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5E5208DF-77B1-42EC-8C9D-8F2385C02846}" xr6:coauthVersionLast="45" xr6:coauthVersionMax="45" xr10:uidLastSave="{00000000-0000-0000-0000-000000000000}"/>
  <bookViews>
    <workbookView xWindow="390" yWindow="390" windowWidth="27480" windowHeight="11910"/>
  </bookViews>
  <sheets>
    <sheet name="Introduction" sheetId="117" r:id="rId1"/>
    <sheet name="Water" sheetId="85" r:id="rId2"/>
    <sheet name="Sanitation" sheetId="105" r:id="rId3"/>
    <sheet name="Hygiene" sheetId="116" r:id="rId4"/>
    <sheet name="DHS00" sheetId="139" r:id="rId5"/>
    <sheet name="DHS05" sheetId="140" r:id="rId6"/>
    <sheet name="DHS11" sheetId="141" r:id="rId7"/>
    <sheet name="DHS16" sheetId="142" r:id="rId8"/>
    <sheet name="data_summary" sheetId="143" r:id="rId9"/>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<sst xmlns="http://schemas.openxmlformats.org/spreadsheetml/2006/main" count="27851" uniqueCount="610">
  <si>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</si>
  <si>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</si>
  <si>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</si>
  <si>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</si>
  <si>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</si>
  <si>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</si>
  <si>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</si>
  <si>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</si>
  <si>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</si>
  <si>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</si>
  <si>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</si>
  <si>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</si>
  <si>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</si>
  <si>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</si>
  <si>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</si>
  <si>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</si>
  <si>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</si>
  <si>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</si>
  <si>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</si>
  <si>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</si>
  <si>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</si>
  <si>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</si>
  <si>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</si>
  <si>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</si>
  <si>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</si>
  <si>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</si>
  <si>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</si>
  <si>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</si>
  <si>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</si>
  <si>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</si>
  <si>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</si>
  <si>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</si>
  <si>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</si>
  <si>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</si>
  <si>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</si>
  <si>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</si>
  <si>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</si>
  <si>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</si>
  <si>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</si>
  <si>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</si>
  <si>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</si>
  <si>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</si>
  <si>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</si>
  <si>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</si>
  <si>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</si>
  <si>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</si>
  <si>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</si>
  <si>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</si>
  <si>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</si>
  <si>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</si>
  <si>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</si>
  <si>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</si>
  <si>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</si>
  <si>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</si>
  <si>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</si>
  <si>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</si>
  <si>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</si>
  <si>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</si>
  <si>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</si>
  <si>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</si>
  <si>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</si>
  <si>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</si>
  <si>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</si>
  <si>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</si>
  <si>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</si>
  <si>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</si>
  <si>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</si>
  <si>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</si>
  <si>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</si>
  <si>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</si>
  <si>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</si>
  <si>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</si>
  <si>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</si>
  <si>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</si>
  <si>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</si>
  <si>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</si>
  <si>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</si>
  <si>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</si>
  <si>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</si>
  <si>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</si>
  <si>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</si>
  <si>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</si>
  <si>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</si>
  <si>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</si>
  <si>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</si>
  <si>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</si>
  <si>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</si>
  <si>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</si>
  <si>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</si>
  <si>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</si>
  <si>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</si>
  <si>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</si>
  <si>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</si>
  <si>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</si>
  <si>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</si>
  <si>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</si>
  <si>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</si>
  <si>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</si>
  <si>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</si>
  <si>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</si>
  <si>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</si>
  <si>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</si>
  <si>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</si>
  <si>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</si>
  <si>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</si>
  <si>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</si>
  <si>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</si>
  <si>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</si>
  <si>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</si>
  <si>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</si>
  <si>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</si>
  <si>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</si>
  <si>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</si>
  <si>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</si>
  <si>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</si>
  <si>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</si>
  <si>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</si>
  <si>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</si>
  <si>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</si>
  <si>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</si>
  <si>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</si>
  <si>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</si>
  <si>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</si>
  <si>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</si>
  <si>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</si>
  <si>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</si>
  <si>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</si>
  <si>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</si>
  <si>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</si>
  <si>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</si>
  <si>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</si>
  <si>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</si>
  <si>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</si>
  <si>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</si>
  <si>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</si>
  <si>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</si>
  <si>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</si>
  <si>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</si>
  <si>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</si>
  <si>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</si>
  <si>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</si>
  <si>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</si>
  <si>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</si>
  <si>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</si>
  <si>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</si>
  <si>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</si>
  <si>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Time to source based on:</t>
  </si>
  <si>
    <t>DHS05</t>
  </si>
  <si>
    <t>Addis</t>
  </si>
  <si>
    <t>Affar</t>
  </si>
  <si>
    <t>Amhara</t>
  </si>
  <si>
    <t>Ben-Gumz</t>
  </si>
  <si>
    <t>Dire Dawa</t>
  </si>
  <si>
    <t>Gambela</t>
  </si>
  <si>
    <t>Harari</t>
  </si>
  <si>
    <t>Oromiya</t>
  </si>
  <si>
    <t>SNNP</t>
  </si>
  <si>
    <t>Somali</t>
  </si>
  <si>
    <t>Tigray</t>
  </si>
  <si>
    <t>Improved Water source on premises</t>
  </si>
  <si>
    <t>Source of drinking water</t>
  </si>
  <si>
    <t>Piped into dwelling</t>
  </si>
  <si>
    <t>Piped into compound</t>
  </si>
  <si>
    <t>Piped outside compound</t>
  </si>
  <si>
    <t>Open well</t>
  </si>
  <si>
    <t>Open spring</t>
  </si>
  <si>
    <t>Covered well</t>
  </si>
  <si>
    <t>Covered spring</t>
  </si>
  <si>
    <t>River</t>
  </si>
  <si>
    <t>Pond/lake/dam</t>
  </si>
  <si>
    <t>Rainwater</t>
  </si>
  <si>
    <t>missing</t>
  </si>
  <si>
    <t>Shared among Improved Sanitation</t>
  </si>
  <si>
    <t>Flush toilet</t>
  </si>
  <si>
    <t>Traditional pit latrine</t>
  </si>
  <si>
    <t>Improved (ventilated) pit latrine</t>
  </si>
  <si>
    <t>No facility, bush, field</t>
  </si>
  <si>
    <t>Total</t>
  </si>
  <si>
    <t>DHS00</t>
  </si>
  <si>
    <t>Ethiopia</t>
  </si>
  <si>
    <t>Count</t>
  </si>
  <si>
    <t>W_text_t</t>
  </si>
  <si>
    <t/>
  </si>
  <si>
    <t>W_text_i</t>
  </si>
  <si>
    <t>S_text_s</t>
  </si>
  <si>
    <t>Ratio of Shared improved based on:</t>
  </si>
  <si>
    <t>S_text_i</t>
  </si>
  <si>
    <t>Ratio of Improved latrines based on:</t>
  </si>
  <si>
    <t>Urban/Rural</t>
  </si>
  <si>
    <t>Urban</t>
  </si>
  <si>
    <t>Rural</t>
  </si>
  <si>
    <t>Missing</t>
  </si>
  <si>
    <t>2000</t>
  </si>
  <si>
    <t>Component Matrix</t>
  </si>
  <si>
    <t>Component</t>
  </si>
  <si>
    <t>1</t>
  </si>
  <si>
    <t>Has electricity</t>
  </si>
  <si>
    <t>roof31</t>
  </si>
  <si>
    <t>roof32</t>
  </si>
  <si>
    <t>if has dirt, sand, dung as principal floor in dwelling</t>
  </si>
  <si>
    <t>roof22</t>
  </si>
  <si>
    <t>if has cement principal floor</t>
  </si>
  <si>
    <t>if uses kerosene as cooking fuel</t>
  </si>
  <si>
    <t>if uses wood as cooking fuel</t>
  </si>
  <si>
    <t>Has radio</t>
  </si>
  <si>
    <t>Own house</t>
  </si>
  <si>
    <t>Household has an electric mitad</t>
  </si>
  <si>
    <t>Has television</t>
  </si>
  <si>
    <t>Household has a kerosene lamp/pressure lamp</t>
  </si>
  <si>
    <t>Crop land</t>
  </si>
  <si>
    <t>Has telephone</t>
  </si>
  <si>
    <t>Household has a bed/table</t>
  </si>
  <si>
    <t>if has vinyl or asphalt strips as flooring material</t>
  </si>
  <si>
    <t>Has bicycle</t>
  </si>
  <si>
    <t>roof21</t>
  </si>
  <si>
    <t>if uses charcoal for cooking</t>
  </si>
  <si>
    <t>Has car/truck</t>
  </si>
  <si>
    <t>Cattle/camels</t>
  </si>
  <si>
    <t>if has bamboo, reed as principal floor in dwelling</t>
  </si>
  <si>
    <t>if has parquet or polished wood floors</t>
  </si>
  <si>
    <t>if uses biogas as cooking fuel</t>
  </si>
  <si>
    <t>Number of members per sleeping room</t>
  </si>
  <si>
    <t>roof25</t>
  </si>
  <si>
    <t>Sheep/goats</t>
  </si>
  <si>
    <t>Horse/mule/donkey</t>
  </si>
  <si>
    <t>if has tiles for main flooring material</t>
  </si>
  <si>
    <t>Cash crops</t>
  </si>
  <si>
    <t>if has wood, plank principal floor in dwelling</t>
  </si>
  <si>
    <t>if uses gas as cooking fuel</t>
  </si>
  <si>
    <t>if has other type of flooring</t>
  </si>
  <si>
    <t>if has CARPET for principal floor</t>
  </si>
  <si>
    <t>if uses dung, manure as cooking fuel</t>
  </si>
  <si>
    <t>roof23</t>
  </si>
  <si>
    <t>if uses electricity as cooking fuel</t>
  </si>
  <si>
    <t>othroof</t>
  </si>
  <si>
    <t>Has motorcycle/scooter</t>
  </si>
  <si>
    <t>if uses other cooking fuel</t>
  </si>
  <si>
    <t>roof24</t>
  </si>
  <si>
    <t>Communalities</t>
  </si>
  <si>
    <t>Extraction</t>
  </si>
  <si>
    <t>Total Variance Explained</t>
  </si>
  <si>
    <t>Extraction Sums of Squared Loadings</t>
  </si>
  <si>
    <t>% of Variance</t>
  </si>
  <si>
    <t>Cumulative %</t>
  </si>
  <si>
    <t>Component Score Coefficient Matrix</t>
  </si>
  <si>
    <t>Component Score Covariance Matrix</t>
  </si>
  <si>
    <t>Addis Abeba</t>
  </si>
  <si>
    <t>Afar</t>
  </si>
  <si>
    <t>Piped in dwelling</t>
  </si>
  <si>
    <t>Unprotected well</t>
  </si>
  <si>
    <t>Unprotected spring</t>
  </si>
  <si>
    <t>Tube well or borehole</t>
  </si>
  <si>
    <t>Protected well</t>
  </si>
  <si>
    <t>Protected spring</t>
  </si>
  <si>
    <t>River/dam/lake/pond/stream/canal/irrigation channel</t>
  </si>
  <si>
    <t>Tanker truck</t>
  </si>
  <si>
    <t>Bottled water</t>
  </si>
  <si>
    <t>Flush to piped sewer system</t>
  </si>
  <si>
    <t>Flush to septic tank</t>
  </si>
  <si>
    <t>Flush to pit latrine</t>
  </si>
  <si>
    <t>Flush to somewhere else</t>
  </si>
  <si>
    <t>Flush, don't know where</t>
  </si>
  <si>
    <t>Ventilated improved pit latrine (VIP)</t>
  </si>
  <si>
    <t>Pit latrine with slab</t>
  </si>
  <si>
    <t>Pit latrine without slab / open pit</t>
  </si>
  <si>
    <t>Composting toilet</t>
  </si>
  <si>
    <t>Bucket toilet</t>
  </si>
  <si>
    <t>Hanging toilet / hanging latrine</t>
  </si>
  <si>
    <t>No facility / bush / field</t>
  </si>
  <si>
    <t>OTHER</t>
  </si>
  <si>
    <t>2005</t>
  </si>
  <si>
    <t>if household has electric</t>
  </si>
  <si>
    <t>if household has tv</t>
  </si>
  <si>
    <t>if household has windows with glass in them</t>
  </si>
  <si>
    <t>if household has a mitad</t>
  </si>
  <si>
    <t>if uses wood, straw for cooking fuel</t>
  </si>
  <si>
    <t>if floor is earth/mud/sand</t>
  </si>
  <si>
    <t>if floor is of cement</t>
  </si>
  <si>
    <t>if roof made of corrugated iron</t>
  </si>
  <si>
    <t>if uses kerosene for cooking</t>
  </si>
  <si>
    <t>if household has radio</t>
  </si>
  <si>
    <t>if dwelling has brick/cemt block walls</t>
  </si>
  <si>
    <t>if hh has a cellular phone</t>
  </si>
  <si>
    <t>if household has fridge</t>
  </si>
  <si>
    <t>if household has a watch</t>
  </si>
  <si>
    <t>if household has a table</t>
  </si>
  <si>
    <t>if waste is collected regularly by the government</t>
  </si>
  <si>
    <t>if household has a bed</t>
  </si>
  <si>
    <t>if roof is made of other roofing materials</t>
  </si>
  <si>
    <t>if hh has a landline telephone</t>
  </si>
  <si>
    <t>if has linoleum flooring</t>
  </si>
  <si>
    <t>if household has a chair</t>
  </si>
  <si>
    <t>if has thatch/leaf roofing</t>
  </si>
  <si>
    <t>if household has a bank account</t>
  </si>
  <si>
    <t>goats</t>
  </si>
  <si>
    <t>if waste is dumped in the street or in an empty plot</t>
  </si>
  <si>
    <t>if dwelling has other walls</t>
  </si>
  <si>
    <t>if dwelling has bamboo walls</t>
  </si>
  <si>
    <t>if waste is collected by a private company</t>
  </si>
  <si>
    <t>if household has car or truck or motorcycle or scooter</t>
  </si>
  <si>
    <t>camels</t>
  </si>
  <si>
    <t>if floor is dung</t>
  </si>
  <si>
    <t>sheep</t>
  </si>
  <si>
    <t>if uses LPG, natural gas or biogas for cooking</t>
  </si>
  <si>
    <t>if dwelling has stone&amp;cemt walls</t>
  </si>
  <si>
    <t>if has parquet/polished wood flooring</t>
  </si>
  <si>
    <t>if household has bicycle</t>
  </si>
  <si>
    <t>bulls</t>
  </si>
  <si>
    <t>if dwelling has mystery walls</t>
  </si>
  <si>
    <t>if dwelling has cemt walls</t>
  </si>
  <si>
    <t>if dwelling has rudimentary walls</t>
  </si>
  <si>
    <t>if waste is burned</t>
  </si>
  <si>
    <t>if has carpeted flooring</t>
  </si>
  <si>
    <t>horses</t>
  </si>
  <si>
    <t>if uses electricity for cooking</t>
  </si>
  <si>
    <t>if has roof made of rustic mat</t>
  </si>
  <si>
    <t>if dwelling has cane walls</t>
  </si>
  <si>
    <t>fowl</t>
  </si>
  <si>
    <t>if dwelling has stone&amp;mud walls</t>
  </si>
  <si>
    <t>if waste is dumped in river</t>
  </si>
  <si>
    <t>if household has a kero/pressure lamp</t>
  </si>
  <si>
    <t>cattle</t>
  </si>
  <si>
    <t>if floor is of wood planks</t>
  </si>
  <si>
    <t>if household has an animal-drawn cart</t>
  </si>
  <si>
    <t>if roof is made of concrete/cemt fibre/shingle</t>
  </si>
  <si>
    <t>acres</t>
  </si>
  <si>
    <t>if has roof made of wood planks</t>
  </si>
  <si>
    <t>if uses mystery cooking fuel</t>
  </si>
  <si>
    <t>if has roof made of reed/bamboo</t>
  </si>
  <si>
    <t>if uses dung for cooking fuel</t>
  </si>
  <si>
    <t>if floor is of reed</t>
  </si>
  <si>
    <t>if waste is disposed of in some other fashion</t>
  </si>
  <si>
    <t>if dwelling has no walls</t>
  </si>
  <si>
    <t>if dwelling has wood/fin adobe walls</t>
  </si>
  <si>
    <t>if uses some other fuel for cooking</t>
  </si>
  <si>
    <t>if has roof made of wood</t>
  </si>
  <si>
    <t>Addis Ababa</t>
  </si>
  <si>
    <t>Benishangul-Gumuz</t>
  </si>
  <si>
    <t>Piped to yard/plot</t>
  </si>
  <si>
    <t>Public tap/standpipe</t>
  </si>
  <si>
    <t>River/dam/lake/ponds/stream/canal/irrigation channel</t>
  </si>
  <si>
    <t>Cart with small tank</t>
  </si>
  <si>
    <t>Ventilated Improved Pit latrine (VIP)</t>
  </si>
  <si>
    <t>Pit latrine without slab/open pit</t>
  </si>
  <si>
    <t>No facility/bush/field</t>
  </si>
  <si>
    <t>Hanging toilet/latrine</t>
  </si>
  <si>
    <t>Place where household members wash their hands</t>
  </si>
  <si>
    <t>Observed</t>
  </si>
  <si>
    <t>Not observed: not in dwelling</t>
  </si>
  <si>
    <t>Not observed: no permission to see</t>
  </si>
  <si>
    <t>Not observed: other reason</t>
  </si>
  <si>
    <t>DHS11</t>
  </si>
  <si>
    <t>2011</t>
  </si>
  <si>
    <t>floor11</t>
  </si>
  <si>
    <t>Has mobile telephone</t>
  </si>
  <si>
    <t>roof12</t>
  </si>
  <si>
    <t>Household cooks in other house</t>
  </si>
  <si>
    <t>fuel8</t>
  </si>
  <si>
    <t>Has refrigerator</t>
  </si>
  <si>
    <t>Has telephone (land-line)</t>
  </si>
  <si>
    <t>Household cooks in owm house</t>
  </si>
  <si>
    <t>Has bank account</t>
  </si>
  <si>
    <t>floor34</t>
  </si>
  <si>
    <t>fuel7</t>
  </si>
  <si>
    <t>Has watch/clock</t>
  </si>
  <si>
    <t>wall12</t>
  </si>
  <si>
    <t>floor32</t>
  </si>
  <si>
    <t>wall21</t>
  </si>
  <si>
    <t>wall34</t>
  </si>
  <si>
    <t>wall32</t>
  </si>
  <si>
    <t>fuel5</t>
  </si>
  <si>
    <t>Household owns: agricultural land</t>
  </si>
  <si>
    <t>anima2</t>
  </si>
  <si>
    <t>persroom</t>
  </si>
  <si>
    <t>wall31</t>
  </si>
  <si>
    <t>anima4</t>
  </si>
  <si>
    <t>floor35</t>
  </si>
  <si>
    <t>anima5</t>
  </si>
  <si>
    <t>floor12</t>
  </si>
  <si>
    <t>roof33</t>
  </si>
  <si>
    <t>roof34</t>
  </si>
  <si>
    <t>fuel1</t>
  </si>
  <si>
    <t>anima3</t>
  </si>
  <si>
    <t>floor33</t>
  </si>
  <si>
    <t>floor31</t>
  </si>
  <si>
    <t>fuel2</t>
  </si>
  <si>
    <t>anima7</t>
  </si>
  <si>
    <t>fuel95</t>
  </si>
  <si>
    <t>Household cooks outside house</t>
  </si>
  <si>
    <t>roof96</t>
  </si>
  <si>
    <t>fuel11</t>
  </si>
  <si>
    <t>fuel3</t>
  </si>
  <si>
    <t>wall22</t>
  </si>
  <si>
    <t>wall13</t>
  </si>
  <si>
    <t>wall35</t>
  </si>
  <si>
    <t>anima6</t>
  </si>
  <si>
    <t>floor22</t>
  </si>
  <si>
    <t>fuel4</t>
  </si>
  <si>
    <t>wall33</t>
  </si>
  <si>
    <t>anima8</t>
  </si>
  <si>
    <t>wall36</t>
  </si>
  <si>
    <t>Has animal-drawn cart</t>
  </si>
  <si>
    <t>wall26</t>
  </si>
  <si>
    <t>floor21</t>
  </si>
  <si>
    <t>fuel10</t>
  </si>
  <si>
    <t>roof11</t>
  </si>
  <si>
    <t>fuel9</t>
  </si>
  <si>
    <t>wall23</t>
  </si>
  <si>
    <t>wall96</t>
  </si>
  <si>
    <t>wall11</t>
  </si>
  <si>
    <t>wall25</t>
  </si>
  <si>
    <t>roof35</t>
  </si>
  <si>
    <t>floor96</t>
  </si>
  <si>
    <t>wall24</t>
  </si>
  <si>
    <t>Addis Adaba</t>
  </si>
  <si>
    <t>Benishangul</t>
  </si>
  <si>
    <t>Oromia</t>
  </si>
  <si>
    <t>SNNPR</t>
  </si>
  <si>
    <t>Piped to neighbor</t>
  </si>
  <si>
    <t>Observed, fixed place</t>
  </si>
  <si>
    <t>Observed, mobile place</t>
  </si>
  <si>
    <t>DHS16</t>
  </si>
  <si>
    <t>2016</t>
  </si>
  <si>
    <t>Metal/ corrugated iron roof</t>
  </si>
  <si>
    <t>Electric mitad</t>
  </si>
  <si>
    <t>Earth, sand floor</t>
  </si>
  <si>
    <t>Wood for cooking</t>
  </si>
  <si>
    <t>Bed with cotton/spring mattress</t>
  </si>
  <si>
    <t>Electricity for cooking</t>
  </si>
  <si>
    <t>10+ more goats</t>
  </si>
  <si>
    <t>Rustic mat roof</t>
  </si>
  <si>
    <t>Table</t>
  </si>
  <si>
    <t>Has a computer</t>
  </si>
  <si>
    <t>Chair</t>
  </si>
  <si>
    <t>Cane/palm/trunks walls</t>
  </si>
  <si>
    <t>Has watch</t>
  </si>
  <si>
    <t>Bamboo with mud walls</t>
  </si>
  <si>
    <t>Sod roof</t>
  </si>
  <si>
    <t>Cement walls</t>
  </si>
  <si>
    <t>10+ more sheep</t>
  </si>
  <si>
    <t>Charcoal for cooking</t>
  </si>
  <si>
    <t>Vinyl, asphalt strips floor</t>
  </si>
  <si>
    <t>Dung floor</t>
  </si>
  <si>
    <t>Rug or mat floor</t>
  </si>
  <si>
    <t>4+ camels</t>
  </si>
  <si>
    <t>Concrete, cement floor</t>
  </si>
  <si>
    <t>Terrazo, ceramic tile floor</t>
  </si>
  <si>
    <t>1-2 cattle</t>
  </si>
  <si>
    <t>1-2 cmilk cows or bulls</t>
  </si>
  <si>
    <t>Dirt walls</t>
  </si>
  <si>
    <t>Stone walls with lime/cement</t>
  </si>
  <si>
    <t>Small land</t>
  </si>
  <si>
    <t>1 horse, donkey, mule</t>
  </si>
  <si>
    <t>Medium land</t>
  </si>
  <si>
    <t>1-4 goats</t>
  </si>
  <si>
    <t>No walls</t>
  </si>
  <si>
    <t>2-3 camels</t>
  </si>
  <si>
    <t>Thatch, palm leaf roof</t>
  </si>
  <si>
    <t>Household has separate room used as kitchen</t>
  </si>
  <si>
    <t>Cement block walls</t>
  </si>
  <si>
    <t>5-5 milk cows or bulls</t>
  </si>
  <si>
    <t>Other type of walls</t>
  </si>
  <si>
    <t>Dung for cooking</t>
  </si>
  <si>
    <t>Kerosene for cooking</t>
  </si>
  <si>
    <t>Bagag</t>
  </si>
  <si>
    <t>1-4 sheep</t>
  </si>
  <si>
    <t>1 camel</t>
  </si>
  <si>
    <t>1-3 chickens</t>
  </si>
  <si>
    <t>Parquet, wood tile floor</t>
  </si>
  <si>
    <t>4-9 chickens</t>
  </si>
  <si>
    <t>Brick walls</t>
  </si>
  <si>
    <t>Uncovered adobe walls</t>
  </si>
  <si>
    <t>6+ milk cows or bulls</t>
  </si>
  <si>
    <t>Other type of roof</t>
  </si>
  <si>
    <t>Wood planks roof</t>
  </si>
  <si>
    <t>3-5 cattle</t>
  </si>
  <si>
    <t>Does not cook</t>
  </si>
  <si>
    <t>Biogas for cooking</t>
  </si>
  <si>
    <t>Tile roof</t>
  </si>
  <si>
    <t>2-3 horses, donkeys, mules</t>
  </si>
  <si>
    <t>Palm/bamboo floor</t>
  </si>
  <si>
    <t>Reused wood walls</t>
  </si>
  <si>
    <t>LPG for cooking</t>
  </si>
  <si>
    <t>5-9 sheep</t>
  </si>
  <si>
    <t>Calamine, cement fiber roof</t>
  </si>
  <si>
    <t>Wood planks, shingles walls</t>
  </si>
  <si>
    <t>Has boat with a motor</t>
  </si>
  <si>
    <t>Palm/bamboo roof</t>
  </si>
  <si>
    <t>5-9 goats</t>
  </si>
  <si>
    <t>Big land</t>
  </si>
  <si>
    <t>Natural gas for cooking</t>
  </si>
  <si>
    <t>2-3  beehives</t>
  </si>
  <si>
    <t>Stone with mud walls</t>
  </si>
  <si>
    <t>1 beehive</t>
  </si>
  <si>
    <t>Rudimentary wood plank floor</t>
  </si>
  <si>
    <t>10+ chickens</t>
  </si>
  <si>
    <t>Agricultural crop for cooking</t>
  </si>
  <si>
    <t>Concrete roof</t>
  </si>
  <si>
    <t>Kerosene lamp/ preassure lamp</t>
  </si>
  <si>
    <t>Covered adobe walls</t>
  </si>
  <si>
    <t>No roof</t>
  </si>
  <si>
    <t>Straw/shrubs/grass for cooking</t>
  </si>
  <si>
    <t>Cardboard roof</t>
  </si>
  <si>
    <t>Plywood walls</t>
  </si>
  <si>
    <t>6+ cattle</t>
  </si>
  <si>
    <t>Other fuel for cooking</t>
  </si>
  <si>
    <t>Finished wood roof</t>
  </si>
  <si>
    <t>Carton walls</t>
  </si>
  <si>
    <t>Other type of flooring</t>
  </si>
  <si>
    <t>Roofing shingles roof</t>
  </si>
  <si>
    <t>Household cooks in other place</t>
  </si>
  <si>
    <t>4+  beehives</t>
  </si>
  <si>
    <t>4+ horses, donkeys, mules</t>
  </si>
  <si>
    <t>% Improved
&lt; = 30min</t>
  </si>
  <si>
    <t>iso3</t>
  </si>
  <si>
    <t>ETH</t>
  </si>
  <si>
    <t>year</t>
  </si>
  <si>
    <t>data_source</t>
  </si>
  <si>
    <t>ETH_2000_DHS</t>
  </si>
  <si>
    <t>ETH_2005_DHS</t>
  </si>
  <si>
    <t>ETH_2011_DHS</t>
  </si>
  <si>
    <t>ETH_2016_DHS</t>
  </si>
  <si>
    <t>row</t>
  </si>
  <si>
    <t>var1</t>
  </si>
  <si>
    <t>var2</t>
  </si>
  <si>
    <t>varname</t>
  </si>
  <si>
    <t>w_imp</t>
  </si>
  <si>
    <t>w_bas</t>
  </si>
  <si>
    <t>w_lim</t>
  </si>
  <si>
    <t>w_unimp</t>
  </si>
  <si>
    <t>w_sur</t>
  </si>
  <si>
    <t>w_pip</t>
  </si>
  <si>
    <t>w_pop</t>
  </si>
  <si>
    <t>w_30min</t>
  </si>
  <si>
    <t>s_imp</t>
  </si>
  <si>
    <t>s_bas</t>
  </si>
  <si>
    <t>s_lim</t>
  </si>
  <si>
    <t>s_unimp</t>
  </si>
  <si>
    <t>s_od</t>
  </si>
  <si>
    <t>w_premises</t>
  </si>
  <si>
    <t>s_shared</t>
  </si>
  <si>
    <t>s_sew</t>
  </si>
  <si>
    <t>s_sep</t>
  </si>
  <si>
    <t>s_lat</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</si>
  <si>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</si>
  <si>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</si>
  <si>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</si>
  <si>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</si>
  <si>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</si>
  <si>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</si>
  <si>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</si>
  <si>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</si>
  <si>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</si>
  <si>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</si>
  <si>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</si>
  <si>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</si>
  <si>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</si>
  <si>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</si>
  <si>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</si>
  <si>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</si>
  <si>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</si>
  <si>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</si>
  <si>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</si>
  <si>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</si>
  <si>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</si>
  <si>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</si>
  <si>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</si>
  <si>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</si>
  <si>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</si>
  <si>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</si>
  <si>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</si>
  <si>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</si>
  <si>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</si>
  <si>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t>
  </si>
  <si>
    <t>region_2</t>
  </si>
  <si>
    <t>region_3</t>
  </si>
  <si>
    <t>region_4</t>
  </si>
  <si>
    <t>region_5</t>
  </si>
  <si>
    <t>region_6</t>
  </si>
  <si>
    <t>region_7</t>
  </si>
  <si>
    <t>region_8</t>
  </si>
  <si>
    <t>region_9</t>
  </si>
  <si>
    <t>region_10</t>
  </si>
  <si>
    <t>region_11</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</si>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</sst>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40">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s>
  <cellStyleXfs count="46011">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2850">
    <xf numFmtId="0" fontId="0" fillId="0" borderId="0" xfId="0"/>
    <xf numFmtId="164" fontId="115" fillId="3" borderId="27"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9" fillId="30" borderId="67" xfId="19344" applyFont="true" applyFill="true" applyBorder="true" applyAlignment="true">
      <alignment vertical="center"/>
    </xf>
    <xf numFmtId="0" fontId="159" fillId="9" borderId="67" xfId="19344" applyFont="true" applyFill="true" applyBorder="true" applyAlignment="true">
      <alignment vertical="center"/>
    </xf>
    <xf numFmtId="0" fontId="159" fillId="31" borderId="67" xfId="19344" applyFont="true" applyFill="true" applyBorder="true" applyAlignment="true">
      <alignment vertical="center"/>
    </xf>
    <xf numFmtId="0" fontId="159"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1" fillId="27" borderId="10" xfId="19344" applyFont="true" applyFill="true" applyBorder="true" applyAlignment="true">
      <alignment wrapText="true"/>
    </xf>
    <xf numFmtId="0" fontId="160"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9" fillId="29" borderId="1" xfId="19344" applyFont="true" applyFill="true" applyBorder="true" applyAlignment="true">
      <alignment vertical="center"/>
    </xf>
    <xf numFmtId="0" fontId="164" fillId="15" borderId="3" xfId="19344" applyFont="true" applyFill="true" applyBorder="true" applyAlignment="true">
      <alignment horizontal="left"/>
    </xf>
    <xf numFmtId="0" fontId="136" fillId="27" borderId="4" xfId="19344" applyFont="true" applyFill="true" applyBorder="true" applyAlignment="true"/>
    <xf numFmtId="0" fontId="164" fillId="27" borderId="10" xfId="19344" applyFont="true" applyFill="true" applyBorder="true" applyAlignment="true"/>
    <xf numFmtId="0" fontId="166" fillId="3" borderId="4" xfId="19344" applyFont="true" applyBorder="true" applyAlignment="true"/>
    <xf numFmtId="0" fontId="164" fillId="27" borderId="10" xfId="19344" applyFont="true" applyFill="true" applyBorder="true" applyAlignment="true">
      <alignment horizontal="left"/>
    </xf>
    <xf numFmtId="0" fontId="164" fillId="27" borderId="3" xfId="19344" applyFont="true" applyFill="true" applyBorder="true" applyAlignment="true">
      <alignment horizontal="left"/>
    </xf>
    <xf numFmtId="0" fontId="165" fillId="27" borderId="3" xfId="19344" applyFont="true" applyFill="true" applyBorder="true" applyAlignment="true">
      <alignment vertical="center"/>
    </xf>
    <xf numFmtId="0" fontId="165" fillId="3" borderId="4" xfId="19344" applyFont="true" applyBorder="true" applyAlignment="true">
      <alignment vertical="center"/>
    </xf>
    <xf numFmtId="0" fontId="165" fillId="3" borderId="3" xfId="19344" applyFont="true" applyBorder="true" applyAlignment="true">
      <alignmen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5" xfId="39982"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5" xfId="40042"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5" xfId="40102"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5" xfId="40162"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5" xfId="40222"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5" xfId="40282"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5" xfId="40342"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51" fillId="3" borderId="55" xfId="40410" applyFont="true" applyBorder="true" applyAlignment="true">
      <alignment horizontal="center" vertical="center" wrapText="true"/>
    </xf>
    <xf numFmtId="0" fontId="162" fillId="3" borderId="10" xfId="39959" applyFont="true" applyAlignment="true">
      <alignment horizontal="left" vertical="center"/>
    </xf>
    <xf numFmtId="0" fontId="151" fillId="3" borderId="10" xfId="40020" applyFont="true" applyAlignment="true">
      <alignment horizontal="left" vertical="center"/>
    </xf>
    <xf numFmtId="0" fontId="162" fillId="3" borderId="10" xfId="40019" applyFont="true" applyAlignment="true">
      <alignment horizontal="left" vertical="center"/>
    </xf>
    <xf numFmtId="0" fontId="151" fillId="3" borderId="10" xfId="40080" applyFont="true" applyAlignment="true">
      <alignment horizontal="left" vertical="center"/>
    </xf>
    <xf numFmtId="0" fontId="162" fillId="3" borderId="10" xfId="40079" applyFont="true" applyAlignment="true">
      <alignment horizontal="left" vertical="center"/>
    </xf>
    <xf numFmtId="0" fontId="162" fillId="3" borderId="10" xfId="40139" applyFont="true" applyAlignment="true">
      <alignment horizontal="left" vertical="center"/>
    </xf>
    <xf numFmtId="0" fontId="151" fillId="3" borderId="10" xfId="40200" applyFont="true" applyAlignment="true">
      <alignment horizontal="left" vertical="center"/>
    </xf>
    <xf numFmtId="0" fontId="162" fillId="3" borderId="10" xfId="40199" applyFont="true" applyAlignment="true">
      <alignment horizontal="left" vertical="center"/>
    </xf>
    <xf numFmtId="0" fontId="162" fillId="3" borderId="10" xfId="40259" applyFont="true" applyAlignment="true">
      <alignment horizontal="left" vertical="center"/>
    </xf>
    <xf numFmtId="0" fontId="151" fillId="3" borderId="57" xfId="39978" applyFont="true" applyBorder="true" applyAlignment="true">
      <alignment horizontal="left" vertical="center"/>
    </xf>
    <xf numFmtId="0" fontId="162" fillId="3" borderId="10" xfId="39965" applyFont="true" applyAlignment="true">
      <alignment horizontal="left" vertical="center"/>
    </xf>
    <xf numFmtId="0" fontId="151" fillId="3" borderId="57" xfId="40038" applyFont="true" applyBorder="true" applyAlignment="true">
      <alignment horizontal="left" vertical="center"/>
    </xf>
    <xf numFmtId="0" fontId="162" fillId="3" borderId="10" xfId="40025" applyFont="true" applyAlignment="true">
      <alignment horizontal="left" vertical="center"/>
    </xf>
    <xf numFmtId="0" fontId="151" fillId="3" borderId="57" xfId="40098" applyFont="true" applyBorder="true" applyAlignment="true">
      <alignment horizontal="left" vertical="center"/>
    </xf>
    <xf numFmtId="0" fontId="162" fillId="3" borderId="10" xfId="40085" applyFont="true" applyAlignment="true">
      <alignment horizontal="left" vertical="center"/>
    </xf>
    <xf numFmtId="0" fontId="151" fillId="3" borderId="57" xfId="40158" applyFont="true" applyBorder="true" applyAlignment="true">
      <alignment horizontal="left" vertical="center"/>
    </xf>
    <xf numFmtId="0" fontId="162" fillId="3" borderId="10" xfId="40145" applyFont="true" applyAlignment="true">
      <alignment horizontal="left" vertical="center"/>
    </xf>
    <xf numFmtId="0" fontId="151" fillId="3" borderId="57" xfId="40218" applyFont="true" applyBorder="true" applyAlignment="true">
      <alignment horizontal="left" vertical="center"/>
    </xf>
    <xf numFmtId="0" fontId="162" fillId="3" borderId="10" xfId="40205" applyFont="true" applyAlignment="true">
      <alignment horizontal="left" vertical="center"/>
    </xf>
    <xf numFmtId="0" fontId="151" fillId="3" borderId="57" xfId="40278" applyFont="true" applyBorder="true" applyAlignment="true">
      <alignment horizontal="left" vertical="center"/>
    </xf>
    <xf numFmtId="0" fontId="162" fillId="3" borderId="10" xfId="40265" applyFont="true" applyAlignment="true">
      <alignment horizontal="left" vertical="center"/>
    </xf>
    <xf numFmtId="0" fontId="151" fillId="3" borderId="57" xfId="40338" applyFont="true" applyBorder="true" applyAlignment="true">
      <alignment horizontal="left" vertical="center"/>
    </xf>
    <xf numFmtId="0" fontId="162" fillId="3" borderId="10" xfId="40325" applyFont="true" applyAlignment="true">
      <alignment horizontal="left" vertical="center"/>
    </xf>
    <xf numFmtId="0" fontId="162" fillId="3" borderId="10" xfId="40393" applyFont="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9"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72" fillId="27" borderId="4" xfId="19344" applyFont="true" applyFill="true" applyBorder="true" applyAlignment="true">
      <alignment vertical="center"/>
    </xf>
    <xf numFmtId="0" fontId="165" fillId="27" borderId="4" xfId="19344" applyFont="true" applyFill="true" applyBorder="true" applyAlignment="true"/>
    <xf numFmtId="0" fontId="0" fillId="0" borderId="10" xfId="0" applyBorder="true"/>
    <xf numFmtId="0" fontId="0" fillId="0" borderId="10" xfId="0" applyFill="true" applyBorder="true"/>
    <xf numFmtId="0" fontId="164" fillId="15" borderId="1" xfId="19344" applyFont="true" applyFill="true" applyBorder="true" applyAlignment="true"/>
    <xf numFmtId="0" fontId="136" fillId="15" borderId="2" xfId="19344" applyFont="true" applyFill="true" applyBorder="true" applyAlignment="true"/>
    <xf numFmtId="0" fontId="164" fillId="15" borderId="3" xfId="19344" applyFont="true" applyFill="true" applyBorder="true" applyAlignment="true"/>
    <xf numFmtId="0" fontId="136" fillId="15" borderId="4" xfId="19344" applyFont="true" applyFill="true" applyBorder="true" applyAlignment="true"/>
    <xf numFmtId="0" fontId="165" fillId="15" borderId="3" xfId="19344" applyFont="true" applyFill="true" applyBorder="true" applyAlignment="true"/>
    <xf numFmtId="0" fontId="165" fillId="15" borderId="4" xfId="19344" applyFont="true" applyFill="true" applyBorder="true" applyAlignment="true"/>
    <xf numFmtId="0" fontId="165" fillId="15" borderId="3" xfId="19344" applyFont="true" applyFill="true" applyBorder="true" applyAlignment="true">
      <alignment vertical="center"/>
    </xf>
    <xf numFmtId="0" fontId="165" fillId="15" borderId="4" xfId="19344" applyFont="true" applyFill="true" applyBorder="true" applyAlignment="true">
      <alignment vertical="center"/>
    </xf>
    <xf numFmtId="0" fontId="172" fillId="15" borderId="4" xfId="19344" applyFont="true" applyFill="true" applyBorder="true" applyAlignment="true">
      <alignment vertical="center"/>
    </xf>
    <xf numFmtId="0" fontId="151" fillId="26" borderId="70" xfId="40242" applyFont="true" applyFill="true" applyBorder="true" applyAlignment="true">
      <alignment horizontal="left" vertical="center"/>
    </xf>
    <xf numFmtId="0" fontId="151" fillId="26" borderId="59" xfId="40254" applyFont="true" applyFill="true" applyBorder="true" applyAlignment="true">
      <alignment horizontal="left" vertical="center"/>
    </xf>
    <xf numFmtId="0" fontId="151" fillId="26" borderId="58" xfId="40109" applyFont="true" applyFill="true" applyBorder="true" applyAlignment="true">
      <alignment horizontal="left" vertical="center" wrapText="true"/>
    </xf>
    <xf numFmtId="0" fontId="151" fillId="26" borderId="59" xfId="40121" applyFont="true" applyFill="true" applyBorder="true" applyAlignment="true">
      <alignment horizontal="left" vertical="center" wrapText="true"/>
    </xf>
    <xf numFmtId="0" fontId="24" fillId="3" borderId="10" xfId="19344" applyAlignment="true"/>
    <xf numFmtId="0" fontId="24" fillId="3" borderId="10" xfId="19344" applyAlignment="true">
      <alignment vertical="center" wrapText="true"/>
    </xf>
    <xf numFmtId="170" fontId="156" fillId="2" borderId="73" xfId="19344" applyNumberFormat="true" applyFont="true" applyFill="true" applyBorder="true" applyAlignment="true">
      <alignment vertical="center"/>
    </xf>
    <xf numFmtId="170" fontId="156" fillId="2" borderId="74" xfId="19344" applyNumberFormat="true" applyFont="true" applyFill="true" applyBorder="true" applyAlignment="true">
      <alignment vertical="center"/>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104" xfId="19344" applyNumberFormat="true" applyFont="true" applyFill="true" applyBorder="true" applyAlignment="true">
      <alignment vertical="center"/>
    </xf>
    <xf numFmtId="0" fontId="151" fillId="26" borderId="107" xfId="40056" applyFont="true" applyFill="true" applyBorder="true" applyAlignment="true">
      <alignment horizontal="left" vertical="center"/>
    </xf>
    <xf numFmtId="0" fontId="151" fillId="26" borderId="107" xfId="40062" applyFont="true" applyFill="true" applyBorder="true" applyAlignment="true">
      <alignment horizontal="left" vertical="center"/>
    </xf>
    <xf numFmtId="0" fontId="151" fillId="26" borderId="108" xfId="40074" applyFont="true" applyFill="true" applyBorder="true" applyAlignment="true">
      <alignment horizontal="left" vertical="center"/>
    </xf>
    <xf numFmtId="0" fontId="151" fillId="26" borderId="107" xfId="40236" applyFont="true" applyFill="true" applyBorder="true" applyAlignment="true">
      <alignment horizontal="left" vertical="center"/>
    </xf>
    <xf numFmtId="0" fontId="151" fillId="26" borderId="107" xfId="40248" applyFont="true" applyFill="true" applyBorder="true" applyAlignment="true">
      <alignment horizontal="left" vertical="center"/>
    </xf>
    <xf numFmtId="170" fontId="155" fillId="27" borderId="111" xfId="19344" applyNumberFormat="true" applyFont="true" applyFill="true" applyBorder="true" applyAlignment="true">
      <alignment horizontal="center" vertical="center"/>
    </xf>
    <xf numFmtId="170" fontId="155" fillId="27" borderId="112" xfId="19344" applyNumberFormat="true" applyFont="true" applyFill="true" applyBorder="true" applyAlignment="true">
      <alignment horizontal="center" vertical="center"/>
    </xf>
    <xf numFmtId="170" fontId="155" fillId="27" borderId="113" xfId="19344" applyNumberFormat="true" applyFont="true" applyFill="true" applyBorder="true" applyAlignment="true">
      <alignment horizontal="center" vertical="center"/>
    </xf>
    <xf numFmtId="170" fontId="155" fillId="27" borderId="114" xfId="19344" applyNumberFormat="true" applyFont="true" applyFill="true" applyBorder="true" applyAlignment="true">
      <alignment horizontal="center" vertical="center"/>
    </xf>
    <xf numFmtId="170" fontId="155" fillId="27" borderId="115" xfId="19344" applyNumberFormat="true" applyFont="true" applyFill="true" applyBorder="true" applyAlignment="true">
      <alignment horizontal="center" vertical="center"/>
    </xf>
    <xf numFmtId="170" fontId="155" fillId="27" borderId="79"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94" xfId="19344" applyNumberFormat="true" applyFont="true" applyFill="true" applyBorder="true" applyAlignment="true">
      <alignment horizontal="center" vertical="center"/>
    </xf>
    <xf numFmtId="170" fontId="155" fillId="27" borderId="87" xfId="19344" applyNumberFormat="true" applyFont="true" applyFill="true" applyBorder="true" applyAlignment="true">
      <alignment horizontal="center" vertical="center"/>
    </xf>
    <xf numFmtId="170" fontId="155" fillId="27" borderId="68" xfId="19344" applyNumberFormat="true" applyFont="true" applyFill="true" applyBorder="true" applyAlignment="true">
      <alignment horizontal="center" vertical="center"/>
    </xf>
    <xf numFmtId="170" fontId="155" fillId="27" borderId="80"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95" xfId="19344" applyNumberFormat="true" applyFont="true" applyFill="true" applyBorder="true" applyAlignment="true">
      <alignment horizontal="center" vertical="center"/>
    </xf>
    <xf numFmtId="170" fontId="155" fillId="27" borderId="88" xfId="19344" applyNumberFormat="true" applyFont="true" applyFill="true" applyBorder="true" applyAlignment="true">
      <alignment horizontal="center" vertical="center"/>
    </xf>
    <xf numFmtId="170" fontId="155" fillId="27" borderId="69" xfId="19344" applyNumberFormat="true" applyFont="true" applyFill="true" applyBorder="true" applyAlignment="true">
      <alignment horizontal="center" vertical="center"/>
    </xf>
    <xf numFmtId="0" fontId="151" fillId="3" borderId="109"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6" xfId="39975" applyFont="true" applyBorder="true" applyAlignment="true">
      <alignment horizontal="center" vertical="center"/>
    </xf>
    <xf numFmtId="0" fontId="151" fillId="3" borderId="109"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6" xfId="40035" applyFont="true" applyBorder="true" applyAlignment="true">
      <alignment horizontal="center" vertical="center"/>
    </xf>
    <xf numFmtId="0" fontId="151" fillId="3" borderId="109"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6"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09"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6" xfId="40155" applyFont="true" applyBorder="true" applyAlignment="true">
      <alignment horizontal="center" vertical="center"/>
    </xf>
    <xf numFmtId="0" fontId="151" fillId="3" borderId="109"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6" xfId="40215" applyFont="true" applyBorder="true" applyAlignment="true">
      <alignment horizontal="center" vertical="center"/>
    </xf>
    <xf numFmtId="0" fontId="151" fillId="3" borderId="109"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6" xfId="40275"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3" borderId="10" xfId="40088" applyFont="true" applyBorder="true" applyAlignment="true">
      <alignment horizontal="center" vertical="center"/>
    </xf>
    <xf numFmtId="0" fontId="151"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50" fillId="28" borderId="61" xfId="40112" applyNumberFormat="true" applyFont="true" applyFill="true" applyBorder="true" applyAlignment="true">
      <alignment horizontal="center" vertical="center"/>
    </xf>
    <xf numFmtId="168" fontId="150" fillId="28" borderId="62" xfId="40114"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64" xfId="40126" applyNumberFormat="true" applyFont="true" applyFill="true" applyBorder="true" applyAlignment="true">
      <alignment horizontal="center" vertical="center"/>
    </xf>
    <xf numFmtId="168" fontId="150" fillId="28" borderId="71" xfId="40244" applyNumberFormat="true" applyFont="true" applyFill="true" applyBorder="true" applyAlignment="true">
      <alignment horizontal="center" vertical="center"/>
    </xf>
    <xf numFmtId="168" fontId="150" fillId="28" borderId="72" xfId="40246"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64" xfId="40246"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168" fontId="150" fillId="28" borderId="64" xfId="40306"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0" fillId="0" borderId="11" xfId="0" applyFill="true" applyBorder="true" applyAlignment="true">
      <alignment vertical="center"/>
    </xf>
    <xf numFmtId="0" fontId="151" fillId="3" borderId="75" xfId="39979" applyFont="true" applyBorder="true" applyAlignment="true">
      <alignment horizontal="center" vertical="center" wrapText="true"/>
    </xf>
    <xf numFmtId="0" fontId="151" fillId="3" borderId="90" xfId="39981" applyFont="true" applyBorder="true" applyAlignment="true">
      <alignment horizontal="center" vertical="center" wrapText="true"/>
    </xf>
    <xf numFmtId="0" fontId="151" fillId="3" borderId="75" xfId="39980" applyFont="true" applyBorder="true" applyAlignment="true">
      <alignment horizontal="center" vertical="center" wrapText="true"/>
    </xf>
    <xf numFmtId="0" fontId="151" fillId="3" borderId="75" xfId="40039" applyFont="true" applyBorder="true" applyAlignment="true">
      <alignment horizontal="center" vertical="center" wrapText="true"/>
    </xf>
    <xf numFmtId="0" fontId="151" fillId="3" borderId="90" xfId="40041" applyFont="true" applyBorder="true" applyAlignment="true">
      <alignment horizontal="center" vertical="center" wrapText="true"/>
    </xf>
    <xf numFmtId="0" fontId="151" fillId="3" borderId="75" xfId="40099" applyFont="true" applyBorder="true" applyAlignment="true">
      <alignment horizontal="center" vertical="center" wrapText="true"/>
    </xf>
    <xf numFmtId="0" fontId="151" fillId="3" borderId="90" xfId="40101" applyFont="true" applyBorder="true" applyAlignment="true">
      <alignment horizontal="center" vertical="center" wrapText="true"/>
    </xf>
    <xf numFmtId="168" fontId="150" fillId="28" borderId="76" xfId="40111" applyNumberFormat="true" applyFont="true" applyFill="true" applyBorder="true" applyAlignment="true">
      <alignment horizontal="center" vertical="center"/>
    </xf>
    <xf numFmtId="168" fontId="150" fillId="28" borderId="91" xfId="40113" applyNumberFormat="true" applyFont="true" applyFill="true" applyBorder="true" applyAlignment="true">
      <alignment horizontal="center" vertical="center"/>
    </xf>
    <xf numFmtId="168" fontId="150" fillId="28" borderId="77" xfId="40123" applyNumberFormat="true" applyFont="true" applyFill="true" applyBorder="true" applyAlignment="true">
      <alignment horizontal="center" vertical="center"/>
    </xf>
    <xf numFmtId="168" fontId="150" fillId="28" borderId="92" xfId="40125" applyNumberFormat="true" applyFont="true" applyFill="true" applyBorder="true" applyAlignment="true">
      <alignment horizontal="center" vertical="center"/>
    </xf>
    <xf numFmtId="168" fontId="150" fillId="28" borderId="84" xfId="40123" applyNumberFormat="true" applyFont="true" applyFill="true" applyBorder="true" applyAlignment="true">
      <alignment horizontal="center" vertical="center"/>
    </xf>
    <xf numFmtId="168" fontId="150" fillId="28" borderId="85" xfId="40124" applyNumberFormat="true" applyFont="true" applyFill="true" applyBorder="true" applyAlignment="true">
      <alignment horizontal="center" vertical="center"/>
    </xf>
    <xf numFmtId="168" fontId="150" fillId="28" borderId="97" xfId="40125" applyNumberFormat="true" applyFont="true" applyFill="true" applyBorder="true" applyAlignment="true">
      <alignment horizontal="center" vertical="center"/>
    </xf>
    <xf numFmtId="0" fontId="151" fillId="3" borderId="75" xfId="40040" applyFont="true" applyBorder="true" applyAlignment="true">
      <alignment horizontal="center" vertical="center" wrapText="true"/>
    </xf>
    <xf numFmtId="0" fontId="151" fillId="3" borderId="75" xfId="40100" applyFont="true" applyBorder="true" applyAlignment="true">
      <alignment horizontal="center" vertical="center" wrapText="true"/>
    </xf>
    <xf numFmtId="168" fontId="150" fillId="28" borderId="76" xfId="40112" applyNumberFormat="true" applyFont="true" applyFill="true" applyBorder="true" applyAlignment="true">
      <alignment horizontal="center" vertical="center"/>
    </xf>
    <xf numFmtId="168" fontId="150" fillId="28" borderId="77" xfId="40124" applyNumberFormat="true" applyFont="true" applyFill="true" applyBorder="true" applyAlignment="true">
      <alignment horizontal="center" vertical="center"/>
    </xf>
    <xf numFmtId="168" fontId="150" fillId="28" borderId="84" xfId="40124" applyNumberFormat="true" applyFont="true" applyFill="true" applyBorder="true" applyAlignment="true">
      <alignment horizontal="center" vertical="center"/>
    </xf>
    <xf numFmtId="168" fontId="150" fillId="28" borderId="86" xfId="40126" applyNumberFormat="true" applyFont="true" applyFill="true" applyBorder="true" applyAlignment="true">
      <alignment horizontal="center" vertical="center"/>
    </xf>
    <xf numFmtId="0" fontId="151" fillId="3" borderId="75" xfId="40159" applyFont="true" applyBorder="true" applyAlignment="true">
      <alignment horizontal="center" vertical="center" wrapText="true"/>
    </xf>
    <xf numFmtId="0" fontId="151" fillId="3" borderId="90" xfId="40161" applyFont="true" applyBorder="true" applyAlignment="true">
      <alignment horizontal="center" vertical="center" wrapText="true"/>
    </xf>
    <xf numFmtId="0" fontId="151" fillId="3" borderId="75" xfId="40160" applyFont="true" applyBorder="true" applyAlignment="true">
      <alignment horizontal="center" vertical="center" wrapText="true"/>
    </xf>
    <xf numFmtId="0" fontId="151" fillId="3" borderId="75" xfId="40219" applyFont="true" applyBorder="true" applyAlignment="true">
      <alignment horizontal="center" vertical="center" wrapText="true"/>
    </xf>
    <xf numFmtId="0" fontId="151" fillId="3" borderId="90" xfId="40221" applyFont="true" applyBorder="true" applyAlignment="true">
      <alignment horizontal="center" vertical="center" wrapText="true"/>
    </xf>
    <xf numFmtId="168" fontId="150" fillId="28" borderId="81" xfId="40243" applyNumberFormat="true" applyFont="true" applyFill="true" applyBorder="true" applyAlignment="true">
      <alignment horizontal="center" vertical="center"/>
    </xf>
    <xf numFmtId="168" fontId="150" fillId="28" borderId="98" xfId="40245" applyNumberFormat="true" applyFont="true" applyFill="true" applyBorder="true" applyAlignment="true">
      <alignment horizontal="center" vertical="center"/>
    </xf>
    <xf numFmtId="168" fontId="150" fillId="28" borderId="77" xfId="40243" applyNumberFormat="true" applyFont="true" applyFill="true" applyBorder="true" applyAlignment="true">
      <alignment horizontal="center" vertical="center"/>
    </xf>
    <xf numFmtId="168" fontId="150" fillId="28" borderId="92" xfId="40245" applyNumberFormat="true" applyFont="true" applyFill="true" applyBorder="true" applyAlignment="true">
      <alignment horizontal="center" vertical="center"/>
    </xf>
    <xf numFmtId="0" fontId="151" fillId="3" borderId="75" xfId="40279" applyFont="true" applyBorder="true" applyAlignment="true">
      <alignment horizontal="center" vertical="center" wrapText="true"/>
    </xf>
    <xf numFmtId="0" fontId="151" fillId="3" borderId="90" xfId="40281" applyFont="true" applyBorder="true" applyAlignment="true">
      <alignment horizontal="center" vertical="center" wrapText="true"/>
    </xf>
    <xf numFmtId="168" fontId="150" fillId="28" borderId="77" xfId="40303" applyNumberFormat="true" applyFont="true" applyFill="true" applyBorder="true" applyAlignment="true">
      <alignment horizontal="center" vertical="center"/>
    </xf>
    <xf numFmtId="168" fontId="150" fillId="28" borderId="92" xfId="40305" applyNumberFormat="true" applyFont="true" applyFill="true" applyBorder="true" applyAlignment="true">
      <alignment horizontal="center" vertical="center"/>
    </xf>
    <xf numFmtId="168" fontId="150" fillId="28" borderId="84" xfId="40303" applyNumberFormat="true" applyFont="true" applyFill="true" applyBorder="true" applyAlignment="true">
      <alignment horizontal="center" vertical="center"/>
    </xf>
    <xf numFmtId="168" fontId="150" fillId="28" borderId="85" xfId="40304" applyNumberFormat="true" applyFont="true" applyFill="true" applyBorder="true" applyAlignment="true">
      <alignment horizontal="center" vertical="center"/>
    </xf>
    <xf numFmtId="168" fontId="150" fillId="28" borderId="97" xfId="40305" applyNumberFormat="true" applyFont="true" applyFill="true" applyBorder="true" applyAlignment="true">
      <alignment horizontal="center" vertical="center"/>
    </xf>
    <xf numFmtId="0" fontId="151" fillId="3" borderId="75" xfId="40220" applyFont="true" applyBorder="true" applyAlignment="true">
      <alignment horizontal="center" vertical="center" wrapText="true"/>
    </xf>
    <xf numFmtId="168" fontId="150" fillId="28" borderId="81" xfId="40244" applyNumberFormat="true" applyFont="true" applyFill="true" applyBorder="true" applyAlignment="true">
      <alignment horizontal="center" vertical="center"/>
    </xf>
    <xf numFmtId="168" fontId="150" fillId="28" borderId="77" xfId="40244" applyNumberFormat="true" applyFont="true" applyFill="true" applyBorder="true" applyAlignment="true">
      <alignment horizontal="center" vertical="center"/>
    </xf>
    <xf numFmtId="0" fontId="151" fillId="3" borderId="75" xfId="40280" applyFont="true" applyBorder="true" applyAlignment="true">
      <alignment horizontal="center" vertical="center" wrapText="true"/>
    </xf>
    <xf numFmtId="168" fontId="150" fillId="28" borderId="77" xfId="40304" applyNumberFormat="true" applyFont="true" applyFill="true" applyBorder="true" applyAlignment="true">
      <alignment horizontal="center" vertical="center"/>
    </xf>
    <xf numFmtId="168" fontId="150" fillId="28" borderId="84" xfId="40304" applyNumberFormat="true" applyFont="true" applyFill="true" applyBorder="true" applyAlignment="true">
      <alignment horizontal="center" vertical="center"/>
    </xf>
    <xf numFmtId="168" fontId="150" fillId="28" borderId="84" xfId="40244" applyNumberFormat="true" applyFont="true" applyFill="true" applyBorder="true" applyAlignment="true">
      <alignment horizontal="center" vertical="center"/>
    </xf>
    <xf numFmtId="168" fontId="150" fillId="28" borderId="85" xfId="40244" applyNumberFormat="true" applyFont="true" applyFill="true" applyBorder="true" applyAlignment="true">
      <alignment horizontal="center" vertical="center"/>
    </xf>
    <xf numFmtId="168" fontId="150" fillId="28" borderId="86" xfId="40246" applyNumberFormat="true" applyFont="true" applyFill="true" applyBorder="true" applyAlignment="true">
      <alignment horizontal="center" vertical="center"/>
    </xf>
    <xf numFmtId="168" fontId="150" fillId="28" borderId="97" xfId="40245" applyNumberFormat="true" applyFont="true" applyFill="true" applyBorder="true" applyAlignment="true">
      <alignment horizontal="center" vertical="center"/>
    </xf>
    <xf numFmtId="168" fontId="150" fillId="28" borderId="84" xfId="40243" applyNumberFormat="true" applyFont="true" applyFill="true" applyBorder="true" applyAlignment="true">
      <alignment horizontal="center" vertical="center"/>
    </xf>
    <xf numFmtId="168" fontId="150" fillId="28" borderId="86" xfId="40306" applyNumberFormat="true" applyFont="true" applyFill="true" applyBorder="true" applyAlignment="true">
      <alignment horizontal="center" vertical="center"/>
    </xf>
    <xf numFmtId="0" fontId="151" fillId="3" borderId="75" xfId="40339" applyFont="true" applyBorder="true" applyAlignment="true">
      <alignment horizontal="center" vertical="center" wrapText="true"/>
    </xf>
    <xf numFmtId="0" fontId="151" fillId="3" borderId="90" xfId="40341" applyFont="true" applyBorder="true" applyAlignment="true">
      <alignment horizontal="center" vertical="center" wrapText="true"/>
    </xf>
    <xf numFmtId="0" fontId="151" fillId="3" borderId="75" xfId="40340" applyFont="true" applyBorder="true" applyAlignment="true">
      <alignment horizontal="center" vertical="center" wrapText="true"/>
    </xf>
    <xf numFmtId="0" fontId="151" fillId="3" borderId="75" xfId="40407" applyFont="true" applyBorder="true" applyAlignment="true">
      <alignment horizontal="center" vertical="center" wrapText="true"/>
    </xf>
    <xf numFmtId="0" fontId="151" fillId="3" borderId="90" xfId="40409" applyFont="true" applyBorder="true" applyAlignment="true">
      <alignment horizontal="center" vertical="center" wrapText="true"/>
    </xf>
    <xf numFmtId="0" fontId="151" fillId="3" borderId="75" xfId="40408" applyFont="true" applyBorder="true" applyAlignment="true">
      <alignment horizontal="center" vertical="center" wrapText="true"/>
    </xf>
    <xf numFmtId="168" fontId="115" fillId="28" borderId="76" xfId="40171" applyNumberFormat="true" applyFont="true" applyFill="true" applyBorder="true" applyAlignment="true">
      <alignment horizontal="center" vertical="center"/>
    </xf>
    <xf numFmtId="168" fontId="115" fillId="28" borderId="77" xfId="40183" applyNumberFormat="true" applyFont="true" applyFill="true" applyBorder="true" applyAlignment="true">
      <alignment horizontal="center" vertical="center"/>
    </xf>
    <xf numFmtId="168" fontId="115" fillId="28" borderId="76" xfId="40291" applyNumberFormat="true" applyFont="true" applyFill="true" applyBorder="true" applyAlignment="true">
      <alignment horizontal="center" vertical="center"/>
    </xf>
    <xf numFmtId="168" fontId="115" fillId="28" borderId="77" xfId="40303"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61" xfId="40292" applyNumberFormat="true" applyFont="true" applyFill="true" applyBorder="true" applyAlignment="true">
      <alignment horizontal="center" vertical="center"/>
    </xf>
    <xf numFmtId="168" fontId="115" fillId="28" borderId="56" xfId="40304" applyNumberFormat="true" applyFont="true" applyFill="true" applyBorder="true" applyAlignment="true">
      <alignment horizontal="center" vertical="center"/>
    </xf>
    <xf numFmtId="168" fontId="115" fillId="28" borderId="91" xfId="40173" applyNumberFormat="true" applyFont="true" applyFill="true" applyBorder="true" applyAlignment="true">
      <alignment horizontal="center" vertical="center"/>
    </xf>
    <xf numFmtId="168" fontId="115" fillId="28" borderId="92" xfId="40185" applyNumberFormat="true" applyFont="true" applyFill="true" applyBorder="true" applyAlignment="true">
      <alignment horizontal="center" vertical="center"/>
    </xf>
    <xf numFmtId="168" fontId="115" fillId="28" borderId="91" xfId="40293" applyNumberFormat="true" applyFont="true" applyFill="true" applyBorder="true" applyAlignment="true">
      <alignment horizontal="center" vertical="center"/>
    </xf>
    <xf numFmtId="168" fontId="115" fillId="28" borderId="92" xfId="40305" applyNumberFormat="true" applyFont="true" applyFill="true" applyBorder="true" applyAlignment="true">
      <alignment horizontal="center" vertical="center"/>
    </xf>
    <xf numFmtId="168" fontId="115" fillId="28" borderId="76" xfId="40172" applyNumberFormat="true" applyFont="true" applyFill="true" applyBorder="true" applyAlignment="true">
      <alignment horizontal="center" vertical="center"/>
    </xf>
    <xf numFmtId="168" fontId="115" fillId="28" borderId="77" xfId="40184" applyNumberFormat="true" applyFont="true" applyFill="true" applyBorder="true" applyAlignment="true">
      <alignment horizontal="center" vertical="center"/>
    </xf>
    <xf numFmtId="168" fontId="115" fillId="28" borderId="76" xfId="40292" applyNumberFormat="true" applyFont="true" applyFill="true" applyBorder="true" applyAlignment="true">
      <alignment horizontal="center" vertical="center"/>
    </xf>
    <xf numFmtId="168" fontId="115" fillId="28" borderId="77" xfId="40304" applyNumberFormat="true" applyFont="true" applyFill="true" applyBorder="true" applyAlignment="true">
      <alignment horizontal="center" vertical="center"/>
    </xf>
    <xf numFmtId="168" fontId="115" fillId="28" borderId="62" xfId="40174" applyNumberFormat="true" applyFont="true" applyFill="true" applyBorder="true" applyAlignment="true">
      <alignment horizontal="center" vertical="center"/>
    </xf>
    <xf numFmtId="168" fontId="115" fillId="28" borderId="64" xfId="40186" applyNumberFormat="true" applyFont="true" applyFill="true" applyBorder="true" applyAlignment="true">
      <alignment horizontal="center" vertical="center"/>
    </xf>
    <xf numFmtId="168" fontId="115" fillId="28" borderId="62" xfId="40294" applyNumberFormat="true" applyFont="true" applyFill="true" applyBorder="true" applyAlignment="true">
      <alignment horizontal="center" vertical="center"/>
    </xf>
    <xf numFmtId="168" fontId="115" fillId="28" borderId="64" xfId="40306" applyNumberFormat="true" applyFont="true" applyFill="true" applyBorder="true" applyAlignment="true">
      <alignment horizontal="center" vertical="center"/>
    </xf>
    <xf numFmtId="0" fontId="24" fillId="27" borderId="10" xfId="19344" applyFill="true" applyAlignment="true">
      <alignment horizontal="center" wrapText="true"/>
    </xf>
    <xf numFmtId="0" fontId="176" fillId="27" borderId="10" xfId="19344" applyFont="true" applyFill="true" applyAlignment="true">
      <alignment horizontal="center" wrapText="true"/>
    </xf>
    <xf numFmtId="0" fontId="177" fillId="27" borderId="10" xfId="19344" applyFont="true" applyFill="true" applyAlignment="true">
      <alignment horizontal="center" wrapText="true"/>
    </xf>
    <xf numFmtId="0" fontId="24" fillId="3" borderId="10" xfId="19344" applyAlignment="true">
      <alignment wrapText="true"/>
    </xf>
    <xf numFmtId="0" fontId="24" fillId="3" borderId="10" xfId="19344" applyAlignment="true">
      <alignment wrapText="true"/>
    </xf>
    <xf numFmtId="0" fontId="151" fillId="26" borderId="59" xfId="4024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151" fillId="26" borderId="59" xfId="40301" applyFont="true" applyFill="true" applyBorder="true" applyAlignment="true">
      <alignment horizontal="left" vertical="center" wrapText="true"/>
    </xf>
    <xf numFmtId="0" fontId="24" fillId="15" borderId="10" xfId="19344" applyFill="true"/>
    <xf numFmtId="0" fontId="24" fillId="15" borderId="10" xfId="19344" applyFill="true" applyAlignment="true">
      <alignment vertical="center"/>
    </xf>
    <xf numFmtId="0" fontId="24" fillId="15" borderId="10" xfId="19344" applyFill="true" applyAlignment="true">
      <alignment vertical="center" wrapText="true"/>
    </xf>
    <xf numFmtId="0" fontId="24" fillId="27" borderId="10" xfId="19344" applyFill="true" applyAlignment="true">
      <alignment horizontal="center" vertical="center"/>
    </xf>
    <xf numFmtId="0" fontId="151" fillId="15" borderId="10" xfId="19405" applyFont="true" applyFill="true" applyAlignment="true">
      <alignment horizontal="left" vertical="center" wrapText="true"/>
    </xf>
    <xf numFmtId="0" fontId="151" fillId="3" borderId="57" xfId="45087" applyFont="true" applyBorder="true" applyAlignment="true">
      <alignment horizontal="center" wrapText="true"/>
    </xf>
    <xf numFmtId="0" fontId="151" fillId="26" borderId="58" xfId="45088" applyFont="true" applyFill="true" applyBorder="true" applyAlignment="true">
      <alignment horizontal="left" vertical="top" wrapText="true"/>
    </xf>
    <xf numFmtId="0" fontId="151" fillId="26" borderId="58" xfId="45089" applyFont="true" applyFill="true" applyBorder="true" applyAlignment="true">
      <alignment horizontal="left" vertical="top" wrapText="true"/>
    </xf>
    <xf numFmtId="168" fontId="150" fillId="3" borderId="58" xfId="45090" applyNumberFormat="true" applyFont="true" applyBorder="true" applyAlignment="true">
      <alignment horizontal="right" vertical="top"/>
    </xf>
    <xf numFmtId="0" fontId="151" fillId="26" borderId="59" xfId="45091" applyFont="true" applyFill="true" applyBorder="true" applyAlignment="true">
      <alignment horizontal="left" vertical="top" wrapText="true"/>
    </xf>
    <xf numFmtId="0" fontId="151" fillId="26" borderId="59" xfId="45092" applyFont="true" applyFill="true" applyBorder="true" applyAlignment="true">
      <alignment horizontal="left" vertical="top" wrapText="true"/>
    </xf>
    <xf numFmtId="168" fontId="150" fillId="3" borderId="59" xfId="45093" applyNumberFormat="true" applyFont="true" applyBorder="true" applyAlignment="true">
      <alignment horizontal="right" vertical="top"/>
    </xf>
    <xf numFmtId="0" fontId="151" fillId="26" borderId="60" xfId="45095" applyFont="true" applyFill="true" applyBorder="true" applyAlignment="true">
      <alignment horizontal="left" vertical="top" wrapText="true"/>
    </xf>
    <xf numFmtId="168" fontId="150" fillId="3" borderId="60" xfId="45096" applyNumberFormat="true" applyFont="true" applyBorder="true" applyAlignment="true">
      <alignment horizontal="right" vertical="top"/>
    </xf>
    <xf numFmtId="0" fontId="178" fillId="15" borderId="10" xfId="19444" applyFont="true" applyFill="true" applyAlignment="true">
      <alignment horizontal="center" vertical="center" wrapText="true"/>
    </xf>
    <xf numFmtId="0" fontId="178" fillId="15" borderId="10" xfId="19442" applyFont="true" applyFill="true" applyAlignment="true">
      <alignment horizontal="center" vertical="center"/>
    </xf>
    <xf numFmtId="0" fontId="178" fillId="15" borderId="10" xfId="19443" applyFont="true" applyFill="true" applyAlignment="true">
      <alignment horizontal="center" vertical="center" wrapText="true"/>
    </xf>
    <xf numFmtId="0" fontId="178" fillId="15" borderId="10" xfId="19466" applyFont="true" applyFill="true" applyAlignment="true">
      <alignment horizontal="center" vertical="center" wrapText="true"/>
    </xf>
    <xf numFmtId="0" fontId="178" fillId="15" borderId="10" xfId="19464" applyFont="true" applyFill="true" applyAlignment="true">
      <alignment horizontal="center" vertical="center"/>
    </xf>
    <xf numFmtId="0" fontId="178" fillId="15" borderId="10" xfId="19464" applyFont="true" applyFill="true" applyAlignment="true">
      <alignment horizontal="center" vertical="center" wrapText="true"/>
    </xf>
    <xf numFmtId="0" fontId="178" fillId="15" borderId="10" xfId="19465" applyFont="true" applyFill="true" applyAlignment="true">
      <alignment horizontal="center" vertical="center" wrapText="true"/>
    </xf>
    <xf numFmtId="0" fontId="24" fillId="15" borderId="10" xfId="19344" applyFill="true" applyAlignment="true">
      <alignment wrapText="true"/>
    </xf>
    <xf numFmtId="0" fontId="151" fillId="3" borderId="10" xfId="45103" applyFont="true" applyAlignment="true">
      <alignment horizontal="center" wrapText="true"/>
    </xf>
    <xf numFmtId="0" fontId="151" fillId="3" borderId="10" xfId="45104" applyFont="true" applyAlignment="true">
      <alignment horizontal="center" wrapText="true"/>
    </xf>
    <xf numFmtId="0" fontId="151" fillId="3" borderId="10" xfId="45105" applyFont="true" applyAlignment="true">
      <alignment horizontal="center" wrapText="true"/>
    </xf>
    <xf numFmtId="0" fontId="151" fillId="3" borderId="57" xfId="45106" applyFont="true" applyBorder="true" applyAlignment="true">
      <alignment horizontal="center"/>
    </xf>
    <xf numFmtId="0" fontId="151" fillId="3" borderId="57" xfId="45107" applyFont="true" applyBorder="true" applyAlignment="true">
      <alignment horizontal="center"/>
    </xf>
    <xf numFmtId="0" fontId="151" fillId="3" borderId="57" xfId="45108" applyFont="true" applyBorder="true" applyAlignment="true">
      <alignment horizontal="center"/>
    </xf>
    <xf numFmtId="0" fontId="24" fillId="3" borderId="10" xfId="19344"/>
    <xf numFmtId="0" fontId="151" fillId="3" borderId="57" xfId="45358" applyFont="true" applyBorder="true" applyAlignment="true">
      <alignment horizontal="center" wrapText="true"/>
    </xf>
    <xf numFmtId="0" fontId="151" fillId="26" borderId="58" xfId="45359" applyFont="true" applyFill="true" applyBorder="true" applyAlignment="true">
      <alignment horizontal="left" vertical="top" wrapText="true"/>
    </xf>
    <xf numFmtId="0" fontId="151" fillId="26" borderId="58" xfId="45360" applyFont="true" applyFill="true" applyBorder="true" applyAlignment="true">
      <alignment horizontal="left" vertical="top" wrapText="true"/>
    </xf>
    <xf numFmtId="168" fontId="150" fillId="3" borderId="58" xfId="45361" applyNumberFormat="true" applyFont="true" applyBorder="true" applyAlignment="true">
      <alignment horizontal="right" vertical="top"/>
    </xf>
    <xf numFmtId="0" fontId="151" fillId="26" borderId="59" xfId="45362" applyFont="true" applyFill="true" applyBorder="true" applyAlignment="true">
      <alignment horizontal="left" vertical="top" wrapText="true"/>
    </xf>
    <xf numFmtId="0" fontId="151" fillId="26" borderId="59" xfId="45363" applyFont="true" applyFill="true" applyBorder="true" applyAlignment="true">
      <alignment horizontal="left" vertical="top" wrapText="true"/>
    </xf>
    <xf numFmtId="168" fontId="150" fillId="3" borderId="59" xfId="45364" applyNumberFormat="true" applyFont="true" applyBorder="true" applyAlignment="true">
      <alignment horizontal="right" vertical="top"/>
    </xf>
    <xf numFmtId="0" fontId="151" fillId="26" borderId="60" xfId="45366" applyFont="true" applyFill="true" applyBorder="true" applyAlignment="true">
      <alignment horizontal="left" vertical="top" wrapText="true"/>
    </xf>
    <xf numFmtId="168" fontId="150" fillId="3" borderId="60" xfId="45367" applyNumberFormat="true" applyFont="true" applyBorder="true" applyAlignment="true">
      <alignment horizontal="right" vertical="top"/>
    </xf>
    <xf numFmtId="0" fontId="151" fillId="3" borderId="10" xfId="45374" applyFont="true" applyAlignment="true">
      <alignment horizontal="center" wrapText="true"/>
    </xf>
    <xf numFmtId="0" fontId="151" fillId="3" borderId="10" xfId="45375" applyFont="true" applyAlignment="true">
      <alignment horizontal="center" wrapText="true"/>
    </xf>
    <xf numFmtId="0" fontId="151" fillId="3" borderId="10" xfId="45376" applyFont="true" applyAlignment="true">
      <alignment horizontal="center" wrapText="true"/>
    </xf>
    <xf numFmtId="0" fontId="151" fillId="3" borderId="57" xfId="45377" applyFont="true" applyBorder="true" applyAlignment="true">
      <alignment horizontal="center"/>
    </xf>
    <xf numFmtId="0" fontId="151" fillId="3" borderId="57" xfId="45378" applyFont="true" applyBorder="true" applyAlignment="true">
      <alignment horizontal="center"/>
    </xf>
    <xf numFmtId="0" fontId="151" fillId="3" borderId="57" xfId="45379" applyFont="true" applyBorder="true" applyAlignment="true">
      <alignment horizontal="center"/>
    </xf>
    <xf numFmtId="0" fontId="151" fillId="3" borderId="57" xfId="45653" applyFont="true" applyBorder="true" applyAlignment="true">
      <alignment horizontal="center" wrapText="true"/>
    </xf>
    <xf numFmtId="0" fontId="151" fillId="26" borderId="58" xfId="45654" applyFont="true" applyFill="true" applyBorder="true" applyAlignment="true">
      <alignment horizontal="left" vertical="top" wrapText="true"/>
    </xf>
    <xf numFmtId="0" fontId="151" fillId="26" borderId="58" xfId="45655" applyFont="true" applyFill="true" applyBorder="true" applyAlignment="true">
      <alignment horizontal="left" vertical="top" wrapText="true"/>
    </xf>
    <xf numFmtId="168" fontId="150" fillId="3" borderId="58" xfId="45656" applyNumberFormat="true" applyFont="true" applyBorder="true" applyAlignment="true">
      <alignment horizontal="right" vertical="top"/>
    </xf>
    <xf numFmtId="0" fontId="151" fillId="26" borderId="59" xfId="45657" applyFont="true" applyFill="true" applyBorder="true" applyAlignment="true">
      <alignment horizontal="left" vertical="top" wrapText="true"/>
    </xf>
    <xf numFmtId="0" fontId="151" fillId="26" borderId="59" xfId="45658" applyFont="true" applyFill="true" applyBorder="true" applyAlignment="true">
      <alignment horizontal="left" vertical="top" wrapText="true"/>
    </xf>
    <xf numFmtId="168" fontId="150" fillId="3" borderId="59" xfId="45659" applyNumberFormat="true" applyFont="true" applyBorder="true" applyAlignment="true">
      <alignment horizontal="right" vertical="top"/>
    </xf>
    <xf numFmtId="0" fontId="151" fillId="26" borderId="60" xfId="45661" applyFont="true" applyFill="true" applyBorder="true" applyAlignment="true">
      <alignment horizontal="left" vertical="top" wrapText="true"/>
    </xf>
    <xf numFmtId="168" fontId="150" fillId="3" borderId="60" xfId="45662" applyNumberFormat="true" applyFont="true" applyBorder="true" applyAlignment="true">
      <alignment horizontal="right" vertical="top"/>
    </xf>
    <xf numFmtId="0" fontId="151" fillId="3" borderId="10" xfId="45669" applyFont="true" applyAlignment="true">
      <alignment horizontal="center" wrapText="true"/>
    </xf>
    <xf numFmtId="0" fontId="151" fillId="3" borderId="10" xfId="45670" applyFont="true" applyAlignment="true">
      <alignment horizontal="center" wrapText="true"/>
    </xf>
    <xf numFmtId="0" fontId="151" fillId="3" borderId="10" xfId="45671" applyFont="true" applyAlignment="true">
      <alignment horizontal="center" wrapText="true"/>
    </xf>
    <xf numFmtId="0" fontId="151" fillId="3" borderId="57" xfId="45672" applyFont="true" applyBorder="true" applyAlignment="true">
      <alignment horizontal="center"/>
    </xf>
    <xf numFmtId="0" fontId="151" fillId="3" borderId="57" xfId="45673" applyFont="true" applyBorder="true" applyAlignment="true">
      <alignment horizontal="center"/>
    </xf>
    <xf numFmtId="0" fontId="151" fillId="3" borderId="57" xfId="45674" applyFont="true" applyBorder="true" applyAlignment="true">
      <alignment horizontal="center"/>
    </xf>
    <xf numFmtId="0" fontId="151" fillId="3" borderId="57" xfId="45947" applyFont="true" applyBorder="true" applyAlignment="true">
      <alignment horizontal="center" wrapText="true"/>
    </xf>
    <xf numFmtId="0" fontId="151" fillId="26" borderId="58" xfId="45948" applyFont="true" applyFill="true" applyBorder="true" applyAlignment="true">
      <alignment horizontal="left" vertical="top" wrapText="true"/>
    </xf>
    <xf numFmtId="0" fontId="151" fillId="26" borderId="58" xfId="45949" applyFont="true" applyFill="true" applyBorder="true" applyAlignment="true">
      <alignment horizontal="left" vertical="top" wrapText="true"/>
    </xf>
    <xf numFmtId="168" fontId="150" fillId="3" borderId="58" xfId="45950" applyNumberFormat="true" applyFont="true" applyBorder="true" applyAlignment="true">
      <alignment horizontal="right" vertical="top"/>
    </xf>
    <xf numFmtId="0" fontId="151" fillId="26" borderId="59" xfId="45951" applyFont="true" applyFill="true" applyBorder="true" applyAlignment="true">
      <alignment horizontal="left" vertical="top" wrapText="true"/>
    </xf>
    <xf numFmtId="0" fontId="151" fillId="26" borderId="59" xfId="45952" applyFont="true" applyFill="true" applyBorder="true" applyAlignment="true">
      <alignment horizontal="left" vertical="top" wrapText="true"/>
    </xf>
    <xf numFmtId="168" fontId="150" fillId="3" borderId="59" xfId="45953" applyNumberFormat="true" applyFont="true" applyBorder="true" applyAlignment="true">
      <alignment horizontal="right" vertical="top"/>
    </xf>
    <xf numFmtId="0" fontId="151" fillId="26" borderId="60" xfId="45955" applyFont="true" applyFill="true" applyBorder="true" applyAlignment="true">
      <alignment horizontal="left" vertical="top" wrapText="true"/>
    </xf>
    <xf numFmtId="168" fontId="150" fillId="3" borderId="60" xfId="45956" applyNumberFormat="true" applyFont="true" applyBorder="true" applyAlignment="true">
      <alignment horizontal="right" vertical="top"/>
    </xf>
    <xf numFmtId="0" fontId="151" fillId="3" borderId="10" xfId="45960" applyFont="true" applyAlignment="true">
      <alignment horizontal="center" wrapText="true"/>
    </xf>
    <xf numFmtId="0" fontId="151" fillId="3" borderId="10" xfId="45961" applyFont="true" applyAlignment="true">
      <alignment horizontal="center" wrapText="true"/>
    </xf>
    <xf numFmtId="0" fontId="151" fillId="3" borderId="10" xfId="45962" applyFont="true" applyAlignment="true">
      <alignment horizontal="center" wrapText="true"/>
    </xf>
    <xf numFmtId="0" fontId="151" fillId="3" borderId="57" xfId="45963" applyFont="true" applyBorder="true" applyAlignment="true">
      <alignment horizontal="center"/>
    </xf>
    <xf numFmtId="0" fontId="151" fillId="3" borderId="57" xfId="45964" applyFont="true" applyBorder="true" applyAlignment="true">
      <alignment horizontal="center"/>
    </xf>
    <xf numFmtId="0" fontId="151" fillId="3" borderId="57" xfId="45965" applyFont="true" applyBorder="true" applyAlignment="true">
      <alignment horizontal="center"/>
    </xf>
    <xf numFmtId="164" fontId="115" fillId="3" borderId="27" xfId="19344" applyNumberFormat="true" applyFont="true" applyBorder="true" applyAlignment="true" applyProtection="true">
      <alignment horizontal="center"/>
      <protection locked="false"/>
    </xf>
    <xf numFmtId="1" fontId="115" fillId="3" borderId="28" xfId="19344" applyNumberFormat="true" applyFont="true" applyBorder="true" applyAlignment="true" applyProtection="true">
      <alignment horizontal="center"/>
      <protection locked="false"/>
    </xf>
    <xf numFmtId="164" fontId="115" fillId="3" borderId="30" xfId="19344" applyNumberFormat="true" applyFont="true" applyBorder="true" applyAlignment="true" applyProtection="true">
      <alignment horizontal="center"/>
      <protection locked="false"/>
    </xf>
    <xf numFmtId="1" fontId="115" fillId="3" borderId="31" xfId="19344" applyNumberFormat="true" applyFont="true" applyBorder="true" applyAlignment="true" applyProtection="true">
      <alignment horizontal="center"/>
      <protection locked="false"/>
    </xf>
    <xf numFmtId="164" fontId="115" fillId="3" borderId="33" xfId="19344" applyNumberFormat="true" applyFont="true" applyBorder="true" applyAlignment="true" applyProtection="true">
      <alignment horizontal="center"/>
      <protection locked="false"/>
    </xf>
    <xf numFmtId="1" fontId="115" fillId="3" borderId="34" xfId="19344" applyNumberFormat="true" applyFont="true" applyBorder="true" applyAlignment="true" applyProtection="true">
      <alignment horizontal="center"/>
      <protection locked="false"/>
    </xf>
    <xf numFmtId="0" fontId="24" fillId="15" borderId="10" xfId="19344" applyFill="true" applyAlignment="true">
      <alignment horizontal="right" vertical="top" wrapText="true"/>
    </xf>
    <xf numFmtId="0" fontId="151" fillId="3" borderId="57" xfId="45125" applyFont="true" applyBorder="true" applyAlignment="true">
      <alignment horizontal="right" vertical="top" wrapText="true"/>
    </xf>
    <xf numFmtId="0" fontId="151" fillId="3" borderId="57" xfId="45128" applyFont="true" applyBorder="true" applyAlignment="true">
      <alignment horizontal="right" vertical="top" wrapText="true"/>
    </xf>
    <xf numFmtId="0" fontId="151" fillId="3" borderId="57" xfId="45129" applyFont="true" applyBorder="true" applyAlignment="true">
      <alignment horizontal="right" vertical="top" wrapText="true"/>
    </xf>
    <xf numFmtId="0" fontId="151" fillId="3" borderId="117" xfId="45138" applyFont="true" applyBorder="true" applyAlignment="true">
      <alignment horizontal="right" vertical="top" wrapText="true"/>
    </xf>
    <xf numFmtId="0" fontId="151" fillId="3" borderId="54" xfId="45139" applyFont="true" applyBorder="true" applyAlignment="true">
      <alignment horizontal="right" vertical="top" wrapText="true"/>
    </xf>
    <xf numFmtId="0" fontId="151" fillId="3" borderId="55" xfId="45140" applyFont="true" applyBorder="true" applyAlignment="true">
      <alignment horizontal="right" vertical="top" wrapText="true"/>
    </xf>
    <xf numFmtId="0" fontId="151" fillId="3" borderId="10" xfId="45103" applyFont="true" applyAlignment="true">
      <alignment horizontal="right" vertical="top" wrapText="true"/>
    </xf>
    <xf numFmtId="0" fontId="151" fillId="3" borderId="117" xfId="45150" applyFont="true" applyBorder="true" applyAlignment="true">
      <alignment horizontal="right" vertical="top" wrapText="true"/>
    </xf>
    <xf numFmtId="0" fontId="151" fillId="3" borderId="54" xfId="45151" applyFont="true" applyBorder="true" applyAlignment="true">
      <alignment horizontal="right" vertical="top" wrapText="true"/>
    </xf>
    <xf numFmtId="0" fontId="151" fillId="3" borderId="55" xfId="45152" applyFont="true" applyBorder="true" applyAlignment="true">
      <alignment horizontal="right" vertical="top" wrapText="true"/>
    </xf>
    <xf numFmtId="0" fontId="151" fillId="3" borderId="117" xfId="45161" applyFont="true" applyBorder="true" applyAlignment="true">
      <alignment horizontal="right" vertical="top" wrapText="true"/>
    </xf>
    <xf numFmtId="0" fontId="151" fillId="3" borderId="54" xfId="45162" applyFont="true" applyBorder="true" applyAlignment="true">
      <alignment horizontal="right" vertical="top" wrapText="true"/>
    </xf>
    <xf numFmtId="0" fontId="151" fillId="3" borderId="55" xfId="45163" applyFont="true" applyBorder="true" applyAlignment="true">
      <alignment horizontal="right" vertical="top" wrapText="true"/>
    </xf>
    <xf numFmtId="0" fontId="151" fillId="3" borderId="10" xfId="45105" applyFont="true" applyAlignment="true">
      <alignment horizontal="right" vertical="top" wrapText="true"/>
    </xf>
    <xf numFmtId="0" fontId="151" fillId="3" borderId="10" xfId="45104" applyFont="true" applyAlignment="true">
      <alignment horizontal="right" vertical="top" wrapText="true"/>
    </xf>
    <xf numFmtId="0" fontId="24" fillId="3" borderId="10" xfId="19344" applyAlignment="true">
      <alignment horizontal="right" vertical="top" wrapText="true"/>
    </xf>
    <xf numFmtId="166" fontId="150" fillId="3" borderId="58" xfId="45110" applyNumberFormat="true" applyFont="true" applyBorder="true" applyAlignment="true">
      <alignment horizontal="right" vertical="top" wrapText="true"/>
    </xf>
    <xf numFmtId="166" fontId="150" fillId="3" borderId="58" xfId="45112" applyNumberFormat="true" applyFont="true" applyBorder="true" applyAlignment="true">
      <alignment horizontal="right" vertical="top" wrapText="true"/>
    </xf>
    <xf numFmtId="166" fontId="150" fillId="3" borderId="58" xfId="45114" applyNumberFormat="true" applyFont="true" applyBorder="true" applyAlignment="true">
      <alignment horizontal="right" vertical="top" wrapText="true"/>
    </xf>
    <xf numFmtId="166" fontId="150" fillId="3" borderId="59" xfId="45116" applyNumberFormat="true" applyFont="true" applyBorder="true" applyAlignment="true">
      <alignment horizontal="right" vertical="top" wrapText="true"/>
    </xf>
    <xf numFmtId="166" fontId="150" fillId="3" borderId="59" xfId="45118" applyNumberFormat="true" applyFont="true" applyBorder="true" applyAlignment="true">
      <alignment horizontal="right" vertical="top" wrapText="true"/>
    </xf>
    <xf numFmtId="166" fontId="150" fillId="3" borderId="59" xfId="45120" applyNumberFormat="true" applyFont="true" applyBorder="true" applyAlignment="true">
      <alignment horizontal="right" vertical="top" wrapText="true"/>
    </xf>
    <xf numFmtId="166" fontId="150" fillId="3" borderId="60" xfId="45122" applyNumberFormat="true" applyFont="true" applyBorder="true" applyAlignment="true">
      <alignment horizontal="right" vertical="top" wrapText="true"/>
    </xf>
    <xf numFmtId="166" fontId="150" fillId="3" borderId="60" xfId="45124" applyNumberFormat="true" applyFont="true" applyBorder="true" applyAlignment="true">
      <alignment horizontal="right" vertical="top" wrapText="true"/>
    </xf>
    <xf numFmtId="166" fontId="150" fillId="3" borderId="60" xfId="45127" applyNumberFormat="true" applyFont="true" applyBorder="true" applyAlignment="true">
      <alignment horizontal="right" vertical="top" wrapText="true"/>
    </xf>
    <xf numFmtId="167" fontId="150" fillId="3" borderId="59" xfId="45130" applyNumberFormat="true" applyFont="true" applyBorder="true" applyAlignment="true">
      <alignment horizontal="right" vertical="top" wrapText="true"/>
    </xf>
    <xf numFmtId="167" fontId="150" fillId="3" borderId="59" xfId="45131" applyNumberFormat="true" applyFont="true" applyBorder="true" applyAlignment="true">
      <alignment horizontal="right" vertical="top" wrapText="true"/>
    </xf>
    <xf numFmtId="167" fontId="150" fillId="3" borderId="59" xfId="45132" applyNumberFormat="true" applyFont="true" applyBorder="true" applyAlignment="true">
      <alignment horizontal="right" vertical="top" wrapText="true"/>
    </xf>
    <xf numFmtId="167" fontId="150" fillId="3" borderId="60" xfId="45133" applyNumberFormat="true" applyFont="true" applyBorder="true" applyAlignment="true">
      <alignment horizontal="right" vertical="top" wrapText="true"/>
    </xf>
    <xf numFmtId="166" fontId="150" fillId="3" borderId="118" xfId="45142" applyNumberFormat="true" applyFont="true" applyBorder="true" applyAlignment="true">
      <alignment horizontal="right" vertical="top" wrapText="true"/>
    </xf>
    <xf numFmtId="166" fontId="150" fillId="3" borderId="119" xfId="45143" applyNumberFormat="true" applyFont="true" applyBorder="true" applyAlignment="true">
      <alignment horizontal="right" vertical="top" wrapText="true"/>
    </xf>
    <xf numFmtId="166" fontId="150" fillId="3" borderId="120" xfId="45144" applyNumberFormat="true" applyFont="true" applyBorder="true" applyAlignment="true">
      <alignment horizontal="right" vertical="top" wrapText="true"/>
    </xf>
    <xf numFmtId="167" fontId="150" fillId="3" borderId="60" xfId="45145" applyNumberFormat="true" applyFont="true" applyBorder="true" applyAlignment="true">
      <alignment horizontal="right" vertical="top" wrapText="true"/>
    </xf>
    <xf numFmtId="0" fontId="151" fillId="3" borderId="57" xfId="45106" applyFont="true" applyBorder="true" applyAlignment="true">
      <alignment horizontal="right" vertical="top" wrapText="true"/>
    </xf>
    <xf numFmtId="166" fontId="150" fillId="3" borderId="118" xfId="45154" applyNumberFormat="true" applyFont="true" applyBorder="true" applyAlignment="true">
      <alignment horizontal="right" vertical="top" wrapText="true"/>
    </xf>
    <xf numFmtId="166" fontId="150" fillId="3" borderId="119" xfId="45155" applyNumberFormat="true" applyFont="true" applyBorder="true" applyAlignment="true">
      <alignment horizontal="right" vertical="top" wrapText="true"/>
    </xf>
    <xf numFmtId="166" fontId="150" fillId="3" borderId="120" xfId="45156" applyNumberFormat="true" applyFont="true" applyBorder="true" applyAlignment="true">
      <alignment horizontal="right" vertical="top" wrapText="true"/>
    </xf>
    <xf numFmtId="166" fontId="150" fillId="3" borderId="118" xfId="45165" applyNumberFormat="true" applyFont="true" applyBorder="true" applyAlignment="true">
      <alignment horizontal="right" vertical="top" wrapText="true"/>
    </xf>
    <xf numFmtId="166" fontId="150" fillId="3" borderId="119" xfId="45166" applyNumberFormat="true" applyFont="true" applyBorder="true" applyAlignment="true">
      <alignment horizontal="right" vertical="top" wrapText="true"/>
    </xf>
    <xf numFmtId="166" fontId="150" fillId="3" borderId="120" xfId="45167" applyNumberFormat="true" applyFont="true" applyBorder="true" applyAlignment="true">
      <alignment horizontal="right" vertical="top" wrapText="true"/>
    </xf>
    <xf numFmtId="0" fontId="151" fillId="3" borderId="57" xfId="45108" applyFont="true" applyBorder="true" applyAlignment="true">
      <alignment horizontal="right" vertical="top" wrapText="true"/>
    </xf>
    <xf numFmtId="0" fontId="151" fillId="3" borderId="57" xfId="45107" applyFont="true" applyBorder="true" applyAlignment="true">
      <alignment horizontal="right" vertical="top" wrapText="true"/>
    </xf>
    <xf numFmtId="0" fontId="151" fillId="3" borderId="57" xfId="45169" applyFont="true" applyBorder="true" applyAlignment="true">
      <alignment horizontal="right" vertical="top" wrapText="true"/>
    </xf>
    <xf numFmtId="166" fontId="150" fillId="3" borderId="121" xfId="45170" applyNumberFormat="true" applyFont="true" applyBorder="true" applyAlignment="true">
      <alignment horizontal="right" vertical="top" wrapText="true"/>
    </xf>
    <xf numFmtId="0" fontId="151" fillId="3" borderId="57" xfId="45172" applyFont="true" applyBorder="true" applyAlignment="true">
      <alignment horizontal="right" vertical="top" wrapText="true"/>
    </xf>
    <xf numFmtId="166" fontId="150" fillId="3" borderId="121" xfId="45173" applyNumberFormat="true" applyFont="true" applyBorder="true" applyAlignment="true">
      <alignment horizontal="right" vertical="top" wrapText="true"/>
    </xf>
    <xf numFmtId="0" fontId="151" fillId="3" borderId="57" xfId="45175" applyFont="true" applyBorder="true" applyAlignment="true">
      <alignment horizontal="right" vertical="top" wrapText="true"/>
    </xf>
    <xf numFmtId="166" fontId="150" fillId="3" borderId="121" xfId="45176" applyNumberFormat="true" applyFont="true" applyBorder="true" applyAlignment="true">
      <alignment horizontal="right" vertical="top" wrapText="true"/>
    </xf>
    <xf numFmtId="0" fontId="151" fillId="3" borderId="57" xfId="45394" applyFont="true" applyBorder="true" applyAlignment="true">
      <alignment horizontal="right" vertical="top" wrapText="true"/>
    </xf>
    <xf numFmtId="0" fontId="151" fillId="3" borderId="57" xfId="45399" applyFont="true" applyBorder="true" applyAlignment="true">
      <alignment horizontal="right" vertical="top" wrapText="true"/>
    </xf>
    <xf numFmtId="0" fontId="151" fillId="3" borderId="57" xfId="45400" applyFont="true" applyBorder="true" applyAlignment="true">
      <alignment horizontal="right" vertical="top" wrapText="true"/>
    </xf>
    <xf numFmtId="0" fontId="151" fillId="3" borderId="117" xfId="45408" applyFont="true" applyBorder="true" applyAlignment="true">
      <alignment horizontal="right" vertical="top" wrapText="true"/>
    </xf>
    <xf numFmtId="0" fontId="151" fillId="3" borderId="54" xfId="45409" applyFont="true" applyBorder="true" applyAlignment="true">
      <alignment horizontal="right" vertical="top" wrapText="true"/>
    </xf>
    <xf numFmtId="0" fontId="151" fillId="3" borderId="55" xfId="45410" applyFont="true" applyBorder="true" applyAlignment="true">
      <alignment horizontal="right" vertical="top" wrapText="true"/>
    </xf>
    <xf numFmtId="0" fontId="151" fillId="3" borderId="10" xfId="45374" applyFont="true" applyAlignment="true">
      <alignment horizontal="right" vertical="top" wrapText="true"/>
    </xf>
    <xf numFmtId="0" fontId="151" fillId="3" borderId="117" xfId="45423" applyFont="true" applyBorder="true" applyAlignment="true">
      <alignment horizontal="right" vertical="top" wrapText="true"/>
    </xf>
    <xf numFmtId="0" fontId="151" fillId="3" borderId="54" xfId="45424" applyFont="true" applyBorder="true" applyAlignment="true">
      <alignment horizontal="right" vertical="top" wrapText="true"/>
    </xf>
    <xf numFmtId="0" fontId="151" fillId="3" borderId="55" xfId="45425" applyFont="true" applyBorder="true" applyAlignment="true">
      <alignment horizontal="right" vertical="top" wrapText="true"/>
    </xf>
    <xf numFmtId="0" fontId="151" fillId="3" borderId="117" xfId="45426" applyFont="true" applyBorder="true" applyAlignment="true">
      <alignment horizontal="right" vertical="top" wrapText="true"/>
    </xf>
    <xf numFmtId="0" fontId="151" fillId="3" borderId="54" xfId="45427" applyFont="true" applyBorder="true" applyAlignment="true">
      <alignment horizontal="right" vertical="top" wrapText="true"/>
    </xf>
    <xf numFmtId="0" fontId="151" fillId="3" borderId="55" xfId="45428" applyFont="true" applyBorder="true" applyAlignment="true">
      <alignment horizontal="right" vertical="top" wrapText="true"/>
    </xf>
    <xf numFmtId="0" fontId="151" fillId="3" borderId="10" xfId="45375" applyFont="true" applyAlignment="true">
      <alignment horizontal="right" vertical="top" wrapText="true"/>
    </xf>
    <xf numFmtId="0" fontId="151" fillId="3" borderId="10" xfId="45376" applyFont="true" applyAlignment="true">
      <alignment horizontal="right" vertical="top" wrapText="true"/>
    </xf>
    <xf numFmtId="166" fontId="150" fillId="3" borderId="58" xfId="45381" applyNumberFormat="true" applyFont="true" applyBorder="true" applyAlignment="true">
      <alignment horizontal="right" vertical="top" wrapText="true"/>
    </xf>
    <xf numFmtId="166" fontId="150" fillId="3" borderId="58" xfId="45383" applyNumberFormat="true" applyFont="true" applyBorder="true" applyAlignment="true">
      <alignment horizontal="right" vertical="top" wrapText="true"/>
    </xf>
    <xf numFmtId="166" fontId="150" fillId="3" borderId="58" xfId="45385" applyNumberFormat="true" applyFont="true" applyBorder="true" applyAlignment="true">
      <alignment horizontal="right" vertical="top" wrapText="true"/>
    </xf>
    <xf numFmtId="166" fontId="150" fillId="3" borderId="59" xfId="45387" applyNumberFormat="true" applyFont="true" applyBorder="true" applyAlignment="true">
      <alignment horizontal="right" vertical="top" wrapText="true"/>
    </xf>
    <xf numFmtId="166" fontId="150" fillId="3" borderId="59" xfId="45389" applyNumberFormat="true" applyFont="true" applyBorder="true" applyAlignment="true">
      <alignment horizontal="right" vertical="top" wrapText="true"/>
    </xf>
    <xf numFmtId="166" fontId="150" fillId="3" borderId="59" xfId="45391" applyNumberFormat="true" applyFont="true" applyBorder="true" applyAlignment="true">
      <alignment horizontal="right" vertical="top" wrapText="true"/>
    </xf>
    <xf numFmtId="166" fontId="150" fillId="3" borderId="60" xfId="45393" applyNumberFormat="true" applyFont="true" applyBorder="true" applyAlignment="true">
      <alignment horizontal="right" vertical="top" wrapText="true"/>
    </xf>
    <xf numFmtId="166" fontId="150" fillId="3" borderId="60" xfId="45396" applyNumberFormat="true" applyFont="true" applyBorder="true" applyAlignment="true">
      <alignment horizontal="right" vertical="top" wrapText="true"/>
    </xf>
    <xf numFmtId="166" fontId="150" fillId="3" borderId="60" xfId="45398" applyNumberFormat="true" applyFont="true" applyBorder="true" applyAlignment="true">
      <alignment horizontal="right" vertical="top" wrapText="true"/>
    </xf>
    <xf numFmtId="167" fontId="150" fillId="3" borderId="59" xfId="45401" applyNumberFormat="true" applyFont="true" applyBorder="true" applyAlignment="true">
      <alignment horizontal="right" vertical="top" wrapText="true"/>
    </xf>
    <xf numFmtId="167" fontId="150" fillId="3" borderId="59" xfId="45402" applyNumberFormat="true" applyFont="true" applyBorder="true" applyAlignment="true">
      <alignment horizontal="right" vertical="top" wrapText="true"/>
    </xf>
    <xf numFmtId="167" fontId="150" fillId="3" borderId="59" xfId="45403" applyNumberFormat="true" applyFont="true" applyBorder="true" applyAlignment="true">
      <alignment horizontal="right" vertical="top" wrapText="true"/>
    </xf>
    <xf numFmtId="166" fontId="150" fillId="3" borderId="118" xfId="45412" applyNumberFormat="true" applyFont="true" applyBorder="true" applyAlignment="true">
      <alignment horizontal="right" vertical="top" wrapText="true"/>
    </xf>
    <xf numFmtId="166" fontId="150" fillId="3" borderId="119" xfId="45413" applyNumberFormat="true" applyFont="true" applyBorder="true" applyAlignment="true">
      <alignment horizontal="right" vertical="top" wrapText="true"/>
    </xf>
    <xf numFmtId="166" fontId="150" fillId="3" borderId="120" xfId="45414" applyNumberFormat="true" applyFont="true" applyBorder="true" applyAlignment="true">
      <alignment horizontal="right" vertical="top" wrapText="true"/>
    </xf>
    <xf numFmtId="0" fontId="151" fillId="3" borderId="57" xfId="45377" applyFont="true" applyBorder="true" applyAlignment="true">
      <alignment horizontal="right" vertical="top" wrapText="true"/>
    </xf>
    <xf numFmtId="166" fontId="150" fillId="3" borderId="118" xfId="45430" applyNumberFormat="true" applyFont="true" applyBorder="true" applyAlignment="true">
      <alignment horizontal="right" vertical="top" wrapText="true"/>
    </xf>
    <xf numFmtId="166" fontId="150" fillId="3" borderId="119" xfId="45431" applyNumberFormat="true" applyFont="true" applyBorder="true" applyAlignment="true">
      <alignment horizontal="right" vertical="top" wrapText="true"/>
    </xf>
    <xf numFmtId="166" fontId="150" fillId="3" borderId="120" xfId="45432" applyNumberFormat="true" applyFont="true" applyBorder="true" applyAlignment="true">
      <alignment horizontal="right" vertical="top" wrapText="true"/>
    </xf>
    <xf numFmtId="166" fontId="150" fillId="3" borderId="118" xfId="45434" applyNumberFormat="true" applyFont="true" applyBorder="true" applyAlignment="true">
      <alignment horizontal="right" vertical="top" wrapText="true"/>
    </xf>
    <xf numFmtId="166" fontId="150" fillId="3" borderId="119" xfId="45435" applyNumberFormat="true" applyFont="true" applyBorder="true" applyAlignment="true">
      <alignment horizontal="right" vertical="top" wrapText="true"/>
    </xf>
    <xf numFmtId="166" fontId="150" fillId="3" borderId="120" xfId="45436" applyNumberFormat="true" applyFont="true" applyBorder="true" applyAlignment="true">
      <alignment horizontal="right" vertical="top" wrapText="true"/>
    </xf>
    <xf numFmtId="0" fontId="151" fillId="3" borderId="57" xfId="45378" applyFont="true" applyBorder="true" applyAlignment="true">
      <alignment horizontal="right" vertical="top" wrapText="true"/>
    </xf>
    <xf numFmtId="0" fontId="151" fillId="3" borderId="57" xfId="45379" applyFont="true" applyBorder="true" applyAlignment="true">
      <alignment horizontal="right" vertical="top" wrapText="true"/>
    </xf>
    <xf numFmtId="0" fontId="151" fillId="3" borderId="57" xfId="45438" applyFont="true" applyBorder="true" applyAlignment="true">
      <alignment horizontal="right" vertical="top" wrapText="true"/>
    </xf>
    <xf numFmtId="166" fontId="150" fillId="3" borderId="121" xfId="45439" applyNumberFormat="true" applyFont="true" applyBorder="true" applyAlignment="true">
      <alignment horizontal="right" vertical="top" wrapText="true"/>
    </xf>
    <xf numFmtId="0" fontId="151" fillId="3" borderId="57" xfId="45441" applyFont="true" applyBorder="true" applyAlignment="true">
      <alignment horizontal="right" vertical="top" wrapText="true"/>
    </xf>
    <xf numFmtId="0" fontId="151" fillId="3" borderId="57" xfId="45443" applyFont="true" applyBorder="true" applyAlignment="true">
      <alignment horizontal="right" vertical="top" wrapText="true"/>
    </xf>
    <xf numFmtId="166" fontId="150" fillId="3" borderId="121" xfId="45444" applyNumberFormat="true" applyFont="true" applyBorder="true" applyAlignment="true">
      <alignment horizontal="right" vertical="top" wrapText="true"/>
    </xf>
    <xf numFmtId="166" fontId="150" fillId="3" borderId="121" xfId="45445" applyNumberFormat="true" applyFont="true" applyBorder="true" applyAlignment="true">
      <alignment horizontal="right" vertical="top" wrapText="true"/>
    </xf>
    <xf numFmtId="0" fontId="151" fillId="3" borderId="57" xfId="45689" applyFont="true" applyBorder="true" applyAlignment="true">
      <alignment horizontal="right" vertical="top" wrapText="true"/>
    </xf>
    <xf numFmtId="0" fontId="151" fillId="3" borderId="57" xfId="45695" applyFont="true" applyBorder="true" applyAlignment="true">
      <alignment horizontal="right" vertical="top" wrapText="true"/>
    </xf>
    <xf numFmtId="0" fontId="151" fillId="3" borderId="57" xfId="45696" applyFont="true" applyBorder="true" applyAlignment="true">
      <alignment horizontal="right" vertical="top" wrapText="true"/>
    </xf>
    <xf numFmtId="0" fontId="151" fillId="3" borderId="117" xfId="45703" applyFont="true" applyBorder="true" applyAlignment="true">
      <alignment horizontal="right" vertical="top" wrapText="true"/>
    </xf>
    <xf numFmtId="0" fontId="151" fillId="3" borderId="54" xfId="45704" applyFont="true" applyBorder="true" applyAlignment="true">
      <alignment horizontal="right" vertical="top" wrapText="true"/>
    </xf>
    <xf numFmtId="0" fontId="151" fillId="3" borderId="55" xfId="45705" applyFont="true" applyBorder="true" applyAlignment="true">
      <alignment horizontal="right" vertical="top" wrapText="true"/>
    </xf>
    <xf numFmtId="0" fontId="151" fillId="3" borderId="10" xfId="45669" applyFont="true" applyAlignment="true">
      <alignment horizontal="right" vertical="top" wrapText="true"/>
    </xf>
    <xf numFmtId="0" fontId="151" fillId="3" borderId="117" xfId="45714" applyFont="true" applyBorder="true" applyAlignment="true">
      <alignment horizontal="right" vertical="top" wrapText="true"/>
    </xf>
    <xf numFmtId="0" fontId="151" fillId="3" borderId="54" xfId="45715" applyFont="true" applyBorder="true" applyAlignment="true">
      <alignment horizontal="right" vertical="top" wrapText="true"/>
    </xf>
    <xf numFmtId="0" fontId="151" fillId="3" borderId="55" xfId="45716" applyFont="true" applyBorder="true" applyAlignment="true">
      <alignment horizontal="right" vertical="top" wrapText="true"/>
    </xf>
    <xf numFmtId="0" fontId="151" fillId="3" borderId="117" xfId="45725" applyFont="true" applyBorder="true" applyAlignment="true">
      <alignment horizontal="right" vertical="top" wrapText="true"/>
    </xf>
    <xf numFmtId="0" fontId="151" fillId="3" borderId="54" xfId="45726" applyFont="true" applyBorder="true" applyAlignment="true">
      <alignment horizontal="right" vertical="top" wrapText="true"/>
    </xf>
    <xf numFmtId="0" fontId="151" fillId="3" borderId="55" xfId="45727" applyFont="true" applyBorder="true" applyAlignment="true">
      <alignment horizontal="right" vertical="top" wrapText="true"/>
    </xf>
    <xf numFmtId="0" fontId="151" fillId="3" borderId="10" xfId="45671" applyFont="true" applyAlignment="true">
      <alignment horizontal="right" vertical="top" wrapText="true"/>
    </xf>
    <xf numFmtId="0" fontId="151" fillId="3" borderId="10" xfId="45670" applyFont="true" applyAlignment="true">
      <alignment horizontal="right" vertical="top" wrapText="true"/>
    </xf>
    <xf numFmtId="166" fontId="150" fillId="3" borderId="58" xfId="45676" applyNumberFormat="true" applyFont="true" applyBorder="true" applyAlignment="true">
      <alignment horizontal="right" vertical="top" wrapText="true"/>
    </xf>
    <xf numFmtId="166" fontId="150" fillId="3" borderId="58" xfId="45678" applyNumberFormat="true" applyFont="true" applyBorder="true" applyAlignment="true">
      <alignment horizontal="right" vertical="top" wrapText="true"/>
    </xf>
    <xf numFmtId="166" fontId="150" fillId="3" borderId="58" xfId="45680" applyNumberFormat="true" applyFont="true" applyBorder="true" applyAlignment="true">
      <alignment horizontal="right" vertical="top" wrapText="true"/>
    </xf>
    <xf numFmtId="166" fontId="150" fillId="3" borderId="59" xfId="45682" applyNumberFormat="true" applyFont="true" applyBorder="true" applyAlignment="true">
      <alignment horizontal="right" vertical="top" wrapText="true"/>
    </xf>
    <xf numFmtId="166" fontId="150" fillId="3" borderId="59" xfId="45684" applyNumberFormat="true" applyFont="true" applyBorder="true" applyAlignment="true">
      <alignment horizontal="right" vertical="top" wrapText="true"/>
    </xf>
    <xf numFmtId="166" fontId="150" fillId="3" borderId="59" xfId="45686" applyNumberFormat="true" applyFont="true" applyBorder="true" applyAlignment="true">
      <alignment horizontal="right" vertical="top" wrapText="true"/>
    </xf>
    <xf numFmtId="166" fontId="150" fillId="3" borderId="60" xfId="45688" applyNumberFormat="true" applyFont="true" applyBorder="true" applyAlignment="true">
      <alignment horizontal="right" vertical="top" wrapText="true"/>
    </xf>
    <xf numFmtId="166" fontId="150" fillId="3" borderId="60" xfId="45691" applyNumberFormat="true" applyFont="true" applyBorder="true" applyAlignment="true">
      <alignment horizontal="right" vertical="top" wrapText="true"/>
    </xf>
    <xf numFmtId="166" fontId="150" fillId="3" borderId="60" xfId="45693" applyNumberFormat="true" applyFont="true" applyBorder="true" applyAlignment="true">
      <alignment horizontal="right" vertical="top" wrapText="true"/>
    </xf>
    <xf numFmtId="167" fontId="150" fillId="3" borderId="59" xfId="45694" applyNumberFormat="true" applyFont="true" applyBorder="true" applyAlignment="true">
      <alignment horizontal="right" vertical="top" wrapText="true"/>
    </xf>
    <xf numFmtId="167" fontId="150" fillId="3" borderId="59" xfId="45697" applyNumberFormat="true" applyFont="true" applyBorder="true" applyAlignment="true">
      <alignment horizontal="right" vertical="top" wrapText="true"/>
    </xf>
    <xf numFmtId="167" fontId="150" fillId="3" borderId="59" xfId="45698" applyNumberFormat="true" applyFont="true" applyBorder="true" applyAlignment="true">
      <alignment horizontal="right" vertical="top" wrapText="true"/>
    </xf>
    <xf numFmtId="166" fontId="150" fillId="3" borderId="118" xfId="45707" applyNumberFormat="true" applyFont="true" applyBorder="true" applyAlignment="true">
      <alignment horizontal="right" vertical="top" wrapText="true"/>
    </xf>
    <xf numFmtId="166" fontId="150" fillId="3" borderId="119" xfId="45708" applyNumberFormat="true" applyFont="true" applyBorder="true" applyAlignment="true">
      <alignment horizontal="right" vertical="top" wrapText="true"/>
    </xf>
    <xf numFmtId="166" fontId="150" fillId="3" borderId="120" xfId="45709" applyNumberFormat="true" applyFont="true" applyBorder="true" applyAlignment="true">
      <alignment horizontal="right" vertical="top" wrapText="true"/>
    </xf>
    <xf numFmtId="0" fontId="151" fillId="3" borderId="57" xfId="45672" applyFont="true" applyBorder="true" applyAlignment="true">
      <alignment horizontal="right" vertical="top" wrapText="true"/>
    </xf>
    <xf numFmtId="166" fontId="150" fillId="3" borderId="118" xfId="45718" applyNumberFormat="true" applyFont="true" applyBorder="true" applyAlignment="true">
      <alignment horizontal="right" vertical="top" wrapText="true"/>
    </xf>
    <xf numFmtId="166" fontId="150" fillId="3" borderId="119" xfId="45719" applyNumberFormat="true" applyFont="true" applyBorder="true" applyAlignment="true">
      <alignment horizontal="right" vertical="top" wrapText="true"/>
    </xf>
    <xf numFmtId="166" fontId="150" fillId="3" borderId="120" xfId="45720" applyNumberFormat="true" applyFont="true" applyBorder="true" applyAlignment="true">
      <alignment horizontal="right" vertical="top" wrapText="true"/>
    </xf>
    <xf numFmtId="166" fontId="150" fillId="3" borderId="118" xfId="45729" applyNumberFormat="true" applyFont="true" applyBorder="true" applyAlignment="true">
      <alignment horizontal="right" vertical="top" wrapText="true"/>
    </xf>
    <xf numFmtId="166" fontId="150" fillId="3" borderId="119" xfId="45730" applyNumberFormat="true" applyFont="true" applyBorder="true" applyAlignment="true">
      <alignment horizontal="right" vertical="top" wrapText="true"/>
    </xf>
    <xf numFmtId="166" fontId="150" fillId="3" borderId="120" xfId="45731" applyNumberFormat="true" applyFont="true" applyBorder="true" applyAlignment="true">
      <alignment horizontal="right" vertical="top" wrapText="true"/>
    </xf>
    <xf numFmtId="0" fontId="151" fillId="3" borderId="57" xfId="45674" applyFont="true" applyBorder="true" applyAlignment="true">
      <alignment horizontal="right" vertical="top" wrapText="true"/>
    </xf>
    <xf numFmtId="0" fontId="151" fillId="3" borderId="57" xfId="45673" applyFont="true" applyBorder="true" applyAlignment="true">
      <alignment horizontal="right" vertical="top" wrapText="true"/>
    </xf>
    <xf numFmtId="0" fontId="151" fillId="3" borderId="57" xfId="45733" applyFont="true" applyBorder="true" applyAlignment="true">
      <alignment horizontal="right" vertical="top" wrapText="true"/>
    </xf>
    <xf numFmtId="166" fontId="150" fillId="3" borderId="121" xfId="45734" applyNumberFormat="true" applyFont="true" applyBorder="true" applyAlignment="true">
      <alignment horizontal="right" vertical="top" wrapText="true"/>
    </xf>
    <xf numFmtId="0" fontId="151" fillId="3" borderId="57" xfId="45736" applyFont="true" applyBorder="true" applyAlignment="true">
      <alignment horizontal="right" vertical="top" wrapText="true"/>
    </xf>
    <xf numFmtId="166" fontId="150" fillId="3" borderId="121" xfId="45737" applyNumberFormat="true" applyFont="true" applyBorder="true" applyAlignment="true">
      <alignment horizontal="right" vertical="top" wrapText="true"/>
    </xf>
    <xf numFmtId="0" fontId="151" fillId="3" borderId="57" xfId="45739" applyFont="true" applyBorder="true" applyAlignment="true">
      <alignment horizontal="right" vertical="top" wrapText="true"/>
    </xf>
    <xf numFmtId="166" fontId="150" fillId="3" borderId="121" xfId="45740" applyNumberFormat="true" applyFont="true" applyBorder="true" applyAlignment="true">
      <alignment horizontal="right" vertical="top" wrapText="true"/>
    </xf>
    <xf numFmtId="0" fontId="151" fillId="3" borderId="57" xfId="45973" applyFont="true" applyBorder="true" applyAlignment="true">
      <alignment horizontal="right" vertical="top" wrapText="true"/>
    </xf>
    <xf numFmtId="0" fontId="151" fillId="3" borderId="57" xfId="45976" applyFont="true" applyBorder="true" applyAlignment="true">
      <alignment horizontal="right" vertical="top" wrapText="true"/>
    </xf>
    <xf numFmtId="0" fontId="151" fillId="3" borderId="57" xfId="45977" applyFont="true" applyBorder="true" applyAlignment="true">
      <alignment horizontal="right" vertical="top" wrapText="true"/>
    </xf>
    <xf numFmtId="0" fontId="151" fillId="3" borderId="117" xfId="45981" applyFont="true" applyBorder="true" applyAlignment="true">
      <alignment horizontal="right" vertical="top" wrapText="true"/>
    </xf>
    <xf numFmtId="0" fontId="151" fillId="3" borderId="54" xfId="45982" applyFont="true" applyBorder="true" applyAlignment="true">
      <alignment horizontal="right" vertical="top" wrapText="true"/>
    </xf>
    <xf numFmtId="0" fontId="151" fillId="3" borderId="55" xfId="45983" applyFont="true" applyBorder="true" applyAlignment="true">
      <alignment horizontal="right" vertical="top" wrapText="true"/>
    </xf>
    <xf numFmtId="0" fontId="151" fillId="3" borderId="10" xfId="45960" applyFont="true" applyAlignment="true">
      <alignment horizontal="right" vertical="top" wrapText="true"/>
    </xf>
    <xf numFmtId="0" fontId="151" fillId="3" borderId="117" xfId="45990" applyFont="true" applyBorder="true" applyAlignment="true">
      <alignment horizontal="right" vertical="top" wrapText="true"/>
    </xf>
    <xf numFmtId="0" fontId="151" fillId="3" borderId="54" xfId="45991" applyFont="true" applyBorder="true" applyAlignment="true">
      <alignment horizontal="right" vertical="top" wrapText="true"/>
    </xf>
    <xf numFmtId="0" fontId="151" fillId="3" borderId="55" xfId="45992" applyFont="true" applyBorder="true" applyAlignment="true">
      <alignment horizontal="right" vertical="top" wrapText="true"/>
    </xf>
    <xf numFmtId="0" fontId="151" fillId="3" borderId="117" xfId="45999" applyFont="true" applyBorder="true" applyAlignment="true">
      <alignment horizontal="right" vertical="top" wrapText="true"/>
    </xf>
    <xf numFmtId="0" fontId="151" fillId="3" borderId="54" xfId="46000" applyFont="true" applyBorder="true" applyAlignment="true">
      <alignment horizontal="right" vertical="top" wrapText="true"/>
    </xf>
    <xf numFmtId="0" fontId="151" fillId="3" borderId="55" xfId="46001" applyFont="true" applyBorder="true" applyAlignment="true">
      <alignment horizontal="right" vertical="top" wrapText="true"/>
    </xf>
    <xf numFmtId="0" fontId="151" fillId="3" borderId="10" xfId="45962" applyFont="true" applyAlignment="true">
      <alignment horizontal="right" vertical="top" wrapText="true"/>
    </xf>
    <xf numFmtId="0" fontId="151" fillId="3" borderId="10" xfId="45961" applyFont="true" applyAlignment="true">
      <alignment horizontal="right" vertical="top" wrapText="true"/>
    </xf>
    <xf numFmtId="166" fontId="150" fillId="3" borderId="58" xfId="45966" applyNumberFormat="true" applyFont="true" applyBorder="true" applyAlignment="true">
      <alignment horizontal="right" vertical="top" wrapText="true"/>
    </xf>
    <xf numFmtId="166" fontId="150" fillId="3" borderId="58" xfId="45967" applyNumberFormat="true" applyFont="true" applyBorder="true" applyAlignment="true">
      <alignment horizontal="right" vertical="top" wrapText="true"/>
    </xf>
    <xf numFmtId="166" fontId="150" fillId="3" borderId="58" xfId="45968" applyNumberFormat="true" applyFont="true" applyBorder="true" applyAlignment="true">
      <alignment horizontal="right" vertical="top" wrapText="true"/>
    </xf>
    <xf numFmtId="166" fontId="150" fillId="3" borderId="59" xfId="45969" applyNumberFormat="true" applyFont="true" applyBorder="true" applyAlignment="true">
      <alignment horizontal="right" vertical="top" wrapText="true"/>
    </xf>
    <xf numFmtId="166" fontId="150" fillId="3" borderId="59" xfId="45970" applyNumberFormat="true" applyFont="true" applyBorder="true" applyAlignment="true">
      <alignment horizontal="right" vertical="top" wrapText="true"/>
    </xf>
    <xf numFmtId="166" fontId="150" fillId="3" borderId="59" xfId="45971" applyNumberFormat="true" applyFont="true" applyBorder="true" applyAlignment="true">
      <alignment horizontal="right" vertical="top" wrapText="true"/>
    </xf>
    <xf numFmtId="166" fontId="150" fillId="3" borderId="60" xfId="45972" applyNumberFormat="true" applyFont="true" applyBorder="true" applyAlignment="true">
      <alignment horizontal="right" vertical="top" wrapText="true"/>
    </xf>
    <xf numFmtId="166" fontId="150" fillId="3" borderId="60" xfId="45974" applyNumberFormat="true" applyFont="true" applyBorder="true" applyAlignment="true">
      <alignment horizontal="right" vertical="top" wrapText="true"/>
    </xf>
    <xf numFmtId="166" fontId="150" fillId="3" borderId="60" xfId="45975" applyNumberFormat="true" applyFont="true" applyBorder="true" applyAlignment="true">
      <alignment horizontal="right" vertical="top" wrapText="true"/>
    </xf>
    <xf numFmtId="166" fontId="150" fillId="3" borderId="118" xfId="45984" applyNumberFormat="true" applyFont="true" applyBorder="true" applyAlignment="true">
      <alignment horizontal="right" vertical="top" wrapText="true"/>
    </xf>
    <xf numFmtId="166" fontId="150" fillId="3" borderId="119" xfId="45985" applyNumberFormat="true" applyFont="true" applyBorder="true" applyAlignment="true">
      <alignment horizontal="right" vertical="top" wrapText="true"/>
    </xf>
    <xf numFmtId="166" fontId="150" fillId="3" borderId="120" xfId="45986" applyNumberFormat="true" applyFont="true" applyBorder="true" applyAlignment="true">
      <alignment horizontal="right" vertical="top" wrapText="true"/>
    </xf>
    <xf numFmtId="0" fontId="151" fillId="3" borderId="57" xfId="45963" applyFont="true" applyBorder="true" applyAlignment="true">
      <alignment horizontal="right" vertical="top" wrapText="true"/>
    </xf>
    <xf numFmtId="166" fontId="150" fillId="3" borderId="118" xfId="45996" applyNumberFormat="true" applyFont="true" applyBorder="true" applyAlignment="true">
      <alignment horizontal="right" vertical="top" wrapText="true"/>
    </xf>
    <xf numFmtId="166" fontId="150" fillId="3" borderId="119" xfId="45997" applyNumberFormat="true" applyFont="true" applyBorder="true" applyAlignment="true">
      <alignment horizontal="right" vertical="top" wrapText="true"/>
    </xf>
    <xf numFmtId="166" fontId="150" fillId="3" borderId="120" xfId="45998" applyNumberFormat="true" applyFont="true" applyBorder="true" applyAlignment="true">
      <alignment horizontal="right" vertical="top" wrapText="true"/>
    </xf>
    <xf numFmtId="166" fontId="150" fillId="3" borderId="118" xfId="46002" applyNumberFormat="true" applyFont="true" applyBorder="true" applyAlignment="true">
      <alignment horizontal="right" vertical="top" wrapText="true"/>
    </xf>
    <xf numFmtId="166" fontId="150" fillId="3" borderId="119" xfId="46003" applyNumberFormat="true" applyFont="true" applyBorder="true" applyAlignment="true">
      <alignment horizontal="right" vertical="top" wrapText="true"/>
    </xf>
    <xf numFmtId="166" fontId="150" fillId="3" borderId="120" xfId="46004" applyNumberFormat="true" applyFont="true" applyBorder="true" applyAlignment="true">
      <alignment horizontal="right" vertical="top" wrapText="true"/>
    </xf>
    <xf numFmtId="0" fontId="151" fillId="3" borderId="57" xfId="45965" applyFont="true" applyBorder="true" applyAlignment="true">
      <alignment horizontal="right" vertical="top" wrapText="true"/>
    </xf>
    <xf numFmtId="0" fontId="151" fillId="3" borderId="57" xfId="45964" applyFont="true" applyBorder="true" applyAlignment="true">
      <alignment horizontal="right" vertical="top" wrapText="true"/>
    </xf>
    <xf numFmtId="0" fontId="151" fillId="3" borderId="57" xfId="46005" applyFont="true" applyBorder="true" applyAlignment="true">
      <alignment horizontal="right" vertical="top" wrapText="true"/>
    </xf>
    <xf numFmtId="166" fontId="150" fillId="3" borderId="121" xfId="46006" applyNumberFormat="true" applyFont="true" applyBorder="true" applyAlignment="true">
      <alignment horizontal="right" vertical="top" wrapText="true"/>
    </xf>
    <xf numFmtId="0" fontId="151" fillId="3" borderId="57" xfId="46007" applyFont="true" applyBorder="true" applyAlignment="true">
      <alignment horizontal="right" vertical="top" wrapText="true"/>
    </xf>
    <xf numFmtId="166" fontId="150" fillId="3" borderId="121" xfId="46008" applyNumberFormat="true" applyFont="true" applyBorder="true" applyAlignment="true">
      <alignment horizontal="right" vertical="top" wrapText="true"/>
    </xf>
    <xf numFmtId="0" fontId="151" fillId="3" borderId="57" xfId="46009" applyFont="true" applyBorder="true" applyAlignment="true">
      <alignment horizontal="right" vertical="top" wrapText="true"/>
    </xf>
    <xf numFmtId="166" fontId="150" fillId="3" borderId="121" xfId="46010" applyNumberFormat="true" applyFont="true" applyBorder="true" applyAlignment="true">
      <alignment horizontal="right" vertical="top" wrapText="true"/>
    </xf>
    <xf numFmtId="0" fontId="151" fillId="0" borderId="10" xfId="44961" applyFont="true" applyFill="true" applyBorder="true" applyAlignment="true">
      <alignment horizontal="left" vertical="top" wrapText="true"/>
    </xf>
    <xf numFmtId="0" fontId="151" fillId="0" borderId="10" xfId="44967" applyFont="true" applyFill="true" applyBorder="true" applyAlignment="true">
      <alignment horizontal="left" vertical="top" wrapText="true"/>
    </xf>
    <xf numFmtId="169" fontId="150" fillId="0" borderId="10" xfId="33366" applyNumberFormat="true" applyFont="true" applyFill="true" applyBorder="true" applyAlignment="true">
      <alignment horizontal="right" vertical="top"/>
    </xf>
    <xf numFmtId="0" fontId="151" fillId="0" borderId="10" xfId="44973" applyFont="true" applyFill="true" applyBorder="true" applyAlignment="true">
      <alignment horizontal="left" vertical="top" wrapText="true"/>
    </xf>
    <xf numFmtId="169" fontId="150" fillId="0" borderId="10" xfId="33369" applyNumberFormat="true" applyFont="true" applyFill="true" applyBorder="true" applyAlignment="true">
      <alignment horizontal="right" vertical="top"/>
    </xf>
    <xf numFmtId="0" fontId="155" fillId="0" borderId="10" xfId="19344" applyFont="true" applyFill="true" applyBorder="true" applyAlignment="true">
      <alignment horizontal="left" vertical="top"/>
    </xf>
    <xf numFmtId="170" fontId="155" fillId="0" borderId="10" xfId="19344" applyNumberFormat="true" applyFont="true" applyFill="true" applyBorder="true" applyAlignment="true">
      <alignment horizontal="right" vertical="top"/>
    </xf>
    <xf numFmtId="0" fontId="155" fillId="0" borderId="10" xfId="19344" applyFont="true" applyFill="true" applyBorder="true" applyAlignment="true">
      <alignment horizontal="left" wrapText="true"/>
    </xf>
    <xf numFmtId="0" fontId="155" fillId="0" borderId="10" xfId="19344" applyFont="true" applyFill="true" applyBorder="true" applyAlignment="true">
      <alignment horizontal="center" wrapText="true"/>
    </xf>
    <xf numFmtId="0" fontId="24" fillId="0" borderId="10" xfId="19344" applyFill="true" applyBorder="true" applyAlignment="true">
      <alignment horizontal="center" vertical="center" wrapText="true"/>
    </xf>
    <xf numFmtId="0" fontId="151" fillId="0" borderId="10" xfId="44960" applyFont="true" applyFill="true" applyBorder="true" applyAlignment="true">
      <alignment horizontal="left" vertical="top" wrapText="true"/>
    </xf>
    <xf numFmtId="0" fontId="151" fillId="0" borderId="10" xfId="44966" applyFont="true" applyFill="true" applyBorder="true" applyAlignment="true">
      <alignment horizontal="left" vertical="top" wrapText="true"/>
    </xf>
    <xf numFmtId="0" fontId="151" fillId="0" borderId="10" xfId="44972" applyFont="true" applyFill="true" applyBorder="true" applyAlignment="true">
      <alignment horizontal="left" vertical="top" wrapText="true"/>
    </xf>
    <xf numFmtId="0" fontId="24" fillId="0" borderId="10" xfId="19344" applyFill="true" applyBorder="true"/>
    <xf numFmtId="0" fontId="24" fillId="0" borderId="10" xfId="19344" applyFill="true" applyBorder="true" applyAlignment="true"/>
    <xf numFmtId="0" fontId="151" fillId="0" borderId="10" xfId="45220" applyFont="true" applyFill="true" applyBorder="true" applyAlignment="true">
      <alignment horizontal="left" vertical="top" wrapText="true"/>
    </xf>
    <xf numFmtId="0" fontId="151" fillId="0" borderId="10" xfId="45226" applyFont="true" applyFill="true" applyBorder="true" applyAlignment="true">
      <alignment horizontal="left" vertical="top" wrapText="true"/>
    </xf>
    <xf numFmtId="0" fontId="151" fillId="0" borderId="10" xfId="45232" applyFont="true" applyFill="true" applyBorder="true" applyAlignment="true">
      <alignment horizontal="left" vertical="top" wrapText="true"/>
    </xf>
    <xf numFmtId="0" fontId="151" fillId="0" borderId="10" xfId="45219" applyFont="true" applyFill="true" applyBorder="true" applyAlignment="true">
      <alignment horizontal="left" vertical="top" wrapText="true"/>
    </xf>
    <xf numFmtId="0" fontId="151" fillId="0" borderId="10" xfId="45225" applyFont="true" applyFill="true" applyBorder="true" applyAlignment="true">
      <alignment horizontal="left" vertical="top" wrapText="true"/>
    </xf>
    <xf numFmtId="0" fontId="151" fillId="0" borderId="10" xfId="45231" applyFont="true" applyFill="true" applyBorder="true" applyAlignment="true">
      <alignment horizontal="left" vertical="top" wrapText="true"/>
    </xf>
    <xf numFmtId="0" fontId="151" fillId="0" borderId="10" xfId="45489" applyFont="true" applyFill="true" applyBorder="true" applyAlignment="true">
      <alignment horizontal="left" vertical="top" wrapText="true"/>
    </xf>
    <xf numFmtId="0" fontId="151" fillId="0" borderId="10" xfId="45495" applyFont="true" applyFill="true" applyBorder="true" applyAlignment="true">
      <alignment horizontal="left" vertical="top" wrapText="true"/>
    </xf>
    <xf numFmtId="0" fontId="151" fillId="0" borderId="10" xfId="45501" applyFont="true" applyFill="true" applyBorder="true" applyAlignment="true">
      <alignment horizontal="left" vertical="top" wrapText="true"/>
    </xf>
    <xf numFmtId="0" fontId="151" fillId="0" borderId="10" xfId="45488" applyFont="true" applyFill="true" applyBorder="true" applyAlignment="true">
      <alignment horizontal="left" vertical="top" wrapText="true"/>
    </xf>
    <xf numFmtId="0" fontId="151" fillId="0" borderId="10" xfId="45494" applyFont="true" applyFill="true" applyBorder="true" applyAlignment="true">
      <alignment horizontal="left" vertical="top" wrapText="true"/>
    </xf>
    <xf numFmtId="0" fontId="151" fillId="0" borderId="10" xfId="45500" applyFont="true" applyFill="true" applyBorder="true" applyAlignment="true">
      <alignment horizontal="left" vertical="top" wrapText="true"/>
    </xf>
    <xf numFmtId="0" fontId="151" fillId="0" borderId="10" xfId="45784" applyFont="true" applyFill="true" applyBorder="true" applyAlignment="true">
      <alignment horizontal="left" vertical="top" wrapText="true"/>
    </xf>
    <xf numFmtId="0" fontId="151" fillId="0" borderId="10" xfId="45790" applyFont="true" applyFill="true" applyBorder="true" applyAlignment="true">
      <alignment horizontal="left" vertical="top" wrapText="true"/>
    </xf>
    <xf numFmtId="169" fontId="150" fillId="0" borderId="10" xfId="45791" applyNumberFormat="true" applyFont="true" applyFill="true" applyBorder="true" applyAlignment="true">
      <alignment horizontal="right" vertical="top"/>
    </xf>
    <xf numFmtId="0" fontId="151" fillId="0" borderId="10" xfId="45796" applyFont="true" applyFill="true" applyBorder="true" applyAlignment="true">
      <alignment horizontal="left" vertical="top" wrapText="true"/>
    </xf>
    <xf numFmtId="169" fontId="150" fillId="0" borderId="10" xfId="45797" applyNumberFormat="true" applyFont="true" applyFill="true" applyBorder="true" applyAlignment="true">
      <alignment horizontal="right" vertical="top"/>
    </xf>
    <xf numFmtId="0" fontId="151" fillId="0" borderId="10" xfId="45783" applyFont="true" applyFill="true" applyBorder="true" applyAlignment="true">
      <alignment horizontal="left" vertical="top" wrapText="true"/>
    </xf>
    <xf numFmtId="0" fontId="151" fillId="0" borderId="10" xfId="45789" applyFont="true" applyFill="true" applyBorder="true" applyAlignment="true">
      <alignment horizontal="left" vertical="top" wrapText="true"/>
    </xf>
    <xf numFmtId="0" fontId="151" fillId="0" borderId="10" xfId="45795" applyFont="true" applyFill="true" applyBorder="true" applyAlignment="true">
      <alignment horizontal="left" vertical="top" wrapText="true"/>
    </xf>
    <xf numFmtId="0" fontId="24" fillId="15" borderId="10" xfId="19344" applyFill="true" applyBorder="true" applyAlignment="true">
      <alignment vertical="center" wrapText="true"/>
    </xf>
    <xf numFmtId="0" fontId="24" fillId="0" borderId="10" xfId="19344" applyFill="true" applyBorder="true" applyAlignment="true">
      <alignment vertical="center"/>
    </xf>
    <xf numFmtId="0" fontId="24" fillId="15" borderId="10" xfId="19344" applyFill="true" applyBorder="true" applyAlignment="true">
      <alignment vertical="center"/>
    </xf>
    <xf numFmtId="0" fontId="180" fillId="27" borderId="3" xfId="19344" applyFont="true" applyFill="true" applyBorder="true" applyAlignment="true">
      <alignment horizontal="left" wrapText="true"/>
    </xf>
    <xf numFmtId="0" fontId="180" fillId="27" borderId="4" xfId="19344" applyFont="true" applyFill="true" applyBorder="true" applyAlignment="true">
      <alignment wrapText="true"/>
    </xf>
    <xf numFmtId="0" fontId="180" fillId="3" borderId="4" xfId="19344" applyFont="true" applyBorder="true"/>
    <xf numFmtId="0" fontId="180" fillId="27" borderId="3" xfId="19344" applyFont="true" applyFill="true" applyBorder="true" applyAlignment="true">
      <alignment wrapText="true"/>
    </xf>
    <xf numFmtId="0" fontId="180" fillId="27" borderId="5" xfId="19344" applyFont="true" applyFill="true" applyBorder="true" applyAlignment="true">
      <alignment wrapText="true"/>
    </xf>
    <xf numFmtId="0" fontId="180" fillId="27" borderId="6" xfId="19344" applyFont="true" applyFill="true" applyBorder="true" applyAlignment="true">
      <alignment wrapText="true"/>
    </xf>
    <xf numFmtId="0" fontId="155" fillId="27" borderId="10" xfId="19344" applyFont="true" applyFill="true" applyAlignment="true">
      <alignment horizontal="left" vertical="center"/>
    </xf>
    <xf numFmtId="170" fontId="155" fillId="27" borderId="10" xfId="19344" applyNumberFormat="true" applyFont="true" applyFill="true" applyAlignment="true">
      <alignment horizontal="right" vertical="center"/>
    </xf>
    <xf numFmtId="0" fontId="151" fillId="0" borderId="10" xfId="19382" applyFont="true" applyFill="true" applyBorder="true" applyAlignment="true">
      <alignment horizontal="left" vertical="center" wrapText="true"/>
    </xf>
    <xf numFmtId="0" fontId="151" fillId="0" borderId="10" xfId="19384" applyFont="true" applyFill="true" applyBorder="true" applyAlignment="true">
      <alignment horizontal="left" vertical="center"/>
    </xf>
    <xf numFmtId="0" fontId="151" fillId="0" borderId="10" xfId="45025" applyFont="true" applyFill="true" applyBorder="true" applyAlignment="true">
      <alignment horizontal="left" vertical="center" wrapText="true"/>
    </xf>
    <xf numFmtId="0" fontId="151" fillId="0" borderId="10" xfId="45031" applyFont="true" applyFill="true" applyBorder="true" applyAlignment="true">
      <alignment horizontal="left" vertical="center" wrapText="true"/>
    </xf>
    <xf numFmtId="0" fontId="151" fillId="15" borderId="10" xfId="19445" applyFont="true" applyFill="true" applyAlignment="true">
      <alignment horizontal="left" vertical="center" wrapText="true"/>
    </xf>
    <xf numFmtId="0" fontId="151" fillId="15" borderId="10" xfId="19446" applyFont="true" applyFill="true" applyAlignment="true">
      <alignment horizontal="left" vertical="center"/>
    </xf>
    <xf numFmtId="0" fontId="151" fillId="15" borderId="10" xfId="19451" applyFont="true" applyFill="true" applyAlignment="true">
      <alignment horizontal="center" vertical="center" wrapText="true"/>
    </xf>
    <xf numFmtId="0" fontId="151" fillId="15" borderId="10" xfId="19447" applyFont="true" applyFill="true" applyAlignment="true">
      <alignment horizontal="left" vertical="center" wrapText="true"/>
    </xf>
    <xf numFmtId="0" fontId="151" fillId="15" borderId="10" xfId="19448" applyFont="true" applyFill="true" applyAlignment="true">
      <alignment horizontal="left" vertical="center"/>
    </xf>
    <xf numFmtId="0" fontId="151" fillId="15" borderId="10" xfId="19452" applyFont="true" applyFill="true" applyAlignment="true">
      <alignment horizontal="center" vertical="center" wrapText="true"/>
    </xf>
    <xf numFmtId="0" fontId="151" fillId="15" borderId="10" xfId="19449" applyFont="true" applyFill="true" applyAlignment="true">
      <alignment horizontal="left" vertical="center" wrapText="true"/>
    </xf>
    <xf numFmtId="0" fontId="151" fillId="15" borderId="10" xfId="19450" applyFont="true" applyFill="true" applyAlignment="true">
      <alignment horizontal="left" vertical="center"/>
    </xf>
    <xf numFmtId="0" fontId="151" fillId="15" borderId="10" xfId="19453" applyFont="true" applyFill="true" applyAlignment="true">
      <alignment horizontal="center" vertical="center" wrapText="true"/>
    </xf>
    <xf numFmtId="0" fontId="151" fillId="15" borderId="10" xfId="19454" applyFont="true" applyFill="true" applyAlignment="true">
      <alignment horizontal="left" vertical="center" wrapText="true"/>
    </xf>
    <xf numFmtId="0" fontId="151" fillId="15" borderId="10" xfId="19457" applyFont="true" applyFill="true" applyAlignment="true">
      <alignment horizontal="left" vertical="center"/>
    </xf>
    <xf numFmtId="168" fontId="150" fillId="15" borderId="10" xfId="19461" applyNumberFormat="true" applyFont="true" applyFill="true" applyAlignment="true">
      <alignment horizontal="right" vertical="center" wrapText="true"/>
    </xf>
    <xf numFmtId="0" fontId="151" fillId="15" borderId="10" xfId="19455" applyFont="true" applyFill="true" applyAlignment="true">
      <alignment horizontal="left" vertical="center" wrapText="true"/>
    </xf>
    <xf numFmtId="0" fontId="151" fillId="15" borderId="10" xfId="19458" applyFont="true" applyFill="true" applyAlignment="true">
      <alignment horizontal="left" vertical="center"/>
    </xf>
    <xf numFmtId="168" fontId="150" fillId="15" borderId="10" xfId="19462" applyNumberFormat="true" applyFont="true" applyFill="true" applyAlignment="true">
      <alignment horizontal="right" vertical="center" wrapText="true"/>
    </xf>
    <xf numFmtId="0" fontId="151" fillId="15" borderId="10" xfId="19459" applyFont="true" applyFill="true" applyAlignment="true">
      <alignment horizontal="left" vertical="center"/>
    </xf>
    <xf numFmtId="0" fontId="151" fillId="15" borderId="10" xfId="19456" applyFont="true" applyFill="true" applyAlignment="true">
      <alignment horizontal="left" vertical="center" wrapText="true"/>
    </xf>
    <xf numFmtId="0" fontId="151" fillId="15" borderId="10" xfId="19460" applyFont="true" applyFill="true" applyAlignment="true">
      <alignment horizontal="left" vertical="center"/>
    </xf>
    <xf numFmtId="168" fontId="150" fillId="15" borderId="10" xfId="19463" applyNumberFormat="true" applyFont="true" applyFill="true" applyAlignment="true">
      <alignment horizontal="right" vertical="center" wrapText="true"/>
    </xf>
    <xf numFmtId="0" fontId="151" fillId="15" borderId="10" xfId="19467" applyFont="true" applyFill="true" applyAlignment="true">
      <alignment horizontal="left" vertical="center" wrapText="true"/>
    </xf>
    <xf numFmtId="0" fontId="151" fillId="15" borderId="10" xfId="19468" applyFont="true" applyFill="true" applyAlignment="true">
      <alignment horizontal="left" vertical="center"/>
    </xf>
    <xf numFmtId="0" fontId="151" fillId="15" borderId="10" xfId="19473" applyFont="true" applyFill="true" applyAlignment="true">
      <alignment horizontal="center" vertical="center" wrapText="true"/>
    </xf>
    <xf numFmtId="0" fontId="151" fillId="15" borderId="10" xfId="19474" applyFont="true" applyFill="true" applyAlignment="true">
      <alignment horizontal="center" vertical="center" wrapText="true"/>
    </xf>
    <xf numFmtId="0" fontId="151" fillId="15" borderId="10" xfId="19469" applyFont="true" applyFill="true" applyAlignment="true">
      <alignment horizontal="left" vertical="center" wrapText="true"/>
    </xf>
    <xf numFmtId="0" fontId="151" fillId="15" borderId="10" xfId="19470" applyFont="true" applyFill="true" applyAlignment="true">
      <alignment horizontal="left" vertical="center"/>
    </xf>
    <xf numFmtId="0" fontId="151" fillId="15" borderId="10" xfId="19475" applyFont="true" applyFill="true" applyAlignment="true">
      <alignment horizontal="center" vertical="center" wrapText="true"/>
    </xf>
    <xf numFmtId="0" fontId="151" fillId="15" borderId="10" xfId="19476" applyFont="true" applyFill="true" applyAlignment="true">
      <alignment horizontal="center" vertical="center" wrapText="true"/>
    </xf>
    <xf numFmtId="0" fontId="151" fillId="15" borderId="10" xfId="19471" applyFont="true" applyFill="true" applyAlignment="true">
      <alignment horizontal="left" vertical="center" wrapText="true"/>
    </xf>
    <xf numFmtId="0" fontId="151" fillId="15" borderId="10" xfId="19472" applyFont="true" applyFill="true" applyAlignment="true">
      <alignment horizontal="left" vertical="center"/>
    </xf>
    <xf numFmtId="0" fontId="151" fillId="15" borderId="10" xfId="19477" applyFont="true" applyFill="true" applyAlignment="true">
      <alignment horizontal="center" vertical="center" wrapText="true"/>
    </xf>
    <xf numFmtId="0" fontId="151" fillId="15" borderId="10" xfId="19478" applyFont="true" applyFill="true" applyAlignment="true">
      <alignment horizontal="center" vertical="center" wrapText="true"/>
    </xf>
    <xf numFmtId="0" fontId="151" fillId="15" borderId="10" xfId="19479" applyFont="true" applyFill="true" applyAlignment="true">
      <alignment horizontal="left" vertical="center" wrapText="true"/>
    </xf>
    <xf numFmtId="0" fontId="151" fillId="15" borderId="10" xfId="19482" applyFont="true" applyFill="true" applyAlignment="true">
      <alignment horizontal="left" vertical="center"/>
    </xf>
    <xf numFmtId="168" fontId="150" fillId="15" borderId="10" xfId="19485" applyNumberFormat="true" applyFont="true" applyFill="true" applyAlignment="true">
      <alignment horizontal="right" vertical="center" wrapText="true"/>
    </xf>
    <xf numFmtId="168" fontId="150" fillId="15" borderId="10" xfId="19486" applyNumberFormat="true" applyFont="true" applyFill="true" applyAlignment="true">
      <alignment horizontal="right" vertical="center" wrapText="true"/>
    </xf>
    <xf numFmtId="0" fontId="151" fillId="15" borderId="10" xfId="19480" applyFont="true" applyFill="true" applyAlignment="true">
      <alignment horizontal="left" vertical="center" wrapText="true"/>
    </xf>
    <xf numFmtId="0" fontId="151" fillId="15" borderId="10" xfId="19483" applyFont="true" applyFill="true" applyAlignment="true">
      <alignment horizontal="left" vertical="center"/>
    </xf>
    <xf numFmtId="168" fontId="150" fillId="15" borderId="10" xfId="19487" applyNumberFormat="true" applyFont="true" applyFill="true" applyAlignment="true">
      <alignment horizontal="right" vertical="center" wrapText="true"/>
    </xf>
    <xf numFmtId="168" fontId="150" fillId="15" borderId="10" xfId="19488" applyNumberFormat="true" applyFont="true" applyFill="true" applyAlignment="true">
      <alignment horizontal="right" vertical="center" wrapText="true"/>
    </xf>
    <xf numFmtId="0" fontId="151" fillId="15" borderId="10" xfId="19481" applyFont="true" applyFill="true" applyAlignment="true">
      <alignment horizontal="left" vertical="center" wrapText="true"/>
    </xf>
    <xf numFmtId="0" fontId="151" fillId="15" borderId="10" xfId="19484" applyFont="true" applyFill="true" applyAlignment="true">
      <alignment horizontal="left" vertical="center"/>
    </xf>
    <xf numFmtId="168" fontId="150" fillId="15" borderId="10" xfId="19489" applyNumberFormat="true" applyFont="true" applyFill="true" applyAlignment="true">
      <alignment horizontal="right" vertical="center" wrapText="true"/>
    </xf>
    <xf numFmtId="168" fontId="150" fillId="15" borderId="10" xfId="19490" applyNumberFormat="true" applyFont="true" applyFill="true" applyAlignment="true">
      <alignment horizontal="right" vertical="center" wrapText="true"/>
    </xf>
    <xf numFmtId="0" fontId="151" fillId="3" borderId="52" xfId="44936" applyFont="true" applyBorder="true" applyAlignment="true">
      <alignment horizontal="center" vertical="center" wrapText="true"/>
    </xf>
    <xf numFmtId="0" fontId="151" fillId="3" borderId="53" xfId="44937" applyFont="true" applyBorder="true" applyAlignment="true">
      <alignment horizontal="center" vertical="center" wrapText="true"/>
    </xf>
    <xf numFmtId="0" fontId="151" fillId="3" borderId="53" xfId="44938" applyFont="true" applyBorder="true" applyAlignment="true">
      <alignment horizontal="center" vertical="center" wrapText="true"/>
    </xf>
    <xf numFmtId="0" fontId="151" fillId="3" borderId="52" xfId="44957" applyFont="true" applyBorder="true" applyAlignment="true">
      <alignment horizontal="center" vertical="center" wrapText="true"/>
    </xf>
    <xf numFmtId="0" fontId="151" fillId="3" borderId="53" xfId="44958" applyFont="true" applyBorder="true" applyAlignment="true">
      <alignment horizontal="center" vertical="center" wrapText="true"/>
    </xf>
    <xf numFmtId="0" fontId="151" fillId="3" borderId="53" xfId="44959" applyFont="true" applyBorder="true" applyAlignment="true">
      <alignment horizontal="center" vertical="center" wrapText="true"/>
    </xf>
    <xf numFmtId="0" fontId="151" fillId="3" borderId="52" xfId="44983" applyFont="true" applyBorder="true" applyAlignment="true">
      <alignment horizontal="center" vertical="center" wrapText="true"/>
    </xf>
    <xf numFmtId="0" fontId="151" fillId="3" borderId="53" xfId="44984" applyFont="true" applyBorder="true" applyAlignment="true">
      <alignment horizontal="center" vertical="center" wrapText="true"/>
    </xf>
    <xf numFmtId="0" fontId="151" fillId="3" borderId="53" xfId="44985" applyFont="true" applyBorder="true" applyAlignment="true">
      <alignment horizontal="center" vertical="center" wrapText="true"/>
    </xf>
    <xf numFmtId="0" fontId="151" fillId="3" borderId="52" xfId="45013" applyFont="true" applyBorder="true" applyAlignment="true">
      <alignment horizontal="center" vertical="center" wrapText="true"/>
    </xf>
    <xf numFmtId="0" fontId="151" fillId="3" borderId="53" xfId="45014" applyFont="true" applyBorder="true" applyAlignment="true">
      <alignment horizontal="center" vertical="center" wrapText="true"/>
    </xf>
    <xf numFmtId="0" fontId="151" fillId="3" borderId="53" xfId="45015" applyFont="true" applyBorder="true" applyAlignment="true">
      <alignment horizontal="center" vertical="center" wrapText="true"/>
    </xf>
    <xf numFmtId="0" fontId="151" fillId="3" borderId="52" xfId="45034" applyFont="true" applyBorder="true" applyAlignment="true">
      <alignment horizontal="center" vertical="center" wrapText="true"/>
    </xf>
    <xf numFmtId="0" fontId="151" fillId="3" borderId="53" xfId="45035" applyFont="true" applyBorder="true" applyAlignment="true">
      <alignment horizontal="center" vertical="center" wrapText="true"/>
    </xf>
    <xf numFmtId="0" fontId="151" fillId="3" borderId="53" xfId="45036" applyFont="true" applyBorder="true" applyAlignment="true">
      <alignment horizontal="center" vertical="center" wrapText="true"/>
    </xf>
    <xf numFmtId="0" fontId="151" fillId="3" borderId="52" xfId="45073" applyFont="true" applyBorder="true" applyAlignment="true">
      <alignment horizontal="center" vertical="center" wrapText="true"/>
    </xf>
    <xf numFmtId="0" fontId="151" fillId="3" borderId="53" xfId="45074" applyFont="true" applyBorder="true" applyAlignment="true">
      <alignment horizontal="center" vertical="center" wrapText="true"/>
    </xf>
    <xf numFmtId="0" fontId="151" fillId="3" borderId="53" xfId="45075" applyFont="true" applyBorder="true" applyAlignment="true">
      <alignment horizontal="center" vertical="center" wrapText="true"/>
    </xf>
    <xf numFmtId="0" fontId="24" fillId="0" borderId="100" xfId="19344" applyFill="true" applyBorder="true" applyAlignment="true">
      <alignment vertical="center" wrapText="true"/>
    </xf>
    <xf numFmtId="0" fontId="24" fillId="3" borderId="100" xfId="19344" applyBorder="true" applyAlignment="true">
      <alignment vertical="center" wrapText="true"/>
    </xf>
    <xf numFmtId="0" fontId="24" fillId="15" borderId="100" xfId="19344" applyFill="true" applyBorder="true" applyAlignment="true">
      <alignment vertical="center" wrapText="true"/>
    </xf>
    <xf numFmtId="0" fontId="24" fillId="27" borderId="100" xfId="19344" applyFill="true" applyBorder="true" applyAlignment="true">
      <alignment vertical="center" wrapText="true"/>
    </xf>
    <xf numFmtId="0" fontId="24" fillId="27" borderId="105" xfId="19344" applyFill="true" applyBorder="true" applyAlignment="true">
      <alignment vertical="center" wrapText="true"/>
    </xf>
    <xf numFmtId="0" fontId="24" fillId="0" borderId="105" xfId="19344" applyFill="true" applyBorder="true" applyAlignment="true">
      <alignment vertical="center" wrapText="true"/>
    </xf>
    <xf numFmtId="0" fontId="155" fillId="33" borderId="100" xfId="19344" applyFont="true" applyFill="true" applyBorder="true" applyAlignment="true">
      <alignment horizontal="center" vertical="center" wrapText="true"/>
    </xf>
    <xf numFmtId="0" fontId="24" fillId="33" borderId="125" xfId="19344" applyFill="true" applyBorder="true" applyAlignment="true">
      <alignment horizontal="center" vertical="center"/>
    </xf>
    <xf numFmtId="0" fontId="155" fillId="33" borderId="125" xfId="19344" applyFont="true" applyFill="true" applyBorder="true" applyAlignment="true">
      <alignment horizontal="center" vertical="center" wrapText="true"/>
    </xf>
    <xf numFmtId="169" fontId="115" fillId="33" borderId="100" xfId="40237" applyNumberFormat="true" applyFont="true" applyFill="true" applyBorder="true" applyAlignment="true">
      <alignment horizontal="center" vertical="center"/>
    </xf>
    <xf numFmtId="169" fontId="115" fillId="33" borderId="125" xfId="40238" applyNumberFormat="true" applyFont="true" applyFill="true" applyBorder="true" applyAlignment="true">
      <alignment horizontal="center" vertical="center"/>
    </xf>
    <xf numFmtId="169" fontId="115" fillId="33" borderId="125" xfId="40240" applyNumberFormat="true" applyFont="true" applyFill="true" applyBorder="true" applyAlignment="true">
      <alignment horizontal="center" vertical="center"/>
    </xf>
    <xf numFmtId="169" fontId="115" fillId="33" borderId="100" xfId="40249" applyNumberFormat="true" applyFont="true" applyFill="true" applyBorder="true" applyAlignment="true">
      <alignment horizontal="center" vertical="center"/>
    </xf>
    <xf numFmtId="169" fontId="115" fillId="33" borderId="125" xfId="40250" applyNumberFormat="true" applyFont="true" applyFill="true" applyBorder="true" applyAlignment="true">
      <alignment horizontal="center" vertical="center"/>
    </xf>
    <xf numFmtId="169" fontId="115" fillId="33" borderId="125" xfId="40252" applyNumberFormat="true" applyFont="true" applyFill="true" applyBorder="true" applyAlignment="true">
      <alignment horizontal="center" vertical="center"/>
    </xf>
    <xf numFmtId="0" fontId="151" fillId="33" borderId="100" xfId="45027" applyFont="true" applyFill="true" applyBorder="true" applyAlignment="true">
      <alignment horizontal="center" vertical="center" wrapText="true"/>
    </xf>
    <xf numFmtId="0" fontId="151" fillId="33" borderId="125" xfId="45028" applyFont="true" applyFill="true" applyBorder="true" applyAlignment="true">
      <alignment horizontal="center" vertical="center" wrapText="true"/>
    </xf>
    <xf numFmtId="0" fontId="151" fillId="33" borderId="100" xfId="45033" applyFont="true" applyFill="true" applyBorder="true" applyAlignment="true">
      <alignment horizontal="center" vertical="center" wrapText="true"/>
    </xf>
    <xf numFmtId="0" fontId="151" fillId="33" borderId="125" xfId="45034" applyFont="true" applyFill="true" applyBorder="true" applyAlignment="true">
      <alignment horizontal="center" vertical="center" wrapText="true"/>
    </xf>
    <xf numFmtId="0" fontId="151" fillId="33" borderId="100" xfId="25757" applyFont="true" applyFill="true" applyBorder="true" applyAlignment="true">
      <alignment horizontal="center" vertical="center" wrapText="true"/>
    </xf>
    <xf numFmtId="0" fontId="151" fillId="33" borderId="125" xfId="25755" applyFont="true" applyFill="true" applyBorder="true" applyAlignment="true">
      <alignment horizontal="center" vertical="center" wrapText="true"/>
    </xf>
    <xf numFmtId="0" fontId="151" fillId="33" borderId="100" xfId="25752" applyFont="true" applyFill="true" applyBorder="true" applyAlignment="true">
      <alignment horizontal="center" vertical="center" wrapText="true"/>
    </xf>
    <xf numFmtId="0" fontId="151" fillId="33" borderId="125" xfId="25750" applyFont="true" applyFill="true" applyBorder="true" applyAlignment="true">
      <alignment horizontal="center" vertical="center" wrapText="true"/>
    </xf>
    <xf numFmtId="0" fontId="151" fillId="33" borderId="100" xfId="45066" applyFont="true" applyFill="true" applyBorder="true" applyAlignment="true">
      <alignment horizontal="center" vertical="center" wrapText="true"/>
    </xf>
    <xf numFmtId="0" fontId="151" fillId="33" borderId="125" xfId="45067" applyFont="true" applyFill="true" applyBorder="true" applyAlignment="true">
      <alignment horizontal="center" vertical="center" wrapText="true"/>
    </xf>
    <xf numFmtId="0" fontId="151" fillId="33" borderId="100" xfId="45072" applyFont="true" applyFill="true" applyBorder="true" applyAlignment="true">
      <alignment horizontal="center" vertical="center" wrapText="true"/>
    </xf>
    <xf numFmtId="0" fontId="151" fillId="33" borderId="125" xfId="45073" applyFont="true" applyFill="true" applyBorder="true" applyAlignment="true">
      <alignment horizontal="center" vertical="center" wrapText="true"/>
    </xf>
    <xf numFmtId="0" fontId="151" fillId="33" borderId="100" xfId="19411" applyFont="true" applyFill="true" applyBorder="true" applyAlignment="true">
      <alignment horizontal="center" vertical="center" wrapText="true"/>
    </xf>
    <xf numFmtId="0" fontId="151" fillId="33" borderId="125" xfId="19409" applyFont="true" applyFill="true" applyBorder="true" applyAlignment="true">
      <alignment horizontal="center" vertical="center" wrapText="true"/>
    </xf>
    <xf numFmtId="0" fontId="151" fillId="33" borderId="100" xfId="19413" applyFont="true" applyFill="true" applyBorder="true" applyAlignment="true">
      <alignment horizontal="center" vertical="center" wrapText="true"/>
    </xf>
    <xf numFmtId="0" fontId="151" fillId="33" borderId="125" xfId="19414" applyFont="true" applyFill="true" applyBorder="true" applyAlignment="true">
      <alignment horizontal="center" vertical="center" wrapText="true"/>
    </xf>
    <xf numFmtId="0" fontId="24" fillId="33" borderId="107" xfId="19344" applyFill="true" applyBorder="true" applyAlignment="true">
      <alignment horizontal="center" vertical="center"/>
    </xf>
    <xf numFmtId="0" fontId="155" fillId="33" borderId="107" xfId="19344" applyFont="true" applyFill="true" applyBorder="true" applyAlignment="true">
      <alignment horizontal="center" vertical="center" wrapText="true"/>
    </xf>
    <xf numFmtId="169" fontId="115" fillId="33" borderId="107" xfId="40239" applyNumberFormat="true" applyFont="true" applyFill="true" applyBorder="true" applyAlignment="true">
      <alignment horizontal="center" vertical="center"/>
    </xf>
    <xf numFmtId="169" fontId="115" fillId="33" borderId="107" xfId="40251" applyNumberFormat="true" applyFont="true" applyFill="true" applyBorder="true" applyAlignment="true">
      <alignment horizontal="center" vertical="center"/>
    </xf>
    <xf numFmtId="0" fontId="151" fillId="33" borderId="107" xfId="45029" applyFont="true" applyFill="true" applyBorder="true" applyAlignment="true">
      <alignment horizontal="center" vertical="center" wrapText="true"/>
    </xf>
    <xf numFmtId="0" fontId="151" fillId="33" borderId="107" xfId="45035" applyFont="true" applyFill="true" applyBorder="true" applyAlignment="true">
      <alignment horizontal="center" vertical="center" wrapText="true"/>
    </xf>
    <xf numFmtId="0" fontId="151" fillId="33" borderId="107" xfId="25756" applyFont="true" applyFill="true" applyBorder="true" applyAlignment="true">
      <alignment horizontal="center" vertical="center" wrapText="true"/>
    </xf>
    <xf numFmtId="0" fontId="151" fillId="33" borderId="107" xfId="25751" applyFont="true" applyFill="true" applyBorder="true" applyAlignment="true">
      <alignment horizontal="center" vertical="center" wrapText="true"/>
    </xf>
    <xf numFmtId="0" fontId="151" fillId="33" borderId="107" xfId="45068" applyFont="true" applyFill="true" applyBorder="true" applyAlignment="true">
      <alignment horizontal="center" vertical="center" wrapText="true"/>
    </xf>
    <xf numFmtId="0" fontId="151" fillId="33" borderId="107" xfId="45074" applyFont="true" applyFill="true" applyBorder="true" applyAlignment="true">
      <alignment horizontal="center" vertical="center" wrapText="true"/>
    </xf>
    <xf numFmtId="0" fontId="151" fillId="33" borderId="107" xfId="19410" applyFont="true" applyFill="true" applyBorder="true" applyAlignment="true">
      <alignment horizontal="center" vertical="center" wrapText="true"/>
    </xf>
    <xf numFmtId="0" fontId="151" fillId="33" borderId="107" xfId="19415" applyFont="true" applyFill="true" applyBorder="true" applyAlignment="true">
      <alignment horizontal="center" vertical="center" wrapText="true"/>
    </xf>
    <xf numFmtId="0" fontId="151" fillId="3" borderId="109" xfId="44936" applyFont="true" applyBorder="true" applyAlignment="true">
      <alignment horizontal="center" vertical="center" wrapText="true"/>
    </xf>
    <xf numFmtId="0" fontId="151" fillId="3" borderId="109" xfId="44957" applyFont="true" applyBorder="true" applyAlignment="true">
      <alignment horizontal="center" vertical="center" wrapText="true"/>
    </xf>
    <xf numFmtId="0" fontId="151" fillId="3" borderId="109" xfId="44983" applyFont="true" applyBorder="true" applyAlignment="true">
      <alignment horizontal="center" vertical="center" wrapText="true"/>
    </xf>
    <xf numFmtId="0" fontId="151" fillId="3" borderId="109" xfId="45013" applyFont="true" applyBorder="true" applyAlignment="true">
      <alignment horizontal="center" vertical="center" wrapText="true"/>
    </xf>
    <xf numFmtId="0" fontId="151" fillId="3" borderId="109" xfId="45034" applyFont="true" applyBorder="true" applyAlignment="true">
      <alignment horizontal="center" vertical="center" wrapText="true"/>
    </xf>
    <xf numFmtId="169" fontId="115" fillId="33" borderId="100" xfId="40238" applyNumberFormat="true" applyFont="true" applyFill="true" applyBorder="true" applyAlignment="true">
      <alignment horizontal="center" vertical="center"/>
    </xf>
    <xf numFmtId="169" fontId="115" fillId="33" borderId="100" xfId="40250" applyNumberFormat="true" applyFont="true" applyFill="true" applyBorder="true" applyAlignment="true">
      <alignment horizontal="center" vertical="center"/>
    </xf>
    <xf numFmtId="0" fontId="151" fillId="33" borderId="100" xfId="45029" applyFont="true" applyFill="true" applyBorder="true" applyAlignment="true">
      <alignment horizontal="center" vertical="center" wrapText="true"/>
    </xf>
    <xf numFmtId="0" fontId="151" fillId="33" borderId="100" xfId="45034" applyFont="true" applyFill="true" applyBorder="true" applyAlignment="true">
      <alignment horizontal="center" vertical="center" wrapText="true"/>
    </xf>
    <xf numFmtId="0" fontId="151" fillId="33" borderId="100" xfId="25756" applyFont="true" applyFill="true" applyBorder="true" applyAlignment="true">
      <alignment horizontal="center" vertical="center" wrapText="true"/>
    </xf>
    <xf numFmtId="0" fontId="151" fillId="33" borderId="100" xfId="25750" applyFont="true" applyFill="true" applyBorder="true" applyAlignment="true">
      <alignment horizontal="center" vertical="center" wrapText="true"/>
    </xf>
    <xf numFmtId="0" fontId="151" fillId="3" borderId="109" xfId="45073" applyFont="true" applyBorder="true" applyAlignment="true">
      <alignment horizontal="center" vertical="center" wrapText="true"/>
    </xf>
    <xf numFmtId="0" fontId="151" fillId="33" borderId="100" xfId="45068" applyFont="true" applyFill="true" applyBorder="true" applyAlignment="true">
      <alignment horizontal="center" vertical="center" wrapText="true"/>
    </xf>
    <xf numFmtId="0" fontId="151" fillId="33" borderId="100" xfId="45073" applyFont="true" applyFill="true" applyBorder="true" applyAlignment="true">
      <alignment horizontal="center" vertical="center" wrapText="true"/>
    </xf>
    <xf numFmtId="0" fontId="151" fillId="33" borderId="100" xfId="19410" applyFont="true" applyFill="true" applyBorder="true" applyAlignment="true">
      <alignment horizontal="center" vertical="center" wrapText="true"/>
    </xf>
    <xf numFmtId="0" fontId="151" fillId="33" borderId="100" xfId="19414" applyFont="true" applyFill="true" applyBorder="true" applyAlignment="true">
      <alignment horizontal="center" vertical="center" wrapText="true"/>
    </xf>
    <xf numFmtId="0" fontId="151" fillId="3" borderId="110" xfId="44936" applyFont="true" applyBorder="true" applyAlignment="true">
      <alignment horizontal="center" vertical="center" wrapText="true"/>
    </xf>
    <xf numFmtId="0" fontId="151" fillId="3" borderId="110" xfId="44957" applyFont="true" applyBorder="true" applyAlignment="true">
      <alignment horizontal="center" vertical="center" wrapText="true"/>
    </xf>
    <xf numFmtId="0" fontId="151" fillId="3" borderId="110" xfId="44983" applyFont="true" applyBorder="true" applyAlignment="true">
      <alignment horizontal="center" vertical="center" wrapText="true"/>
    </xf>
    <xf numFmtId="0" fontId="155" fillId="33" borderId="130" xfId="19344" applyFont="true" applyFill="true" applyBorder="true" applyAlignment="true">
      <alignment horizontal="center" vertical="center" wrapText="true"/>
    </xf>
    <xf numFmtId="0" fontId="151" fillId="3" borderId="110" xfId="45013" applyFont="true" applyBorder="true" applyAlignment="true">
      <alignment horizontal="center" vertical="center" wrapText="true"/>
    </xf>
    <xf numFmtId="0" fontId="151" fillId="3" borderId="110" xfId="45034" applyFont="true" applyBorder="true" applyAlignment="true">
      <alignment horizontal="center" vertical="center" wrapText="true"/>
    </xf>
    <xf numFmtId="169" fontId="115" fillId="33" borderId="130" xfId="40238" applyNumberFormat="true" applyFont="true" applyFill="true" applyBorder="true" applyAlignment="true">
      <alignment horizontal="center" vertical="center"/>
    </xf>
    <xf numFmtId="169" fontId="115" fillId="33" borderId="130" xfId="40250" applyNumberFormat="true" applyFont="true" applyFill="true" applyBorder="true" applyAlignment="true">
      <alignment horizontal="center" vertical="center"/>
    </xf>
    <xf numFmtId="0" fontId="151" fillId="33" borderId="130" xfId="45029" applyFont="true" applyFill="true" applyBorder="true" applyAlignment="true">
      <alignment horizontal="center" vertical="center" wrapText="true"/>
    </xf>
    <xf numFmtId="0" fontId="151" fillId="33" borderId="130" xfId="45034" applyFont="true" applyFill="true" applyBorder="true" applyAlignment="true">
      <alignment horizontal="center" vertical="center" wrapText="true"/>
    </xf>
    <xf numFmtId="0" fontId="151" fillId="33" borderId="130" xfId="25756" applyFont="true" applyFill="true" applyBorder="true" applyAlignment="true">
      <alignment horizontal="center" vertical="center" wrapText="true"/>
    </xf>
    <xf numFmtId="0" fontId="151" fillId="33" borderId="130" xfId="25750" applyFont="true" applyFill="true" applyBorder="true" applyAlignment="true">
      <alignment horizontal="center" vertical="center" wrapText="true"/>
    </xf>
    <xf numFmtId="0" fontId="151" fillId="3" borderId="110" xfId="45073" applyFont="true" applyBorder="true" applyAlignment="true">
      <alignment horizontal="center" vertical="center" wrapText="true"/>
    </xf>
    <xf numFmtId="0" fontId="151" fillId="33" borderId="130" xfId="45068" applyFont="true" applyFill="true" applyBorder="true" applyAlignment="true">
      <alignment horizontal="center" vertical="center" wrapText="true"/>
    </xf>
    <xf numFmtId="0" fontId="151" fillId="33" borderId="130" xfId="45073" applyFont="true" applyFill="true" applyBorder="true" applyAlignment="true">
      <alignment horizontal="center" vertical="center" wrapText="true"/>
    </xf>
    <xf numFmtId="0" fontId="151" fillId="33" borderId="130" xfId="19410" applyFont="true" applyFill="true" applyBorder="true" applyAlignment="true">
      <alignment horizontal="center" vertical="center" wrapText="true"/>
    </xf>
    <xf numFmtId="0" fontId="151" fillId="33" borderId="130" xfId="19414" applyFont="true" applyFill="true" applyBorder="true" applyAlignment="true">
      <alignment horizontal="center" vertical="center" wrapText="true"/>
    </xf>
    <xf numFmtId="0" fontId="24" fillId="33" borderId="126" xfId="19344" applyFill="true" applyBorder="true" applyAlignment="true">
      <alignment horizontal="center" vertical="center"/>
    </xf>
    <xf numFmtId="0" fontId="155" fillId="33" borderId="126" xfId="19344" applyFont="true" applyFill="true" applyBorder="true" applyAlignment="true">
      <alignment horizontal="center" vertical="center" wrapText="true"/>
    </xf>
    <xf numFmtId="0" fontId="151" fillId="3" borderId="96" xfId="44937" applyFont="true" applyBorder="true" applyAlignment="true">
      <alignment horizontal="center" vertical="center" wrapText="true"/>
    </xf>
    <xf numFmtId="0" fontId="151" fillId="3" borderId="96" xfId="44958" applyFont="true" applyBorder="true" applyAlignment="true">
      <alignment horizontal="center" vertical="center" wrapText="true"/>
    </xf>
    <xf numFmtId="0" fontId="151" fillId="3" borderId="96" xfId="44984" applyFont="true" applyBorder="true" applyAlignment="true">
      <alignment horizontal="center" vertical="center" wrapText="true"/>
    </xf>
    <xf numFmtId="169" fontId="115" fillId="33" borderId="126" xfId="40239" applyNumberFormat="true" applyFont="true" applyFill="true" applyBorder="true" applyAlignment="true">
      <alignment horizontal="center" vertical="center"/>
    </xf>
    <xf numFmtId="169" fontId="115" fillId="33" borderId="126" xfId="40251" applyNumberFormat="true" applyFont="true" applyFill="true" applyBorder="true" applyAlignment="true">
      <alignment horizontal="center" vertical="center"/>
    </xf>
    <xf numFmtId="0" fontId="151" fillId="33" borderId="126" xfId="45029" applyFont="true" applyFill="true" applyBorder="true" applyAlignment="true">
      <alignment horizontal="center" vertical="center" wrapText="true"/>
    </xf>
    <xf numFmtId="0" fontId="151" fillId="33" borderId="126" xfId="45035" applyFont="true" applyFill="true" applyBorder="true" applyAlignment="true">
      <alignment horizontal="center" vertical="center" wrapText="true"/>
    </xf>
    <xf numFmtId="0" fontId="151" fillId="33" borderId="126" xfId="25756" applyFont="true" applyFill="true" applyBorder="true" applyAlignment="true">
      <alignment horizontal="center" vertical="center" wrapText="true"/>
    </xf>
    <xf numFmtId="0" fontId="151" fillId="33" borderId="126" xfId="25751" applyFont="true" applyFill="true" applyBorder="true" applyAlignment="true">
      <alignment horizontal="center" vertical="center" wrapText="true"/>
    </xf>
    <xf numFmtId="0" fontId="151" fillId="3" borderId="96" xfId="45014" applyFont="true" applyBorder="true" applyAlignment="true">
      <alignment horizontal="center" vertical="center" wrapText="true"/>
    </xf>
    <xf numFmtId="0" fontId="151" fillId="3" borderId="96" xfId="45035" applyFont="true" applyBorder="true" applyAlignment="true">
      <alignment horizontal="center" vertical="center" wrapText="true"/>
    </xf>
    <xf numFmtId="0" fontId="151" fillId="33" borderId="126" xfId="45068" applyFont="true" applyFill="true" applyBorder="true" applyAlignment="true">
      <alignment horizontal="center" vertical="center" wrapText="true"/>
    </xf>
    <xf numFmtId="0" fontId="151" fillId="33" borderId="126" xfId="45074" applyFont="true" applyFill="true" applyBorder="true" applyAlignment="true">
      <alignment horizontal="center" vertical="center" wrapText="true"/>
    </xf>
    <xf numFmtId="0" fontId="151" fillId="33" borderId="126" xfId="19410" applyFont="true" applyFill="true" applyBorder="true" applyAlignment="true">
      <alignment horizontal="center" vertical="center" wrapText="true"/>
    </xf>
    <xf numFmtId="0" fontId="151" fillId="33" borderId="126" xfId="19415" applyFont="true" applyFill="true" applyBorder="true" applyAlignment="true">
      <alignment horizontal="center" vertical="center" wrapText="true"/>
    </xf>
    <xf numFmtId="0" fontId="151" fillId="3" borderId="96" xfId="45074" applyFont="true" applyBorder="true" applyAlignment="true">
      <alignment horizontal="center" vertical="center" wrapText="true"/>
    </xf>
    <xf numFmtId="0" fontId="151" fillId="0" borderId="100" xfId="44992" applyFont="true" applyFill="true" applyBorder="true" applyAlignment="true">
      <alignment horizontal="left" vertical="center" wrapText="true"/>
    </xf>
    <xf numFmtId="0" fontId="151" fillId="0" borderId="100" xfId="44998" applyFont="true" applyFill="true" applyBorder="true" applyAlignment="true">
      <alignment horizontal="left" vertical="center" wrapText="true"/>
    </xf>
    <xf numFmtId="0" fontId="151" fillId="0" borderId="100" xfId="19355" applyFont="true" applyFill="true" applyBorder="true" applyAlignment="true">
      <alignment horizontal="left" vertical="center" wrapText="true"/>
    </xf>
    <xf numFmtId="0" fontId="151" fillId="0" borderId="100" xfId="19357" applyFont="true" applyFill="true" applyBorder="true" applyAlignment="true">
      <alignment horizontal="left" vertical="center" wrapText="true"/>
    </xf>
    <xf numFmtId="0" fontId="155" fillId="0" borderId="100" xfId="19344" applyFont="true" applyFill="true" applyBorder="true" applyAlignment="true">
      <alignment horizontal="left" vertical="center" wrapText="true"/>
    </xf>
    <xf numFmtId="0" fontId="151" fillId="0" borderId="100" xfId="45040" applyFont="true" applyFill="true" applyBorder="true" applyAlignment="true">
      <alignment horizontal="left" vertical="center" wrapText="true"/>
    </xf>
    <xf numFmtId="0" fontId="151" fillId="0" borderId="100" xfId="45046" applyFont="true" applyFill="true" applyBorder="true" applyAlignment="true">
      <alignment horizontal="left" vertical="center" wrapText="true"/>
    </xf>
    <xf numFmtId="0" fontId="151" fillId="0" borderId="100" xfId="19385" applyFont="true" applyFill="true" applyBorder="true" applyAlignment="true">
      <alignment horizontal="left" vertical="center" wrapText="true"/>
    </xf>
    <xf numFmtId="0" fontId="151" fillId="0" borderId="100" xfId="25759" applyFont="true" applyFill="true" applyBorder="true" applyAlignment="true">
      <alignment horizontal="left" vertical="center" wrapText="true"/>
    </xf>
    <xf numFmtId="0" fontId="151" fillId="15" borderId="100" xfId="25754" applyFont="true" applyFill="true" applyBorder="true" applyAlignment="true">
      <alignment horizontal="left" vertical="center" wrapText="true"/>
    </xf>
    <xf numFmtId="0" fontId="151" fillId="15" borderId="100" xfId="19381" applyFont="true" applyFill="true" applyBorder="true" applyAlignment="true">
      <alignment horizontal="left" vertical="center" wrapText="true"/>
    </xf>
    <xf numFmtId="0" fontId="151" fillId="15" borderId="100" xfId="19382" applyFont="true" applyFill="true" applyBorder="true" applyAlignment="true">
      <alignment horizontal="left" vertical="center" wrapText="true"/>
    </xf>
    <xf numFmtId="0" fontId="151" fillId="15" borderId="100" xfId="19385" applyFont="true" applyFill="true" applyBorder="true" applyAlignment="true">
      <alignment horizontal="left" vertical="center" wrapText="true"/>
    </xf>
    <xf numFmtId="0" fontId="24" fillId="15" borderId="100" xfId="19344" applyFill="true" applyBorder="true" applyAlignment="true">
      <alignment horizontal="center" vertical="center" wrapText="true"/>
    </xf>
    <xf numFmtId="0" fontId="151" fillId="0" borderId="100" xfId="45064" applyFont="true" applyFill="true" applyBorder="true" applyAlignment="true">
      <alignment horizontal="left" vertical="center" wrapText="true"/>
    </xf>
    <xf numFmtId="0" fontId="151" fillId="0" borderId="100" xfId="45070" applyFont="true" applyFill="true" applyBorder="true" applyAlignment="true">
      <alignment horizontal="left" vertical="center" wrapText="true"/>
    </xf>
    <xf numFmtId="0" fontId="151" fillId="0" borderId="100" xfId="45076" applyFont="true" applyFill="true" applyBorder="true" applyAlignment="true">
      <alignment horizontal="left" vertical="center" wrapText="true"/>
    </xf>
    <xf numFmtId="0" fontId="151" fillId="0" borderId="100" xfId="45078" applyFont="true" applyFill="true" applyBorder="true" applyAlignment="true">
      <alignment horizontal="left" vertical="center" wrapText="true"/>
    </xf>
    <xf numFmtId="0" fontId="151" fillId="0" borderId="100" xfId="45080" applyFont="true" applyFill="true" applyBorder="true" applyAlignment="true">
      <alignment horizontal="left" vertical="center" wrapText="true"/>
    </xf>
    <xf numFmtId="0" fontId="151" fillId="0" borderId="100" xfId="19405" applyFont="true" applyFill="true" applyBorder="true" applyAlignment="true">
      <alignment horizontal="left" vertical="center" wrapText="true"/>
    </xf>
    <xf numFmtId="0" fontId="151" fillId="0" borderId="100" xfId="19407" applyFont="true" applyFill="true" applyBorder="true" applyAlignment="true">
      <alignment horizontal="left" vertical="center" wrapText="true"/>
    </xf>
    <xf numFmtId="0" fontId="151" fillId="0" borderId="100" xfId="19417" applyFont="true" applyFill="true" applyBorder="true" applyAlignment="true">
      <alignment horizontal="left" vertical="center" wrapText="true"/>
    </xf>
    <xf numFmtId="0" fontId="151" fillId="0" borderId="100" xfId="19418" applyFont="true" applyFill="true" applyBorder="true" applyAlignment="true">
      <alignment horizontal="left" vertical="center" wrapText="true"/>
    </xf>
    <xf numFmtId="0" fontId="151" fillId="0" borderId="100" xfId="19421" applyFont="true" applyFill="true" applyBorder="true" applyAlignment="true">
      <alignment horizontal="left" vertical="center" wrapText="true"/>
    </xf>
    <xf numFmtId="0" fontId="151" fillId="0" borderId="102" xfId="45037" applyFont="true" applyFill="true" applyBorder="true" applyAlignment="true">
      <alignment horizontal="left" vertical="center" wrapText="true"/>
    </xf>
    <xf numFmtId="0" fontId="151" fillId="0" borderId="102" xfId="19418" applyFont="true" applyFill="true" applyBorder="true" applyAlignment="true">
      <alignment horizontal="left" vertical="center" wrapText="true"/>
    </xf>
    <xf numFmtId="0" fontId="155" fillId="0" borderId="105" xfId="19344" applyFont="true" applyFill="true" applyBorder="true" applyAlignment="true">
      <alignment horizontal="left" vertical="center" wrapText="true"/>
    </xf>
    <xf numFmtId="0" fontId="151" fillId="0" borderId="107" xfId="19356" applyFont="true" applyFill="true" applyBorder="true" applyAlignment="true">
      <alignment horizontal="left" vertical="center"/>
    </xf>
    <xf numFmtId="0" fontId="151" fillId="0" borderId="107" xfId="19358" applyFont="true" applyFill="true" applyBorder="true" applyAlignment="true">
      <alignment horizontal="left" vertical="center"/>
    </xf>
    <xf numFmtId="0" fontId="24" fillId="0" borderId="107" xfId="19344" applyFill="true" applyBorder="true" applyAlignment="true">
      <alignment vertical="center"/>
    </xf>
    <xf numFmtId="0" fontId="24" fillId="0" borderId="107" xfId="19344" applyFill="true" applyBorder="true" applyAlignment="true">
      <alignment horizontal="center" vertical="center"/>
    </xf>
    <xf numFmtId="0" fontId="155" fillId="0" borderId="107" xfId="19344" applyFont="true" applyFill="true" applyBorder="true" applyAlignment="true">
      <alignment horizontal="left" vertical="center"/>
    </xf>
    <xf numFmtId="0" fontId="155" fillId="0" borderId="108" xfId="19344" applyFont="true" applyFill="true" applyBorder="true" applyAlignment="true">
      <alignment horizontal="left" vertical="center"/>
    </xf>
    <xf numFmtId="0" fontId="151" fillId="0" borderId="107" xfId="19386" applyFont="true" applyFill="true" applyBorder="true" applyAlignment="true">
      <alignment horizontal="left" vertical="center"/>
    </xf>
    <xf numFmtId="0" fontId="151" fillId="0" borderId="107" xfId="25758" applyFont="true" applyFill="true" applyBorder="true" applyAlignment="true">
      <alignment horizontal="left" vertical="center"/>
    </xf>
    <xf numFmtId="0" fontId="151" fillId="15" borderId="107" xfId="25753" applyFont="true" applyFill="true" applyBorder="true" applyAlignment="true">
      <alignment horizontal="left" vertical="center"/>
    </xf>
    <xf numFmtId="0" fontId="151" fillId="15" borderId="107" xfId="19383" applyFont="true" applyFill="true" applyBorder="true" applyAlignment="true">
      <alignment horizontal="left" vertical="center"/>
    </xf>
    <xf numFmtId="0" fontId="151" fillId="15" borderId="107" xfId="19384" applyFont="true" applyFill="true" applyBorder="true" applyAlignment="true">
      <alignment horizontal="left" vertical="center"/>
    </xf>
    <xf numFmtId="0" fontId="151" fillId="15" borderId="107" xfId="19386" applyFont="true" applyFill="true" applyBorder="true" applyAlignment="true">
      <alignment horizontal="left" vertical="center"/>
    </xf>
    <xf numFmtId="0" fontId="24" fillId="15" borderId="107" xfId="19344" applyFill="true" applyBorder="true" applyAlignment="true">
      <alignment vertical="center"/>
    </xf>
    <xf numFmtId="0" fontId="24" fillId="27" borderId="107" xfId="19344" applyFill="true" applyBorder="true" applyAlignment="true">
      <alignment vertical="center"/>
    </xf>
    <xf numFmtId="0" fontId="155" fillId="15" borderId="107" xfId="19344" applyFont="true" applyFill="true" applyBorder="true" applyAlignment="true">
      <alignment horizontal="left" vertical="center"/>
    </xf>
    <xf numFmtId="0" fontId="24" fillId="27" borderId="108" xfId="19344" applyFill="true" applyBorder="true" applyAlignment="true">
      <alignment vertical="center"/>
    </xf>
    <xf numFmtId="0" fontId="151" fillId="0" borderId="106" xfId="19420" applyFont="true" applyFill="true" applyBorder="true" applyAlignment="true">
      <alignment horizontal="left" vertical="center"/>
    </xf>
    <xf numFmtId="0" fontId="151" fillId="0" borderId="107" xfId="19406" applyFont="true" applyFill="true" applyBorder="true" applyAlignment="true">
      <alignment horizontal="left" vertical="center"/>
    </xf>
    <xf numFmtId="0" fontId="151" fillId="0" borderId="107" xfId="19408" applyFont="true" applyFill="true" applyBorder="true" applyAlignment="true">
      <alignment horizontal="left" vertical="center"/>
    </xf>
    <xf numFmtId="0" fontId="151" fillId="0" borderId="107" xfId="19419" applyFont="true" applyFill="true" applyBorder="true" applyAlignment="true">
      <alignment horizontal="left" vertical="center"/>
    </xf>
    <xf numFmtId="0" fontId="151" fillId="0" borderId="107" xfId="19420" applyFont="true" applyFill="true" applyBorder="true" applyAlignment="true">
      <alignment horizontal="left" vertical="center"/>
    </xf>
    <xf numFmtId="0" fontId="151" fillId="0" borderId="107" xfId="19429" applyFont="true" applyFill="true" applyBorder="true" applyAlignment="true">
      <alignment horizontal="left" vertical="center"/>
    </xf>
    <xf numFmtId="0" fontId="151" fillId="0" borderId="107" xfId="19422" applyFont="true" applyFill="true" applyBorder="true" applyAlignment="true">
      <alignment horizontal="left" vertical="center"/>
    </xf>
    <xf numFmtId="0" fontId="24" fillId="0" borderId="108" xfId="19344" applyFill="true" applyBorder="true" applyAlignment="true">
      <alignment vertical="center"/>
    </xf>
    <xf numFmtId="169" fontId="150" fillId="33" borderId="102" xfId="44941" applyNumberFormat="true" applyFont="true" applyFill="true" applyBorder="true" applyAlignment="true">
      <alignment horizontal="center" vertical="center"/>
    </xf>
    <xf numFmtId="169" fontId="150" fillId="33" borderId="123" xfId="44941" applyNumberFormat="true" applyFont="true" applyFill="true" applyBorder="true" applyAlignment="true">
      <alignment horizontal="center" vertical="center"/>
    </xf>
    <xf numFmtId="169" fontId="150" fillId="33" borderId="124" xfId="44941" applyNumberFormat="true" applyFont="true" applyFill="true" applyBorder="true" applyAlignment="true">
      <alignment horizontal="center" vertical="center"/>
    </xf>
    <xf numFmtId="169" fontId="150" fillId="33" borderId="129" xfId="44941" applyNumberFormat="true" applyFont="true" applyFill="true" applyBorder="true" applyAlignment="true">
      <alignment horizontal="center" vertical="center"/>
    </xf>
    <xf numFmtId="169" fontId="150" fillId="33" borderId="106" xfId="44941" applyNumberFormat="true" applyFont="true" applyFill="true" applyBorder="true" applyAlignment="true">
      <alignment horizontal="center" vertical="center"/>
    </xf>
    <xf numFmtId="169" fontId="150" fillId="33" borderId="100" xfId="44944" applyNumberFormat="true" applyFont="true" applyFill="true" applyBorder="true" applyAlignment="true">
      <alignment horizontal="center" vertical="center"/>
    </xf>
    <xf numFmtId="169" fontId="150" fillId="33" borderId="125" xfId="44944" applyNumberFormat="true" applyFont="true" applyFill="true" applyBorder="true" applyAlignment="true">
      <alignment horizontal="center" vertical="center"/>
    </xf>
    <xf numFmtId="169" fontId="150" fillId="33" borderId="126" xfId="44944" applyNumberFormat="true" applyFont="true" applyFill="true" applyBorder="true" applyAlignment="true">
      <alignment horizontal="center" vertical="center"/>
    </xf>
    <xf numFmtId="169" fontId="150" fillId="33" borderId="130" xfId="44944" applyNumberFormat="true" applyFont="true" applyFill="true" applyBorder="true" applyAlignment="true">
      <alignment horizontal="center" vertical="center"/>
    </xf>
    <xf numFmtId="169" fontId="150" fillId="33" borderId="107" xfId="44944" applyNumberFormat="true" applyFont="true" applyFill="true" applyBorder="true" applyAlignment="true">
      <alignment horizontal="center" vertical="center"/>
    </xf>
    <xf numFmtId="0" fontId="24" fillId="33" borderId="127" xfId="19344" applyFill="true" applyBorder="true" applyAlignment="true">
      <alignment horizontal="center" vertical="center"/>
    </xf>
    <xf numFmtId="0" fontId="24" fillId="33" borderId="128" xfId="19344" applyFill="true" applyBorder="true" applyAlignment="true">
      <alignment horizontal="center" vertical="center"/>
    </xf>
    <xf numFmtId="169" fontId="150" fillId="33" borderId="102" xfId="44968" applyNumberFormat="true" applyFont="true" applyFill="true" applyBorder="true" applyAlignment="true">
      <alignment horizontal="center" vertical="center"/>
    </xf>
    <xf numFmtId="169" fontId="150" fillId="33" borderId="123" xfId="44969" applyNumberFormat="true" applyFont="true" applyFill="true" applyBorder="true" applyAlignment="true">
      <alignment horizontal="center" vertical="center"/>
    </xf>
    <xf numFmtId="169" fontId="150" fillId="33" borderId="124" xfId="44970" applyNumberFormat="true" applyFont="true" applyFill="true" applyBorder="true" applyAlignment="true">
      <alignment horizontal="center" vertical="center"/>
    </xf>
    <xf numFmtId="169" fontId="150" fillId="33" borderId="129" xfId="44969" applyNumberFormat="true" applyFont="true" applyFill="true" applyBorder="true" applyAlignment="true">
      <alignment horizontal="center" vertical="center"/>
    </xf>
    <xf numFmtId="169" fontId="150" fillId="33" borderId="106" xfId="44970" applyNumberFormat="true" applyFont="true" applyFill="true" applyBorder="true" applyAlignment="true">
      <alignment horizontal="center" vertical="center"/>
    </xf>
    <xf numFmtId="169" fontId="150" fillId="33" borderId="102" xfId="44969" applyNumberFormat="true" applyFont="true" applyFill="true" applyBorder="true" applyAlignment="true">
      <alignment horizontal="center" vertical="center"/>
    </xf>
    <xf numFmtId="169" fontId="150" fillId="33" borderId="100" xfId="44968" applyNumberFormat="true" applyFont="true" applyFill="true" applyBorder="true" applyAlignment="true">
      <alignment horizontal="center" vertical="center"/>
    </xf>
    <xf numFmtId="169" fontId="150" fillId="33" borderId="125" xfId="44969" applyNumberFormat="true" applyFont="true" applyFill="true" applyBorder="true" applyAlignment="true">
      <alignment horizontal="center" vertical="center"/>
    </xf>
    <xf numFmtId="169" fontId="150" fillId="33" borderId="126" xfId="44970" applyNumberFormat="true" applyFont="true" applyFill="true" applyBorder="true" applyAlignment="true">
      <alignment horizontal="center" vertical="center"/>
    </xf>
    <xf numFmtId="169" fontId="150" fillId="33" borderId="130" xfId="44969" applyNumberFormat="true" applyFont="true" applyFill="true" applyBorder="true" applyAlignment="true">
      <alignment horizontal="center" vertical="center"/>
    </xf>
    <xf numFmtId="169" fontId="150" fillId="33" borderId="107" xfId="44970" applyNumberFormat="true" applyFont="true" applyFill="true" applyBorder="true" applyAlignment="true">
      <alignment horizontal="center" vertical="center"/>
    </xf>
    <xf numFmtId="169" fontId="150" fillId="33" borderId="100" xfId="44969" applyNumberFormat="true" applyFont="true" applyFill="true" applyBorder="true" applyAlignment="true">
      <alignment horizontal="center" vertical="center"/>
    </xf>
    <xf numFmtId="0" fontId="24" fillId="33" borderId="125" xfId="19344" applyFill="true" applyBorder="true" applyAlignment="true">
      <alignment horizontal="center" vertical="center" wrapText="true"/>
    </xf>
    <xf numFmtId="0" fontId="24" fillId="33" borderId="126" xfId="19344" applyFill="true" applyBorder="true" applyAlignment="true">
      <alignment horizontal="center" vertical="center" wrapText="true"/>
    </xf>
    <xf numFmtId="169" fontId="150" fillId="33" borderId="100" xfId="44962" applyNumberFormat="true" applyFont="true" applyFill="true" applyBorder="true" applyAlignment="true">
      <alignment horizontal="center" vertical="center"/>
    </xf>
    <xf numFmtId="169" fontId="150" fillId="33" borderId="125" xfId="44963" applyNumberFormat="true" applyFont="true" applyFill="true" applyBorder="true" applyAlignment="true">
      <alignment horizontal="center" vertical="center"/>
    </xf>
    <xf numFmtId="169" fontId="150" fillId="33" borderId="126" xfId="44964" applyNumberFormat="true" applyFont="true" applyFill="true" applyBorder="true" applyAlignment="true">
      <alignment horizontal="center" vertical="center"/>
    </xf>
    <xf numFmtId="169" fontId="150" fillId="33" borderId="130" xfId="44963" applyNumberFormat="true" applyFont="true" applyFill="true" applyBorder="true" applyAlignment="true">
      <alignment horizontal="center" vertical="center"/>
    </xf>
    <xf numFmtId="169" fontId="150" fillId="33" borderId="107" xfId="44964" applyNumberFormat="true" applyFont="true" applyFill="true" applyBorder="true" applyAlignment="true">
      <alignment horizontal="center" vertical="center"/>
    </xf>
    <xf numFmtId="169" fontId="150" fillId="33" borderId="100" xfId="44963" applyNumberFormat="true" applyFont="true" applyFill="true" applyBorder="true" applyAlignment="true">
      <alignment horizontal="center" vertical="center"/>
    </xf>
    <xf numFmtId="169" fontId="150" fillId="33" borderId="102" xfId="44988" applyNumberFormat="true" applyFont="true" applyFill="true" applyBorder="true" applyAlignment="true">
      <alignment horizontal="center" vertical="center"/>
    </xf>
    <xf numFmtId="169" fontId="150" fillId="33" borderId="123" xfId="44989" applyNumberFormat="true" applyFont="true" applyFill="true" applyBorder="true" applyAlignment="true">
      <alignment horizontal="center" vertical="center"/>
    </xf>
    <xf numFmtId="169" fontId="150" fillId="33" borderId="124" xfId="44990" applyNumberFormat="true" applyFont="true" applyFill="true" applyBorder="true" applyAlignment="true">
      <alignment horizontal="center" vertical="center"/>
    </xf>
    <xf numFmtId="169" fontId="150" fillId="33" borderId="129" xfId="44989" applyNumberFormat="true" applyFont="true" applyFill="true" applyBorder="true" applyAlignment="true">
      <alignment horizontal="center" vertical="center"/>
    </xf>
    <xf numFmtId="169" fontId="150" fillId="33" borderId="106" xfId="44990" applyNumberFormat="true" applyFont="true" applyFill="true" applyBorder="true" applyAlignment="true">
      <alignment horizontal="center" vertical="center"/>
    </xf>
    <xf numFmtId="169" fontId="150" fillId="33" borderId="102" xfId="44989" applyNumberFormat="true" applyFont="true" applyFill="true" applyBorder="true" applyAlignment="true">
      <alignment horizontal="center" vertical="center"/>
    </xf>
    <xf numFmtId="169" fontId="150" fillId="33" borderId="100" xfId="44994" applyNumberFormat="true" applyFont="true" applyFill="true" applyBorder="true" applyAlignment="true">
      <alignment horizontal="center" vertical="center"/>
    </xf>
    <xf numFmtId="169" fontId="150" fillId="33" borderId="125" xfId="44995" applyNumberFormat="true" applyFont="true" applyFill="true" applyBorder="true" applyAlignment="true">
      <alignment horizontal="center" vertical="center"/>
    </xf>
    <xf numFmtId="169" fontId="150" fillId="33" borderId="126" xfId="44996" applyNumberFormat="true" applyFont="true" applyFill="true" applyBorder="true" applyAlignment="true">
      <alignment horizontal="center" vertical="center"/>
    </xf>
    <xf numFmtId="169" fontId="150" fillId="33" borderId="130" xfId="44995" applyNumberFormat="true" applyFont="true" applyFill="true" applyBorder="true" applyAlignment="true">
      <alignment horizontal="center" vertical="center"/>
    </xf>
    <xf numFmtId="169" fontId="150" fillId="33" borderId="107" xfId="44996" applyNumberFormat="true" applyFont="true" applyFill="true" applyBorder="true" applyAlignment="true">
      <alignment horizontal="center" vertical="center"/>
    </xf>
    <xf numFmtId="169" fontId="150" fillId="33" borderId="100" xfId="44995" applyNumberFormat="true" applyFont="true" applyFill="true" applyBorder="true" applyAlignment="true">
      <alignment horizontal="center" vertical="center"/>
    </xf>
    <xf numFmtId="169" fontId="150" fillId="33" borderId="100" xfId="45000" applyNumberFormat="true" applyFont="true" applyFill="true" applyBorder="true" applyAlignment="true">
      <alignment horizontal="center" vertical="center"/>
    </xf>
    <xf numFmtId="169" fontId="150" fillId="33" borderId="125" xfId="45001" applyNumberFormat="true" applyFont="true" applyFill="true" applyBorder="true" applyAlignment="true">
      <alignment horizontal="center" vertical="center"/>
    </xf>
    <xf numFmtId="169" fontId="150" fillId="33" borderId="126" xfId="45002" applyNumberFormat="true" applyFont="true" applyFill="true" applyBorder="true" applyAlignment="true">
      <alignment horizontal="center" vertical="center"/>
    </xf>
    <xf numFmtId="169" fontId="150" fillId="33" borderId="130" xfId="45001" applyNumberFormat="true" applyFont="true" applyFill="true" applyBorder="true" applyAlignment="true">
      <alignment horizontal="center" vertical="center"/>
    </xf>
    <xf numFmtId="169" fontId="150" fillId="33" borderId="107" xfId="45002" applyNumberFormat="true" applyFont="true" applyFill="true" applyBorder="true" applyAlignment="true">
      <alignment horizontal="center" vertical="center"/>
    </xf>
    <xf numFmtId="169" fontId="150" fillId="33" borderId="100" xfId="45001" applyNumberFormat="true" applyFont="true" applyFill="true" applyBorder="true" applyAlignment="true">
      <alignment horizontal="center" vertical="center"/>
    </xf>
    <xf numFmtId="168" fontId="150" fillId="33" borderId="100" xfId="19366" applyNumberFormat="true" applyFont="true" applyFill="true" applyBorder="true" applyAlignment="true">
      <alignment horizontal="center" vertical="center"/>
    </xf>
    <xf numFmtId="168" fontId="150" fillId="33" borderId="125" xfId="19367" applyNumberFormat="true" applyFont="true" applyFill="true" applyBorder="true" applyAlignment="true">
      <alignment horizontal="center" vertical="center"/>
    </xf>
    <xf numFmtId="168" fontId="150" fillId="33" borderId="126" xfId="19368" applyNumberFormat="true" applyFont="true" applyFill="true" applyBorder="true" applyAlignment="true">
      <alignment horizontal="center" vertical="center"/>
    </xf>
    <xf numFmtId="168" fontId="150" fillId="33" borderId="130" xfId="19367" applyNumberFormat="true" applyFont="true" applyFill="true" applyBorder="true" applyAlignment="true">
      <alignment horizontal="center" vertical="center"/>
    </xf>
    <xf numFmtId="168" fontId="150" fillId="33" borderId="107" xfId="19368" applyNumberFormat="true" applyFont="true" applyFill="true" applyBorder="true" applyAlignment="true">
      <alignment horizontal="center" vertical="center"/>
    </xf>
    <xf numFmtId="168" fontId="150" fillId="33" borderId="100" xfId="19367" applyNumberFormat="true" applyFont="true" applyFill="true" applyBorder="true" applyAlignment="true">
      <alignment horizontal="center" vertical="center"/>
    </xf>
    <xf numFmtId="168" fontId="150" fillId="33" borderId="100" xfId="19370" applyNumberFormat="true" applyFont="true" applyFill="true" applyBorder="true" applyAlignment="true">
      <alignment horizontal="center" vertical="center"/>
    </xf>
    <xf numFmtId="168" fontId="150" fillId="33" borderId="125" xfId="19371" applyNumberFormat="true" applyFont="true" applyFill="true" applyBorder="true" applyAlignment="true">
      <alignment horizontal="center" vertical="center"/>
    </xf>
    <xf numFmtId="168" fontId="150" fillId="33" borderId="126" xfId="19372" applyNumberFormat="true" applyFont="true" applyFill="true" applyBorder="true" applyAlignment="true">
      <alignment horizontal="center" vertical="center"/>
    </xf>
    <xf numFmtId="168" fontId="150" fillId="33" borderId="130" xfId="19371" applyNumberFormat="true" applyFont="true" applyFill="true" applyBorder="true" applyAlignment="true">
      <alignment horizontal="center" vertical="center"/>
    </xf>
    <xf numFmtId="168" fontId="150" fillId="33" borderId="107" xfId="19372" applyNumberFormat="true" applyFont="true" applyFill="true" applyBorder="true" applyAlignment="true">
      <alignment horizontal="center" vertical="center"/>
    </xf>
    <xf numFmtId="168" fontId="150" fillId="33" borderId="100" xfId="19371" applyNumberFormat="true" applyFont="true" applyFill="true" applyBorder="true" applyAlignment="true">
      <alignment horizontal="center" vertical="center"/>
    </xf>
    <xf numFmtId="0" fontId="24" fillId="33" borderId="100" xfId="19344" applyFill="true" applyBorder="true" applyAlignment="true">
      <alignment horizontal="center" vertical="center" wrapText="true"/>
    </xf>
    <xf numFmtId="0" fontId="24" fillId="33" borderId="130" xfId="19344" applyFill="true" applyBorder="true" applyAlignment="true">
      <alignment horizontal="center" vertical="center" wrapText="true"/>
    </xf>
    <xf numFmtId="0" fontId="24" fillId="33" borderId="107" xfId="19344" applyFill="true" applyBorder="true" applyAlignment="true">
      <alignment horizontal="center" vertical="center" wrapText="true"/>
    </xf>
    <xf numFmtId="170" fontId="155" fillId="33" borderId="100" xfId="19344" applyNumberFormat="true" applyFont="true" applyFill="true" applyBorder="true" applyAlignment="true">
      <alignment horizontal="center" vertical="center"/>
    </xf>
    <xf numFmtId="170" fontId="155" fillId="33" borderId="125" xfId="19344" applyNumberFormat="true" applyFont="true" applyFill="true" applyBorder="true" applyAlignment="true">
      <alignment horizontal="center" vertical="center"/>
    </xf>
    <xf numFmtId="170" fontId="155" fillId="33" borderId="126" xfId="19344" applyNumberFormat="true" applyFont="true" applyFill="true" applyBorder="true" applyAlignment="true">
      <alignment horizontal="center" vertical="center"/>
    </xf>
    <xf numFmtId="170" fontId="155" fillId="33" borderId="130" xfId="19344" applyNumberFormat="true" applyFont="true" applyFill="true" applyBorder="true" applyAlignment="true">
      <alignment horizontal="center" vertical="center"/>
    </xf>
    <xf numFmtId="170" fontId="155" fillId="33" borderId="107" xfId="19344" applyNumberFormat="true" applyFont="true" applyFill="true" applyBorder="true" applyAlignment="true">
      <alignment horizontal="center" vertical="center"/>
    </xf>
    <xf numFmtId="170" fontId="155" fillId="33" borderId="105" xfId="19344" applyNumberFormat="true" applyFont="true" applyFill="true" applyBorder="true" applyAlignment="true">
      <alignment horizontal="center" vertical="center"/>
    </xf>
    <xf numFmtId="170" fontId="155" fillId="33" borderId="127" xfId="19344" applyNumberFormat="true" applyFont="true" applyFill="true" applyBorder="true" applyAlignment="true">
      <alignment horizontal="center" vertical="center"/>
    </xf>
    <xf numFmtId="170" fontId="155" fillId="33" borderId="128" xfId="19344" applyNumberFormat="true" applyFont="true" applyFill="true" applyBorder="true" applyAlignment="true">
      <alignment horizontal="center" vertical="center"/>
    </xf>
    <xf numFmtId="170" fontId="155" fillId="33" borderId="131" xfId="19344" applyNumberFormat="true" applyFont="true" applyFill="true" applyBorder="true" applyAlignment="true">
      <alignment horizontal="center" vertical="center"/>
    </xf>
    <xf numFmtId="170" fontId="155" fillId="33" borderId="108" xfId="19344" applyNumberFormat="true" applyFont="true" applyFill="true" applyBorder="true" applyAlignment="true">
      <alignment horizontal="center" vertical="center"/>
    </xf>
    <xf numFmtId="0" fontId="24" fillId="33" borderId="127" xfId="19344" applyFill="true" applyBorder="true" applyAlignment="true">
      <alignment horizontal="center" vertical="center" wrapText="true"/>
    </xf>
    <xf numFmtId="0" fontId="24" fillId="33" borderId="128" xfId="19344" applyFill="true" applyBorder="true" applyAlignment="true">
      <alignment horizontal="center" vertical="center" wrapText="true"/>
    </xf>
    <xf numFmtId="169" fontId="150" fillId="33" borderId="102" xfId="45018" applyNumberFormat="true" applyFont="true" applyFill="true" applyBorder="true" applyAlignment="true">
      <alignment horizontal="center" vertical="center"/>
    </xf>
    <xf numFmtId="169" fontId="150" fillId="33" borderId="123" xfId="45018" applyNumberFormat="true" applyFont="true" applyFill="true" applyBorder="true" applyAlignment="true">
      <alignment horizontal="center" vertical="center"/>
    </xf>
    <xf numFmtId="169" fontId="150" fillId="33" borderId="124" xfId="45018" applyNumberFormat="true" applyFont="true" applyFill="true" applyBorder="true" applyAlignment="true">
      <alignment horizontal="center" vertical="center"/>
    </xf>
    <xf numFmtId="169" fontId="150" fillId="33" borderId="129" xfId="45018" applyNumberFormat="true" applyFont="true" applyFill="true" applyBorder="true" applyAlignment="true">
      <alignment horizontal="center" vertical="center"/>
    </xf>
    <xf numFmtId="169" fontId="150" fillId="33" borderId="106" xfId="45018" applyNumberFormat="true" applyFont="true" applyFill="true" applyBorder="true" applyAlignment="true">
      <alignment horizontal="center" vertical="center"/>
    </xf>
    <xf numFmtId="169" fontId="150" fillId="33" borderId="100" xfId="45021" applyNumberFormat="true" applyFont="true" applyFill="true" applyBorder="true" applyAlignment="true">
      <alignment horizontal="center" vertical="center"/>
    </xf>
    <xf numFmtId="169" fontId="150" fillId="33" borderId="125" xfId="45021" applyNumberFormat="true" applyFont="true" applyFill="true" applyBorder="true" applyAlignment="true">
      <alignment horizontal="center" vertical="center"/>
    </xf>
    <xf numFmtId="169" fontId="150" fillId="33" borderId="126" xfId="45021" applyNumberFormat="true" applyFont="true" applyFill="true" applyBorder="true" applyAlignment="true">
      <alignment horizontal="center" vertical="center"/>
    </xf>
    <xf numFmtId="169" fontId="150" fillId="33" borderId="130" xfId="45021" applyNumberFormat="true" applyFont="true" applyFill="true" applyBorder="true" applyAlignment="true">
      <alignment horizontal="center" vertical="center"/>
    </xf>
    <xf numFmtId="169" fontId="150" fillId="33" borderId="107" xfId="45021" applyNumberFormat="true" applyFont="true" applyFill="true" applyBorder="true" applyAlignment="true">
      <alignment horizontal="center" vertical="center"/>
    </xf>
    <xf numFmtId="169" fontId="150" fillId="33" borderId="100" xfId="45042" applyNumberFormat="true" applyFont="true" applyFill="true" applyBorder="true" applyAlignment="true">
      <alignment horizontal="center" vertical="center"/>
    </xf>
    <xf numFmtId="169" fontId="150" fillId="33" borderId="125" xfId="45043" applyNumberFormat="true" applyFont="true" applyFill="true" applyBorder="true" applyAlignment="true">
      <alignment horizontal="center" vertical="center"/>
    </xf>
    <xf numFmtId="169" fontId="150" fillId="33" borderId="126" xfId="45044" applyNumberFormat="true" applyFont="true" applyFill="true" applyBorder="true" applyAlignment="true">
      <alignment horizontal="center" vertical="center"/>
    </xf>
    <xf numFmtId="169" fontId="150" fillId="33" borderId="130" xfId="45043" applyNumberFormat="true" applyFont="true" applyFill="true" applyBorder="true" applyAlignment="true">
      <alignment horizontal="center" vertical="center"/>
    </xf>
    <xf numFmtId="169" fontId="150" fillId="33" borderId="107" xfId="45044" applyNumberFormat="true" applyFont="true" applyFill="true" applyBorder="true" applyAlignment="true">
      <alignment horizontal="center" vertical="center"/>
    </xf>
    <xf numFmtId="169" fontId="150" fillId="33" borderId="100" xfId="45043" applyNumberFormat="true" applyFont="true" applyFill="true" applyBorder="true" applyAlignment="true">
      <alignment horizontal="center" vertical="center"/>
    </xf>
    <xf numFmtId="169" fontId="150" fillId="33" borderId="100" xfId="19388" applyNumberFormat="true" applyFont="true" applyFill="true" applyBorder="true" applyAlignment="true">
      <alignment horizontal="center" vertical="center" wrapText="true"/>
    </xf>
    <xf numFmtId="169" fontId="150" fillId="33" borderId="125" xfId="19389" applyNumberFormat="true" applyFont="true" applyFill="true" applyBorder="true" applyAlignment="true">
      <alignment horizontal="center" vertical="center" wrapText="true"/>
    </xf>
    <xf numFmtId="169" fontId="150" fillId="33" borderId="126" xfId="19390" applyNumberFormat="true" applyFont="true" applyFill="true" applyBorder="true" applyAlignment="true">
      <alignment horizontal="center" vertical="center" wrapText="true"/>
    </xf>
    <xf numFmtId="169" fontId="150" fillId="33" borderId="130" xfId="19389" applyNumberFormat="true" applyFont="true" applyFill="true" applyBorder="true" applyAlignment="true">
      <alignment horizontal="center" vertical="center" wrapText="true"/>
    </xf>
    <xf numFmtId="169" fontId="150" fillId="33" borderId="107" xfId="19390" applyNumberFormat="true" applyFont="true" applyFill="true" applyBorder="true" applyAlignment="true">
      <alignment horizontal="center" vertical="center" wrapText="true"/>
    </xf>
    <xf numFmtId="169" fontId="150" fillId="33" borderId="100" xfId="19389" applyNumberFormat="true" applyFont="true" applyFill="true" applyBorder="true" applyAlignment="true">
      <alignment horizontal="center" vertical="center" wrapText="true"/>
    </xf>
    <xf numFmtId="168" fontId="150" fillId="33" borderId="100" xfId="45052" applyNumberFormat="true" applyFont="true" applyFill="true" applyBorder="true" applyAlignment="true">
      <alignment horizontal="center" vertical="center"/>
    </xf>
    <xf numFmtId="168" fontId="150" fillId="33" borderId="125" xfId="45053" applyNumberFormat="true" applyFont="true" applyFill="true" applyBorder="true" applyAlignment="true">
      <alignment horizontal="center" vertical="center"/>
    </xf>
    <xf numFmtId="168" fontId="150" fillId="33" borderId="126" xfId="45054" applyNumberFormat="true" applyFont="true" applyFill="true" applyBorder="true" applyAlignment="true">
      <alignment horizontal="center" vertical="center"/>
    </xf>
    <xf numFmtId="168" fontId="150" fillId="33" borderId="130" xfId="45053" applyNumberFormat="true" applyFont="true" applyFill="true" applyBorder="true" applyAlignment="true">
      <alignment horizontal="center" vertical="center"/>
    </xf>
    <xf numFmtId="168" fontId="150" fillId="33" borderId="107" xfId="45054" applyNumberFormat="true" applyFont="true" applyFill="true" applyBorder="true" applyAlignment="true">
      <alignment horizontal="center" vertical="center"/>
    </xf>
    <xf numFmtId="168" fontId="150" fillId="33" borderId="100" xfId="45053" applyNumberFormat="true" applyFont="true" applyFill="true" applyBorder="true" applyAlignment="true">
      <alignment horizontal="center" vertical="center"/>
    </xf>
    <xf numFmtId="168" fontId="150" fillId="33" borderId="100" xfId="45056" applyNumberFormat="true" applyFont="true" applyFill="true" applyBorder="true" applyAlignment="true">
      <alignment horizontal="center" vertical="center"/>
    </xf>
    <xf numFmtId="168" fontId="150" fillId="33" borderId="125" xfId="45057" applyNumberFormat="true" applyFont="true" applyFill="true" applyBorder="true" applyAlignment="true">
      <alignment horizontal="center" vertical="center"/>
    </xf>
    <xf numFmtId="168" fontId="150" fillId="33" borderId="126" xfId="45058" applyNumberFormat="true" applyFont="true" applyFill="true" applyBorder="true" applyAlignment="true">
      <alignment horizontal="center" vertical="center"/>
    </xf>
    <xf numFmtId="168" fontId="150" fillId="33" borderId="130" xfId="45057" applyNumberFormat="true" applyFont="true" applyFill="true" applyBorder="true" applyAlignment="true">
      <alignment horizontal="center" vertical="center"/>
    </xf>
    <xf numFmtId="168" fontId="150" fillId="33" borderId="107" xfId="45058" applyNumberFormat="true" applyFont="true" applyFill="true" applyBorder="true" applyAlignment="true">
      <alignment horizontal="center" vertical="center"/>
    </xf>
    <xf numFmtId="168" fontId="150" fillId="33" borderId="100" xfId="45057" applyNumberFormat="true" applyFont="true" applyFill="true" applyBorder="true" applyAlignment="true">
      <alignment horizontal="center" vertical="center"/>
    </xf>
    <xf numFmtId="168" fontId="150" fillId="33" borderId="100" xfId="45060" applyNumberFormat="true" applyFont="true" applyFill="true" applyBorder="true" applyAlignment="true">
      <alignment horizontal="center" vertical="center"/>
    </xf>
    <xf numFmtId="168" fontId="150" fillId="33" borderId="125" xfId="45061" applyNumberFormat="true" applyFont="true" applyFill="true" applyBorder="true" applyAlignment="true">
      <alignment horizontal="center" vertical="center"/>
    </xf>
    <xf numFmtId="168" fontId="150" fillId="33" borderId="126" xfId="45062" applyNumberFormat="true" applyFont="true" applyFill="true" applyBorder="true" applyAlignment="true">
      <alignment horizontal="center" vertical="center"/>
    </xf>
    <xf numFmtId="168" fontId="150" fillId="33" borderId="130" xfId="45061" applyNumberFormat="true" applyFont="true" applyFill="true" applyBorder="true" applyAlignment="true">
      <alignment horizontal="center" vertical="center"/>
    </xf>
    <xf numFmtId="168" fontId="150" fillId="33" borderId="107" xfId="45062" applyNumberFormat="true" applyFont="true" applyFill="true" applyBorder="true" applyAlignment="true">
      <alignment horizontal="center" vertical="center"/>
    </xf>
    <xf numFmtId="168" fontId="150" fillId="33" borderId="100" xfId="45061" applyNumberFormat="true" applyFont="true" applyFill="true" applyBorder="true" applyAlignment="true">
      <alignment horizontal="center" vertical="center"/>
    </xf>
    <xf numFmtId="169" fontId="150" fillId="33" borderId="100" xfId="22514" applyNumberFormat="true" applyFont="true" applyFill="true" applyBorder="true" applyAlignment="true">
      <alignment horizontal="center" vertical="center" wrapText="true"/>
    </xf>
    <xf numFmtId="169" fontId="150" fillId="33" borderId="125" xfId="22515" applyNumberFormat="true" applyFont="true" applyFill="true" applyBorder="true" applyAlignment="true">
      <alignment horizontal="center" vertical="center" wrapText="true"/>
    </xf>
    <xf numFmtId="169" fontId="150" fillId="33" borderId="126" xfId="22516" applyNumberFormat="true" applyFont="true" applyFill="true" applyBorder="true" applyAlignment="true">
      <alignment horizontal="center" vertical="center" wrapText="true"/>
    </xf>
    <xf numFmtId="169" fontId="150" fillId="33" borderId="130" xfId="22515" applyNumberFormat="true" applyFont="true" applyFill="true" applyBorder="true" applyAlignment="true">
      <alignment horizontal="center" vertical="center" wrapText="true"/>
    </xf>
    <xf numFmtId="169" fontId="150" fillId="33" borderId="107" xfId="22516" applyNumberFormat="true" applyFont="true" applyFill="true" applyBorder="true" applyAlignment="true">
      <alignment horizontal="center" vertical="center" wrapText="true"/>
    </xf>
    <xf numFmtId="169" fontId="150" fillId="33" borderId="100" xfId="22515" applyNumberFormat="true" applyFont="true" applyFill="true" applyBorder="true" applyAlignment="true">
      <alignment horizontal="center" vertical="center" wrapText="true"/>
    </xf>
    <xf numFmtId="168" fontId="155" fillId="33" borderId="100" xfId="19344" applyNumberFormat="true" applyFont="true" applyFill="true" applyBorder="true" applyAlignment="true">
      <alignment horizontal="center" vertical="center" wrapText="true"/>
    </xf>
    <xf numFmtId="168" fontId="155" fillId="33" borderId="125" xfId="19344" applyNumberFormat="true" applyFont="true" applyFill="true" applyBorder="true" applyAlignment="true">
      <alignment horizontal="center" vertical="center" wrapText="true"/>
    </xf>
    <xf numFmtId="168" fontId="155" fillId="33" borderId="126" xfId="19344" applyNumberFormat="true" applyFont="true" applyFill="true" applyBorder="true" applyAlignment="true">
      <alignment horizontal="center" vertical="center" wrapText="true"/>
    </xf>
    <xf numFmtId="168" fontId="155" fillId="33" borderId="130" xfId="19344" applyNumberFormat="true" applyFont="true" applyFill="true" applyBorder="true" applyAlignment="true">
      <alignment horizontal="center" vertical="center" wrapText="true"/>
    </xf>
    <xf numFmtId="168" fontId="155" fillId="33" borderId="107" xfId="19344" applyNumberFormat="true" applyFont="true" applyFill="true" applyBorder="true" applyAlignment="true">
      <alignment horizontal="center" vertical="center" wrapText="true"/>
    </xf>
    <xf numFmtId="168" fontId="150" fillId="33" borderId="100" xfId="19393" applyNumberFormat="true" applyFont="true" applyFill="true" applyBorder="true" applyAlignment="true">
      <alignment horizontal="center" vertical="center" wrapText="true"/>
    </xf>
    <xf numFmtId="168" fontId="150" fillId="33" borderId="125" xfId="19394" applyNumberFormat="true" applyFont="true" applyFill="true" applyBorder="true" applyAlignment="true">
      <alignment horizontal="center" vertical="center" wrapText="true"/>
    </xf>
    <xf numFmtId="168" fontId="150" fillId="33" borderId="126" xfId="19395" applyNumberFormat="true" applyFont="true" applyFill="true" applyBorder="true" applyAlignment="true">
      <alignment horizontal="center" vertical="center" wrapText="true"/>
    </xf>
    <xf numFmtId="168" fontId="150" fillId="33" borderId="130" xfId="19394" applyNumberFormat="true" applyFont="true" applyFill="true" applyBorder="true" applyAlignment="true">
      <alignment horizontal="center" vertical="center" wrapText="true"/>
    </xf>
    <xf numFmtId="168" fontId="150" fillId="33" borderId="107" xfId="19395" applyNumberFormat="true" applyFont="true" applyFill="true" applyBorder="true" applyAlignment="true">
      <alignment horizontal="center" vertical="center" wrapText="true"/>
    </xf>
    <xf numFmtId="168" fontId="150" fillId="33" borderId="100" xfId="19394" applyNumberFormat="true" applyFont="true" applyFill="true" applyBorder="true" applyAlignment="true">
      <alignment horizontal="center" vertical="center" wrapText="true"/>
    </xf>
    <xf numFmtId="168" fontId="150" fillId="33" borderId="100" xfId="19397" applyNumberFormat="true" applyFont="true" applyFill="true" applyBorder="true" applyAlignment="true">
      <alignment horizontal="center" vertical="center" wrapText="true"/>
    </xf>
    <xf numFmtId="168" fontId="150" fillId="33" borderId="125" xfId="19398" applyNumberFormat="true" applyFont="true" applyFill="true" applyBorder="true" applyAlignment="true">
      <alignment horizontal="center" vertical="center" wrapText="true"/>
    </xf>
    <xf numFmtId="168" fontId="150" fillId="33" borderId="126" xfId="19399" applyNumberFormat="true" applyFont="true" applyFill="true" applyBorder="true" applyAlignment="true">
      <alignment horizontal="center" vertical="center" wrapText="true"/>
    </xf>
    <xf numFmtId="168" fontId="150" fillId="33" borderId="130" xfId="19398" applyNumberFormat="true" applyFont="true" applyFill="true" applyBorder="true" applyAlignment="true">
      <alignment horizontal="center" vertical="center" wrapText="true"/>
    </xf>
    <xf numFmtId="168" fontId="150" fillId="33" borderId="107" xfId="19399" applyNumberFormat="true" applyFont="true" applyFill="true" applyBorder="true" applyAlignment="true">
      <alignment horizontal="center" vertical="center" wrapText="true"/>
    </xf>
    <xf numFmtId="168" fontId="150" fillId="33" borderId="100" xfId="19398" applyNumberFormat="true" applyFont="true" applyFill="true" applyBorder="true" applyAlignment="true">
      <alignment horizontal="center" vertical="center" wrapText="true"/>
    </xf>
    <xf numFmtId="168" fontId="150" fillId="33" borderId="100" xfId="19401" applyNumberFormat="true" applyFont="true" applyFill="true" applyBorder="true" applyAlignment="true">
      <alignment horizontal="center" vertical="center" wrapText="true"/>
    </xf>
    <xf numFmtId="168" fontId="150" fillId="33" borderId="125" xfId="19402" applyNumberFormat="true" applyFont="true" applyFill="true" applyBorder="true" applyAlignment="true">
      <alignment horizontal="center" vertical="center" wrapText="true"/>
    </xf>
    <xf numFmtId="168" fontId="150" fillId="33" borderId="126" xfId="19403" applyNumberFormat="true" applyFont="true" applyFill="true" applyBorder="true" applyAlignment="true">
      <alignment horizontal="center" vertical="center" wrapText="true"/>
    </xf>
    <xf numFmtId="168" fontId="150" fillId="33" borderId="130" xfId="19402" applyNumberFormat="true" applyFont="true" applyFill="true" applyBorder="true" applyAlignment="true">
      <alignment horizontal="center" vertical="center" wrapText="true"/>
    </xf>
    <xf numFmtId="168" fontId="150" fillId="33" borderId="107" xfId="19403" applyNumberFormat="true" applyFont="true" applyFill="true" applyBorder="true" applyAlignment="true">
      <alignment horizontal="center" vertical="center" wrapText="true"/>
    </xf>
    <xf numFmtId="168" fontId="150" fillId="33" borderId="100" xfId="19402" applyNumberFormat="true" applyFont="true" applyFill="true" applyBorder="true" applyAlignment="true">
      <alignment horizontal="center" vertical="center" wrapText="true"/>
    </xf>
    <xf numFmtId="169" fontId="150" fillId="33" borderId="100" xfId="45048" applyNumberFormat="true" applyFont="true" applyFill="true" applyBorder="true" applyAlignment="true">
      <alignment horizontal="center" vertical="center"/>
    </xf>
    <xf numFmtId="169" fontId="150" fillId="33" borderId="125" xfId="45049" applyNumberFormat="true" applyFont="true" applyFill="true" applyBorder="true" applyAlignment="true">
      <alignment horizontal="center" vertical="center"/>
    </xf>
    <xf numFmtId="169" fontId="150" fillId="33" borderId="126" xfId="45050" applyNumberFormat="true" applyFont="true" applyFill="true" applyBorder="true" applyAlignment="true">
      <alignment horizontal="center" vertical="center"/>
    </xf>
    <xf numFmtId="169" fontId="150" fillId="33" borderId="130" xfId="45049" applyNumberFormat="true" applyFont="true" applyFill="true" applyBorder="true" applyAlignment="true">
      <alignment horizontal="center" vertical="center"/>
    </xf>
    <xf numFmtId="169" fontId="150" fillId="33" borderId="107" xfId="45050" applyNumberFormat="true" applyFont="true" applyFill="true" applyBorder="true" applyAlignment="true">
      <alignment horizontal="center" vertical="center"/>
    </xf>
    <xf numFmtId="169" fontId="150" fillId="33" borderId="100" xfId="45049" applyNumberFormat="true" applyFont="true" applyFill="true" applyBorder="true" applyAlignment="true">
      <alignment horizontal="center" vertical="center"/>
    </xf>
    <xf numFmtId="0" fontId="24" fillId="33" borderId="105" xfId="19344" applyFill="true" applyBorder="true" applyAlignment="true">
      <alignment horizontal="center" vertical="center" wrapText="true"/>
    </xf>
    <xf numFmtId="0" fontId="24" fillId="33" borderId="131" xfId="19344" applyFill="true" applyBorder="true" applyAlignment="true">
      <alignment horizontal="center" vertical="center" wrapText="true"/>
    </xf>
    <xf numFmtId="0" fontId="24" fillId="33" borderId="108" xfId="19344" applyFill="true" applyBorder="true" applyAlignment="true">
      <alignment horizontal="center" vertical="center" wrapText="true"/>
    </xf>
    <xf numFmtId="169" fontId="150" fillId="33" borderId="100" xfId="33483" applyNumberFormat="true" applyFont="true" applyFill="true" applyBorder="true" applyAlignment="true">
      <alignment horizontal="center" vertical="center"/>
    </xf>
    <xf numFmtId="169" fontId="150" fillId="33" borderId="125" xfId="33483" applyNumberFormat="true" applyFont="true" applyFill="true" applyBorder="true" applyAlignment="true">
      <alignment horizontal="center" vertical="center"/>
    </xf>
    <xf numFmtId="169" fontId="150" fillId="33" borderId="126" xfId="33483" applyNumberFormat="true" applyFont="true" applyFill="true" applyBorder="true" applyAlignment="true">
      <alignment horizontal="center" vertical="center"/>
    </xf>
    <xf numFmtId="169" fontId="150" fillId="33" borderId="130" xfId="33483" applyNumberFormat="true" applyFont="true" applyFill="true" applyBorder="true" applyAlignment="true">
      <alignment horizontal="center" vertical="center"/>
    </xf>
    <xf numFmtId="169" fontId="150" fillId="33" borderId="107" xfId="33483" applyNumberFormat="true" applyFont="true" applyFill="true" applyBorder="true" applyAlignment="true">
      <alignment horizontal="center" vertical="center"/>
    </xf>
    <xf numFmtId="169" fontId="150" fillId="33" borderId="100" xfId="33486" applyNumberFormat="true" applyFont="true" applyFill="true" applyBorder="true" applyAlignment="true">
      <alignment horizontal="center" vertical="center"/>
    </xf>
    <xf numFmtId="169" fontId="150" fillId="33" borderId="125" xfId="33486" applyNumberFormat="true" applyFont="true" applyFill="true" applyBorder="true" applyAlignment="true">
      <alignment horizontal="center" vertical="center"/>
    </xf>
    <xf numFmtId="169" fontId="150" fillId="33" borderId="126" xfId="33486" applyNumberFormat="true" applyFont="true" applyFill="true" applyBorder="true" applyAlignment="true">
      <alignment horizontal="center" vertical="center"/>
    </xf>
    <xf numFmtId="169" fontId="150" fillId="33" borderId="130" xfId="33486" applyNumberFormat="true" applyFont="true" applyFill="true" applyBorder="true" applyAlignment="true">
      <alignment horizontal="center" vertical="center"/>
    </xf>
    <xf numFmtId="169" fontId="150" fillId="33" borderId="107" xfId="33486" applyNumberFormat="true" applyFont="true" applyFill="true" applyBorder="true" applyAlignment="true">
      <alignment horizontal="center" vertical="center"/>
    </xf>
    <xf numFmtId="169" fontId="150" fillId="33" borderId="100" xfId="19424" applyNumberFormat="true" applyFont="true" applyFill="true" applyBorder="true" applyAlignment="true">
      <alignment horizontal="center" vertical="center" wrapText="true"/>
    </xf>
    <xf numFmtId="169" fontId="150" fillId="33" borderId="125" xfId="19425" applyNumberFormat="true" applyFont="true" applyFill="true" applyBorder="true" applyAlignment="true">
      <alignment horizontal="center" vertical="center" wrapText="true"/>
    </xf>
    <xf numFmtId="169" fontId="150" fillId="33" borderId="126" xfId="19426" applyNumberFormat="true" applyFont="true" applyFill="true" applyBorder="true" applyAlignment="true">
      <alignment horizontal="center" vertical="center" wrapText="true"/>
    </xf>
    <xf numFmtId="169" fontId="150" fillId="33" borderId="130" xfId="19425" applyNumberFormat="true" applyFont="true" applyFill="true" applyBorder="true" applyAlignment="true">
      <alignment horizontal="center" vertical="center" wrapText="true"/>
    </xf>
    <xf numFmtId="169" fontId="150" fillId="33" borderId="107" xfId="19426" applyNumberFormat="true" applyFont="true" applyFill="true" applyBorder="true" applyAlignment="true">
      <alignment horizontal="center" vertical="center" wrapText="true"/>
    </xf>
    <xf numFmtId="169" fontId="150" fillId="33" borderId="100" xfId="19425" applyNumberFormat="true" applyFont="true" applyFill="true" applyBorder="true" applyAlignment="true">
      <alignment horizontal="center" vertical="center" wrapText="true"/>
    </xf>
    <xf numFmtId="169" fontId="150" fillId="33" borderId="100" xfId="33480" applyNumberFormat="true" applyFont="true" applyFill="true" applyBorder="true" applyAlignment="true">
      <alignment horizontal="center" vertical="center"/>
    </xf>
    <xf numFmtId="169" fontId="150" fillId="33" borderId="125" xfId="33480" applyNumberFormat="true" applyFont="true" applyFill="true" applyBorder="true" applyAlignment="true">
      <alignment horizontal="center" vertical="center"/>
    </xf>
    <xf numFmtId="169" fontId="150" fillId="33" borderId="126" xfId="33480" applyNumberFormat="true" applyFont="true" applyFill="true" applyBorder="true" applyAlignment="true">
      <alignment horizontal="center" vertical="center"/>
    </xf>
    <xf numFmtId="169" fontId="150" fillId="33" borderId="130" xfId="33480" applyNumberFormat="true" applyFont="true" applyFill="true" applyBorder="true" applyAlignment="true">
      <alignment horizontal="center" vertical="center"/>
    </xf>
    <xf numFmtId="169" fontId="150" fillId="33" borderId="107" xfId="33480" applyNumberFormat="true" applyFont="true" applyFill="true" applyBorder="true" applyAlignment="true">
      <alignment horizontal="center" vertical="center"/>
    </xf>
    <xf numFmtId="168" fontId="150" fillId="33" borderId="100" xfId="19430" applyNumberFormat="true" applyFont="true" applyFill="true" applyBorder="true" applyAlignment="true">
      <alignment horizontal="center" vertical="center" wrapText="true"/>
    </xf>
    <xf numFmtId="168" fontId="150" fillId="33" borderId="125" xfId="19431" applyNumberFormat="true" applyFont="true" applyFill="true" applyBorder="true" applyAlignment="true">
      <alignment horizontal="center" vertical="center" wrapText="true"/>
    </xf>
    <xf numFmtId="168" fontId="150" fillId="33" borderId="126" xfId="19432" applyNumberFormat="true" applyFont="true" applyFill="true" applyBorder="true" applyAlignment="true">
      <alignment horizontal="center" vertical="center" wrapText="true"/>
    </xf>
    <xf numFmtId="168" fontId="150" fillId="33" borderId="130" xfId="19431" applyNumberFormat="true" applyFont="true" applyFill="true" applyBorder="true" applyAlignment="true">
      <alignment horizontal="center" vertical="center" wrapText="true"/>
    </xf>
    <xf numFmtId="168" fontId="150" fillId="33" borderId="107" xfId="19432" applyNumberFormat="true" applyFont="true" applyFill="true" applyBorder="true" applyAlignment="true">
      <alignment horizontal="center" vertical="center" wrapText="true"/>
    </xf>
    <xf numFmtId="168" fontId="150" fillId="33" borderId="100" xfId="19431" applyNumberFormat="true" applyFont="true" applyFill="true" applyBorder="true" applyAlignment="true">
      <alignment horizontal="center" vertical="center" wrapText="true"/>
    </xf>
    <xf numFmtId="168" fontId="150" fillId="33" borderId="100" xfId="19434" applyNumberFormat="true" applyFont="true" applyFill="true" applyBorder="true" applyAlignment="true">
      <alignment horizontal="center" vertical="center" wrapText="true"/>
    </xf>
    <xf numFmtId="168" fontId="150" fillId="33" borderId="125" xfId="19435" applyNumberFormat="true" applyFont="true" applyFill="true" applyBorder="true" applyAlignment="true">
      <alignment horizontal="center" vertical="center" wrapText="true"/>
    </xf>
    <xf numFmtId="168" fontId="150" fillId="33" borderId="126" xfId="19436" applyNumberFormat="true" applyFont="true" applyFill="true" applyBorder="true" applyAlignment="true">
      <alignment horizontal="center" vertical="center" wrapText="true"/>
    </xf>
    <xf numFmtId="168" fontId="150" fillId="33" borderId="130" xfId="19435" applyNumberFormat="true" applyFont="true" applyFill="true" applyBorder="true" applyAlignment="true">
      <alignment horizontal="center" vertical="center" wrapText="true"/>
    </xf>
    <xf numFmtId="168" fontId="150" fillId="33" borderId="107" xfId="19436" applyNumberFormat="true" applyFont="true" applyFill="true" applyBorder="true" applyAlignment="true">
      <alignment horizontal="center" vertical="center" wrapText="true"/>
    </xf>
    <xf numFmtId="168" fontId="150" fillId="33" borderId="100" xfId="19435" applyNumberFormat="true" applyFont="true" applyFill="true" applyBorder="true" applyAlignment="true">
      <alignment horizontal="center" vertical="center" wrapText="true"/>
    </xf>
    <xf numFmtId="168" fontId="150" fillId="33" borderId="100" xfId="19438" applyNumberFormat="true" applyFont="true" applyFill="true" applyBorder="true" applyAlignment="true">
      <alignment horizontal="center" vertical="center" wrapText="true"/>
    </xf>
    <xf numFmtId="168" fontId="150" fillId="33" borderId="125" xfId="19439" applyNumberFormat="true" applyFont="true" applyFill="true" applyBorder="true" applyAlignment="true">
      <alignment horizontal="center" vertical="center" wrapText="true"/>
    </xf>
    <xf numFmtId="168" fontId="150" fillId="33" borderId="126" xfId="19440" applyNumberFormat="true" applyFont="true" applyFill="true" applyBorder="true" applyAlignment="true">
      <alignment horizontal="center" vertical="center" wrapText="true"/>
    </xf>
    <xf numFmtId="168" fontId="150" fillId="33" borderId="130" xfId="19439" applyNumberFormat="true" applyFont="true" applyFill="true" applyBorder="true" applyAlignment="true">
      <alignment horizontal="center" vertical="center" wrapText="true"/>
    </xf>
    <xf numFmtId="168" fontId="150" fillId="33" borderId="107" xfId="19440" applyNumberFormat="true" applyFont="true" applyFill="true" applyBorder="true" applyAlignment="true">
      <alignment horizontal="center" vertical="center" wrapText="true"/>
    </xf>
    <xf numFmtId="168" fontId="150" fillId="33" borderId="100" xfId="19439" applyNumberFormat="true" applyFont="true" applyFill="true" applyBorder="true" applyAlignment="true">
      <alignment horizontal="center" vertical="center" wrapText="true"/>
    </xf>
    <xf numFmtId="0" fontId="24" fillId="0" borderId="100" xfId="19344" applyFill="true" applyBorder="true" applyAlignment="true">
      <alignment horizontal="center" vertical="center" wrapText="true"/>
    </xf>
    <xf numFmtId="0" fontId="151" fillId="26" borderId="106" xfId="44940" applyFont="true" applyFill="true" applyBorder="true" applyAlignment="true">
      <alignment horizontal="left" vertical="center"/>
    </xf>
    <xf numFmtId="0" fontId="151" fillId="26" borderId="107" xfId="44943" applyFont="true" applyFill="true" applyBorder="true" applyAlignment="true">
      <alignment horizontal="left" vertical="center"/>
    </xf>
    <xf numFmtId="0" fontId="151" fillId="26" borderId="108" xfId="44946" applyFont="true" applyFill="true" applyBorder="true" applyAlignment="true">
      <alignment horizontal="left" vertical="center"/>
    </xf>
    <xf numFmtId="0" fontId="151" fillId="26" borderId="106" xfId="44967" applyFont="true" applyFill="true" applyBorder="true" applyAlignment="true">
      <alignment horizontal="left" vertical="center"/>
    </xf>
    <xf numFmtId="0" fontId="151" fillId="26" borderId="107" xfId="44967" applyFont="true" applyFill="true" applyBorder="true" applyAlignment="true">
      <alignment horizontal="left" vertical="center"/>
    </xf>
    <xf numFmtId="0" fontId="151" fillId="26" borderId="106" xfId="44987" applyFont="true" applyFill="true" applyBorder="true" applyAlignment="true">
      <alignment horizontal="left" vertical="center"/>
    </xf>
    <xf numFmtId="0" fontId="151" fillId="26" borderId="107" xfId="44993" applyFont="true" applyFill="true" applyBorder="true" applyAlignment="true">
      <alignment horizontal="left" vertical="center"/>
    </xf>
    <xf numFmtId="0" fontId="151" fillId="0" borderId="107" xfId="44993" applyFont="true" applyFill="true" applyBorder="true" applyAlignment="true">
      <alignment horizontal="left" vertical="center"/>
    </xf>
    <xf numFmtId="0" fontId="151" fillId="0" borderId="107" xfId="44999" applyFont="true" applyFill="true" applyBorder="true" applyAlignment="true">
      <alignment horizontal="left" vertical="center"/>
    </xf>
    <xf numFmtId="0" fontId="151" fillId="26" borderId="106" xfId="45017" applyFont="true" applyFill="true" applyBorder="true" applyAlignment="true">
      <alignment horizontal="left" vertical="center"/>
    </xf>
    <xf numFmtId="0" fontId="151" fillId="26" borderId="107" xfId="45020" applyFont="true" applyFill="true" applyBorder="true" applyAlignment="true">
      <alignment horizontal="left" vertical="center"/>
    </xf>
    <xf numFmtId="0" fontId="151" fillId="26" borderId="108" xfId="45023" applyFont="true" applyFill="true" applyBorder="true" applyAlignment="true">
      <alignment horizontal="left" vertical="center"/>
    </xf>
    <xf numFmtId="0" fontId="151" fillId="26" borderId="106" xfId="45038" applyFont="true" applyFill="true" applyBorder="true" applyAlignment="true">
      <alignment horizontal="left" vertical="center"/>
    </xf>
    <xf numFmtId="0" fontId="151" fillId="26" borderId="107" xfId="45041" applyFont="true" applyFill="true" applyBorder="true" applyAlignment="true">
      <alignment horizontal="left" vertical="center"/>
    </xf>
    <xf numFmtId="0" fontId="24" fillId="3" borderId="107" xfId="19344" applyBorder="true" applyAlignment="true">
      <alignment vertical="center"/>
    </xf>
    <xf numFmtId="0" fontId="151" fillId="0" borderId="10" xfId="45026" applyFont="true" applyFill="true" applyBorder="true" applyAlignment="true">
      <alignment horizontal="left" vertical="center"/>
    </xf>
    <xf numFmtId="0" fontId="151" fillId="0" borderId="10" xfId="45032" applyFont="true" applyFill="true" applyBorder="true" applyAlignment="true">
      <alignment horizontal="left" vertical="center"/>
    </xf>
    <xf numFmtId="0" fontId="151" fillId="0" borderId="106" xfId="45038" applyFont="true" applyFill="true" applyBorder="true" applyAlignment="true">
      <alignment horizontal="left" vertical="center"/>
    </xf>
    <xf numFmtId="0" fontId="151" fillId="0" borderId="107" xfId="45041" applyFont="true" applyFill="true" applyBorder="true" applyAlignment="true">
      <alignment horizontal="left" vertical="center"/>
    </xf>
    <xf numFmtId="0" fontId="151" fillId="0" borderId="107" xfId="45047" applyFont="true" applyFill="true" applyBorder="true" applyAlignment="true">
      <alignment horizontal="left" vertical="center"/>
    </xf>
    <xf numFmtId="0" fontId="151" fillId="15" borderId="107" xfId="45041" applyFont="true" applyFill="true" applyBorder="true" applyAlignment="true">
      <alignment horizontal="left" vertical="center"/>
    </xf>
    <xf numFmtId="0" fontId="151" fillId="15" borderId="107" xfId="45047" applyFont="true" applyFill="true" applyBorder="true" applyAlignment="true">
      <alignment horizontal="left" vertical="center"/>
    </xf>
    <xf numFmtId="0" fontId="151" fillId="26" borderId="106" xfId="45077" applyFont="true" applyFill="true" applyBorder="true" applyAlignment="true">
      <alignment horizontal="left" vertical="center"/>
    </xf>
    <xf numFmtId="0" fontId="151" fillId="26" borderId="107" xfId="45079" applyFont="true" applyFill="true" applyBorder="true" applyAlignment="true">
      <alignment horizontal="left" vertical="center"/>
    </xf>
    <xf numFmtId="0" fontId="151" fillId="26" borderId="108" xfId="45081" applyFont="true" applyFill="true" applyBorder="true" applyAlignment="true">
      <alignment horizontal="left" vertical="center"/>
    </xf>
    <xf numFmtId="0" fontId="151" fillId="0" borderId="107" xfId="45065" applyFont="true" applyFill="true" applyBorder="true" applyAlignment="true">
      <alignment horizontal="left" vertical="center"/>
    </xf>
    <xf numFmtId="0" fontId="151" fillId="0" borderId="107" xfId="45071" applyFont="true" applyFill="true" applyBorder="true" applyAlignment="true">
      <alignment horizontal="left" vertical="center"/>
    </xf>
    <xf numFmtId="0" fontId="151" fillId="0" borderId="107" xfId="45077" applyFont="true" applyFill="true" applyBorder="true" applyAlignment="true">
      <alignment horizontal="left" vertical="center"/>
    </xf>
    <xf numFmtId="0" fontId="151" fillId="0" borderId="107" xfId="45079" applyFont="true" applyFill="true" applyBorder="true" applyAlignment="true">
      <alignment horizontal="left" vertical="center"/>
    </xf>
    <xf numFmtId="0" fontId="151" fillId="0" borderId="107" xfId="45081" applyFont="true" applyFill="true" applyBorder="true" applyAlignment="true">
      <alignment horizontal="left" vertical="center"/>
    </xf>
    <xf numFmtId="0" fontId="151" fillId="26" borderId="58" xfId="45038" applyFont="true" applyFill="true" applyBorder="true" applyAlignment="true">
      <alignment horizontal="left" vertical="center"/>
    </xf>
    <xf numFmtId="0" fontId="151" fillId="26" borderId="59" xfId="45041" applyFont="true" applyFill="true" applyBorder="true" applyAlignment="true">
      <alignment horizontal="left" vertical="center"/>
    </xf>
    <xf numFmtId="0" fontId="151" fillId="26" borderId="60" xfId="45047" applyFont="true" applyFill="true" applyBorder="true" applyAlignment="true">
      <alignment horizontal="left" vertical="center"/>
    </xf>
    <xf numFmtId="169" fontId="181" fillId="33" borderId="100" xfId="44944" applyNumberFormat="true" applyFont="true" applyFill="true" applyBorder="true" applyAlignment="true">
      <alignment horizontal="center" vertical="center"/>
    </xf>
    <xf numFmtId="169" fontId="181" fillId="33" borderId="105" xfId="44947" applyNumberFormat="true" applyFont="true" applyFill="true" applyBorder="true" applyAlignment="true">
      <alignment horizontal="center" vertical="center"/>
    </xf>
    <xf numFmtId="169" fontId="181" fillId="33" borderId="100" xfId="40057" applyNumberFormat="true" applyFont="true" applyFill="true" applyBorder="true" applyAlignment="true">
      <alignment horizontal="center" vertical="center"/>
    </xf>
    <xf numFmtId="169" fontId="181" fillId="33" borderId="100" xfId="44968" applyNumberFormat="true" applyFont="true" applyFill="true" applyBorder="true" applyAlignment="true">
      <alignment horizontal="center" vertical="center"/>
    </xf>
    <xf numFmtId="169" fontId="181" fillId="33" borderId="100" xfId="33366" applyNumberFormat="true" applyFont="true" applyFill="true" applyBorder="true" applyAlignment="true">
      <alignment horizontal="center" vertical="center"/>
    </xf>
    <xf numFmtId="169" fontId="181" fillId="33" borderId="105" xfId="40069" applyNumberFormat="true" applyFont="true" applyFill="true" applyBorder="true" applyAlignment="true">
      <alignment horizontal="center" vertical="center"/>
    </xf>
    <xf numFmtId="169" fontId="181" fillId="33" borderId="100" xfId="45021" applyNumberFormat="true" applyFont="true" applyFill="true" applyBorder="true" applyAlignment="true">
      <alignment horizontal="center" vertical="center"/>
    </xf>
    <xf numFmtId="169" fontId="181" fillId="33" borderId="105" xfId="45024" applyNumberFormat="true" applyFont="true" applyFill="true" applyBorder="true" applyAlignment="true">
      <alignment horizontal="center" vertical="center"/>
    </xf>
    <xf numFmtId="169" fontId="181" fillId="33" borderId="102" xfId="45039" applyNumberFormat="true" applyFont="true" applyFill="true" applyBorder="true" applyAlignment="true">
      <alignment horizontal="center" vertical="center"/>
    </xf>
    <xf numFmtId="169" fontId="181" fillId="33" borderId="100" xfId="45042" applyNumberFormat="true" applyFont="true" applyFill="true" applyBorder="true" applyAlignment="true">
      <alignment horizontal="center" vertical="center"/>
    </xf>
    <xf numFmtId="169" fontId="181" fillId="33" borderId="100" xfId="40237" applyNumberFormat="true" applyFont="true" applyFill="true" applyBorder="true" applyAlignment="true">
      <alignment horizontal="center" vertical="center"/>
    </xf>
    <xf numFmtId="169" fontId="181" fillId="33" borderId="102" xfId="33480" applyNumberFormat="true" applyFont="true" applyFill="true" applyBorder="true" applyAlignment="true">
      <alignment horizontal="center" vertical="center"/>
    </xf>
    <xf numFmtId="169" fontId="181" fillId="33" borderId="100" xfId="33483" applyNumberFormat="true" applyFont="true" applyFill="true" applyBorder="true" applyAlignment="true">
      <alignment horizontal="center" vertical="center"/>
    </xf>
    <xf numFmtId="169" fontId="181" fillId="33" borderId="100" xfId="33486" applyNumberFormat="true" applyFont="true" applyFill="true" applyBorder="true" applyAlignment="true">
      <alignment horizontal="center" vertical="center"/>
    </xf>
    <xf numFmtId="169" fontId="181" fillId="33" borderId="125" xfId="44944" applyNumberFormat="true" applyFont="true" applyFill="true" applyBorder="true" applyAlignment="true">
      <alignment horizontal="center" vertical="center"/>
    </xf>
    <xf numFmtId="169" fontId="181" fillId="33" borderId="127" xfId="44947" applyNumberFormat="true" applyFont="true" applyFill="true" applyBorder="true" applyAlignment="true">
      <alignment horizontal="center" vertical="center"/>
    </xf>
    <xf numFmtId="169" fontId="181" fillId="33" borderId="125" xfId="40058" applyNumberFormat="true" applyFont="true" applyFill="true" applyBorder="true" applyAlignment="true">
      <alignment horizontal="center" vertical="center"/>
    </xf>
    <xf numFmtId="169" fontId="181" fillId="33" borderId="125" xfId="44969" applyNumberFormat="true" applyFont="true" applyFill="true" applyBorder="true" applyAlignment="true">
      <alignment horizontal="center" vertical="center"/>
    </xf>
    <xf numFmtId="169" fontId="181" fillId="33" borderId="125" xfId="33366" applyNumberFormat="true" applyFont="true" applyFill="true" applyBorder="true" applyAlignment="true">
      <alignment horizontal="center" vertical="center"/>
    </xf>
    <xf numFmtId="169" fontId="181" fillId="33" borderId="127" xfId="40070" applyNumberFormat="true" applyFont="true" applyFill="true" applyBorder="true" applyAlignment="true">
      <alignment horizontal="center" vertical="center"/>
    </xf>
    <xf numFmtId="169" fontId="181" fillId="33" borderId="125" xfId="45021" applyNumberFormat="true" applyFont="true" applyFill="true" applyBorder="true" applyAlignment="true">
      <alignment horizontal="center" vertical="center"/>
    </xf>
    <xf numFmtId="169" fontId="181" fillId="33" borderId="127" xfId="45024" applyNumberFormat="true" applyFont="true" applyFill="true" applyBorder="true" applyAlignment="true">
      <alignment horizontal="center" vertical="center"/>
    </xf>
    <xf numFmtId="169" fontId="181" fillId="33" borderId="123" xfId="45039" applyNumberFormat="true" applyFont="true" applyFill="true" applyBorder="true" applyAlignment="true">
      <alignment horizontal="center" vertical="center"/>
    </xf>
    <xf numFmtId="169" fontId="181" fillId="33" borderId="125" xfId="45042" applyNumberFormat="true" applyFont="true" applyFill="true" applyBorder="true" applyAlignment="true">
      <alignment horizontal="center" vertical="center"/>
    </xf>
    <xf numFmtId="169" fontId="181" fillId="33" borderId="125" xfId="40238" applyNumberFormat="true" applyFont="true" applyFill="true" applyBorder="true" applyAlignment="true">
      <alignment horizontal="center" vertical="center"/>
    </xf>
    <xf numFmtId="169" fontId="181" fillId="33" borderId="123" xfId="33480" applyNumberFormat="true" applyFont="true" applyFill="true" applyBorder="true" applyAlignment="true">
      <alignment horizontal="center" vertical="center"/>
    </xf>
    <xf numFmtId="169" fontId="181" fillId="33" borderId="125" xfId="33483" applyNumberFormat="true" applyFont="true" applyFill="true" applyBorder="true" applyAlignment="true">
      <alignment horizontal="center" vertical="center"/>
    </xf>
    <xf numFmtId="169" fontId="181" fillId="33" borderId="125" xfId="33486" applyNumberFormat="true" applyFont="true" applyFill="true" applyBorder="true" applyAlignment="true">
      <alignment horizontal="center" vertical="center"/>
    </xf>
    <xf numFmtId="169" fontId="181" fillId="33" borderId="126" xfId="44944" applyNumberFormat="true" applyFont="true" applyFill="true" applyBorder="true" applyAlignment="true">
      <alignment horizontal="center" vertical="center"/>
    </xf>
    <xf numFmtId="169" fontId="181" fillId="33" borderId="128" xfId="44947" applyNumberFormat="true" applyFont="true" applyFill="true" applyBorder="true" applyAlignment="true">
      <alignment horizontal="center" vertical="center"/>
    </xf>
    <xf numFmtId="169" fontId="181" fillId="33" borderId="126" xfId="40059" applyNumberFormat="true" applyFont="true" applyFill="true" applyBorder="true" applyAlignment="true">
      <alignment horizontal="center" vertical="center"/>
    </xf>
    <xf numFmtId="169" fontId="181" fillId="33" borderId="126" xfId="44970" applyNumberFormat="true" applyFont="true" applyFill="true" applyBorder="true" applyAlignment="true">
      <alignment horizontal="center" vertical="center"/>
    </xf>
    <xf numFmtId="169" fontId="181" fillId="33" borderId="126" xfId="33366" applyNumberFormat="true" applyFont="true" applyFill="true" applyBorder="true" applyAlignment="true">
      <alignment horizontal="center" vertical="center"/>
    </xf>
    <xf numFmtId="169" fontId="181" fillId="33" borderId="128" xfId="40071" applyNumberFormat="true" applyFont="true" applyFill="true" applyBorder="true" applyAlignment="true">
      <alignment horizontal="center" vertical="center"/>
    </xf>
    <xf numFmtId="169" fontId="181" fillId="33" borderId="126" xfId="45021" applyNumberFormat="true" applyFont="true" applyFill="true" applyBorder="true" applyAlignment="true">
      <alignment horizontal="center" vertical="center"/>
    </xf>
    <xf numFmtId="169" fontId="181" fillId="33" borderId="128" xfId="45024" applyNumberFormat="true" applyFont="true" applyFill="true" applyBorder="true" applyAlignment="true">
      <alignment horizontal="center" vertical="center"/>
    </xf>
    <xf numFmtId="169" fontId="181" fillId="33" borderId="124" xfId="45039" applyNumberFormat="true" applyFont="true" applyFill="true" applyBorder="true" applyAlignment="true">
      <alignment horizontal="center" vertical="center"/>
    </xf>
    <xf numFmtId="169" fontId="181" fillId="33" borderId="126" xfId="45042" applyNumberFormat="true" applyFont="true" applyFill="true" applyBorder="true" applyAlignment="true">
      <alignment horizontal="center" vertical="center"/>
    </xf>
    <xf numFmtId="169" fontId="181" fillId="33" borderId="126" xfId="40239" applyNumberFormat="true" applyFont="true" applyFill="true" applyBorder="true" applyAlignment="true">
      <alignment horizontal="center" vertical="center"/>
    </xf>
    <xf numFmtId="169" fontId="181" fillId="33" borderId="124" xfId="33480" applyNumberFormat="true" applyFont="true" applyFill="true" applyBorder="true" applyAlignment="true">
      <alignment horizontal="center" vertical="center"/>
    </xf>
    <xf numFmtId="169" fontId="181" fillId="33" borderId="126" xfId="33483" applyNumberFormat="true" applyFont="true" applyFill="true" applyBorder="true" applyAlignment="true">
      <alignment horizontal="center" vertical="center"/>
    </xf>
    <xf numFmtId="169" fontId="181" fillId="33" borderId="126" xfId="33486" applyNumberFormat="true" applyFont="true" applyFill="true" applyBorder="true" applyAlignment="true">
      <alignment horizontal="center" vertical="center"/>
    </xf>
    <xf numFmtId="169" fontId="181" fillId="33" borderId="130" xfId="44944" applyNumberFormat="true" applyFont="true" applyFill="true" applyBorder="true" applyAlignment="true">
      <alignment horizontal="center" vertical="center"/>
    </xf>
    <xf numFmtId="169" fontId="181" fillId="33" borderId="131" xfId="44947" applyNumberFormat="true" applyFont="true" applyFill="true" applyBorder="true" applyAlignment="true">
      <alignment horizontal="center" vertical="center"/>
    </xf>
    <xf numFmtId="169" fontId="181" fillId="33" borderId="130" xfId="40058" applyNumberFormat="true" applyFont="true" applyFill="true" applyBorder="true" applyAlignment="true">
      <alignment horizontal="center" vertical="center"/>
    </xf>
    <xf numFmtId="169" fontId="181" fillId="33" borderId="130" xfId="44969" applyNumberFormat="true" applyFont="true" applyFill="true" applyBorder="true" applyAlignment="true">
      <alignment horizontal="center" vertical="center"/>
    </xf>
    <xf numFmtId="169" fontId="181" fillId="33" borderId="130" xfId="33366" applyNumberFormat="true" applyFont="true" applyFill="true" applyBorder="true" applyAlignment="true">
      <alignment horizontal="center" vertical="center"/>
    </xf>
    <xf numFmtId="169" fontId="181" fillId="33" borderId="131" xfId="40070" applyNumberFormat="true" applyFont="true" applyFill="true" applyBorder="true" applyAlignment="true">
      <alignment horizontal="center" vertical="center"/>
    </xf>
    <xf numFmtId="169" fontId="181" fillId="33" borderId="130" xfId="45021" applyNumberFormat="true" applyFont="true" applyFill="true" applyBorder="true" applyAlignment="true">
      <alignment horizontal="center" vertical="center"/>
    </xf>
    <xf numFmtId="169" fontId="181" fillId="33" borderId="131" xfId="45024" applyNumberFormat="true" applyFont="true" applyFill="true" applyBorder="true" applyAlignment="true">
      <alignment horizontal="center" vertical="center"/>
    </xf>
    <xf numFmtId="169" fontId="181" fillId="33" borderId="129" xfId="45039" applyNumberFormat="true" applyFont="true" applyFill="true" applyBorder="true" applyAlignment="true">
      <alignment horizontal="center" vertical="center"/>
    </xf>
    <xf numFmtId="169" fontId="181" fillId="33" borderId="130" xfId="45042" applyNumberFormat="true" applyFont="true" applyFill="true" applyBorder="true" applyAlignment="true">
      <alignment horizontal="center" vertical="center"/>
    </xf>
    <xf numFmtId="169" fontId="181" fillId="33" borderId="130" xfId="40238" applyNumberFormat="true" applyFont="true" applyFill="true" applyBorder="true" applyAlignment="true">
      <alignment horizontal="center" vertical="center"/>
    </xf>
    <xf numFmtId="169" fontId="181" fillId="33" borderId="129" xfId="33480" applyNumberFormat="true" applyFont="true" applyFill="true" applyBorder="true" applyAlignment="true">
      <alignment horizontal="center" vertical="center"/>
    </xf>
    <xf numFmtId="169" fontId="181" fillId="33" borderId="130" xfId="33483" applyNumberFormat="true" applyFont="true" applyFill="true" applyBorder="true" applyAlignment="true">
      <alignment horizontal="center" vertical="center"/>
    </xf>
    <xf numFmtId="169" fontId="181" fillId="33" borderId="130" xfId="33486" applyNumberFormat="true" applyFont="true" applyFill="true" applyBorder="true" applyAlignment="true">
      <alignment horizontal="center" vertical="center"/>
    </xf>
    <xf numFmtId="169" fontId="181" fillId="33" borderId="107" xfId="44944" applyNumberFormat="true" applyFont="true" applyFill="true" applyBorder="true" applyAlignment="true">
      <alignment horizontal="center" vertical="center"/>
    </xf>
    <xf numFmtId="169" fontId="181" fillId="33" borderId="108" xfId="44947" applyNumberFormat="true" applyFont="true" applyFill="true" applyBorder="true" applyAlignment="true">
      <alignment horizontal="center" vertical="center"/>
    </xf>
    <xf numFmtId="169" fontId="181" fillId="33" borderId="107" xfId="40059" applyNumberFormat="true" applyFont="true" applyFill="true" applyBorder="true" applyAlignment="true">
      <alignment horizontal="center" vertical="center"/>
    </xf>
    <xf numFmtId="169" fontId="181" fillId="33" borderId="107" xfId="44970" applyNumberFormat="true" applyFont="true" applyFill="true" applyBorder="true" applyAlignment="true">
      <alignment horizontal="center" vertical="center"/>
    </xf>
    <xf numFmtId="169" fontId="181" fillId="33" borderId="107" xfId="33366" applyNumberFormat="true" applyFont="true" applyFill="true" applyBorder="true" applyAlignment="true">
      <alignment horizontal="center" vertical="center"/>
    </xf>
    <xf numFmtId="169" fontId="181" fillId="33" borderId="108" xfId="40071" applyNumberFormat="true" applyFont="true" applyFill="true" applyBorder="true" applyAlignment="true">
      <alignment horizontal="center" vertical="center"/>
    </xf>
    <xf numFmtId="169" fontId="181" fillId="33" borderId="107" xfId="45021" applyNumberFormat="true" applyFont="true" applyFill="true" applyBorder="true" applyAlignment="true">
      <alignment horizontal="center" vertical="center"/>
    </xf>
    <xf numFmtId="169" fontId="181" fillId="33" borderId="108" xfId="45024" applyNumberFormat="true" applyFont="true" applyFill="true" applyBorder="true" applyAlignment="true">
      <alignment horizontal="center" vertical="center"/>
    </xf>
    <xf numFmtId="169" fontId="181" fillId="33" borderId="106" xfId="45039" applyNumberFormat="true" applyFont="true" applyFill="true" applyBorder="true" applyAlignment="true">
      <alignment horizontal="center" vertical="center"/>
    </xf>
    <xf numFmtId="169" fontId="181" fillId="33" borderId="107" xfId="45042" applyNumberFormat="true" applyFont="true" applyFill="true" applyBorder="true" applyAlignment="true">
      <alignment horizontal="center" vertical="center"/>
    </xf>
    <xf numFmtId="169" fontId="181" fillId="33" borderId="107" xfId="40239" applyNumberFormat="true" applyFont="true" applyFill="true" applyBorder="true" applyAlignment="true">
      <alignment horizontal="center" vertical="center"/>
    </xf>
    <xf numFmtId="169" fontId="181" fillId="33" borderId="106" xfId="33480" applyNumberFormat="true" applyFont="true" applyFill="true" applyBorder="true" applyAlignment="true">
      <alignment horizontal="center" vertical="center"/>
    </xf>
    <xf numFmtId="169" fontId="181" fillId="33" borderId="107" xfId="33483" applyNumberFormat="true" applyFont="true" applyFill="true" applyBorder="true" applyAlignment="true">
      <alignment horizontal="center" vertical="center"/>
    </xf>
    <xf numFmtId="169" fontId="181" fillId="33" borderId="107" xfId="33486" applyNumberFormat="true" applyFont="true" applyFill="true" applyBorder="true" applyAlignment="true">
      <alignment horizontal="center" vertical="center"/>
    </xf>
    <xf numFmtId="169" fontId="181" fillId="33" borderId="100" xfId="40058" applyNumberFormat="true" applyFont="true" applyFill="true" applyBorder="true" applyAlignment="true">
      <alignment horizontal="center" vertical="center"/>
    </xf>
    <xf numFmtId="169" fontId="181" fillId="33" borderId="100" xfId="44969" applyNumberFormat="true" applyFont="true" applyFill="true" applyBorder="true" applyAlignment="true">
      <alignment horizontal="center" vertical="center"/>
    </xf>
    <xf numFmtId="169" fontId="181" fillId="33" borderId="105" xfId="40070" applyNumberFormat="true" applyFont="true" applyFill="true" applyBorder="true" applyAlignment="true">
      <alignment horizontal="center" vertical="center"/>
    </xf>
    <xf numFmtId="169" fontId="181" fillId="33" borderId="100" xfId="40238" applyNumberFormat="true" applyFont="true" applyFill="true" applyBorder="true" applyAlignment="true">
      <alignment horizontal="center" vertical="center"/>
    </xf>
    <xf numFmtId="169" fontId="181" fillId="33" borderId="125" xfId="40060" applyNumberFormat="true" applyFont="true" applyFill="true" applyBorder="true" applyAlignment="true">
      <alignment horizontal="center" vertical="center"/>
    </xf>
    <xf numFmtId="169" fontId="181" fillId="33" borderId="125" xfId="40240" applyNumberFormat="true" applyFont="true" applyFill="true" applyBorder="true" applyAlignment="true">
      <alignment horizontal="center" vertical="center"/>
    </xf>
    <xf numFmtId="168" fontId="181" fillId="28" borderId="76" xfId="39991" applyNumberFormat="true" applyFont="true" applyFill="true" applyBorder="true" applyAlignment="true">
      <alignment horizontal="center" vertical="center"/>
    </xf>
    <xf numFmtId="168" fontId="181" fillId="28" borderId="77" xfId="40003" applyNumberFormat="true" applyFont="true" applyFill="true" applyBorder="true" applyAlignment="true">
      <alignment horizontal="center" vertical="center"/>
    </xf>
    <xf numFmtId="168" fontId="181" fillId="28" borderId="84" xfId="40015" applyNumberFormat="true" applyFont="true" applyFill="true" applyBorder="true" applyAlignment="true">
      <alignment horizontal="center" vertical="center"/>
    </xf>
    <xf numFmtId="168" fontId="181" fillId="28" borderId="76" xfId="40051" applyNumberFormat="true" applyFont="true" applyFill="true" applyBorder="true" applyAlignment="true">
      <alignment horizontal="center" vertical="center"/>
    </xf>
    <xf numFmtId="168" fontId="181" fillId="28" borderId="77" xfId="40063" applyNumberFormat="true" applyFont="true" applyFill="true" applyBorder="true" applyAlignment="true">
      <alignment horizontal="center" vertical="center"/>
    </xf>
    <xf numFmtId="168" fontId="181" fillId="28" borderId="78" xfId="40075" applyNumberFormat="true" applyFont="true" applyFill="true" applyBorder="true" applyAlignment="true">
      <alignment horizontal="center" vertical="center"/>
    </xf>
    <xf numFmtId="168" fontId="181" fillId="28" borderId="76" xfId="40171" applyNumberFormat="true" applyFont="true" applyFill="true" applyBorder="true" applyAlignment="true">
      <alignment horizontal="center" vertical="center"/>
    </xf>
    <xf numFmtId="168" fontId="181" fillId="28" borderId="77" xfId="40183" applyNumberFormat="true" applyFont="true" applyFill="true" applyBorder="true" applyAlignment="true">
      <alignment horizontal="center" vertical="center"/>
    </xf>
    <xf numFmtId="168" fontId="181" fillId="28" borderId="84" xfId="40195" applyNumberFormat="true" applyFont="true" applyFill="true" applyBorder="true" applyAlignment="true">
      <alignment horizontal="center" vertical="center"/>
    </xf>
    <xf numFmtId="168" fontId="181" fillId="28" borderId="76" xfId="40231" applyNumberFormat="true" applyFont="true" applyFill="true" applyBorder="true" applyAlignment="true">
      <alignment horizontal="center" vertical="center"/>
    </xf>
    <xf numFmtId="168" fontId="181" fillId="28" borderId="77" xfId="40243" applyNumberFormat="true" applyFont="true" applyFill="true" applyBorder="true" applyAlignment="true">
      <alignment horizontal="center" vertical="center"/>
    </xf>
    <xf numFmtId="168" fontId="181" fillId="28" borderId="77" xfId="40255" applyNumberFormat="true" applyFont="true" applyFill="true" applyBorder="true" applyAlignment="true">
      <alignment horizontal="center" vertical="center"/>
    </xf>
    <xf numFmtId="168" fontId="181" fillId="28" borderId="76" xfId="40291" applyNumberFormat="true" applyFont="true" applyFill="true" applyBorder="true" applyAlignment="true">
      <alignment horizontal="center" vertical="center"/>
    </xf>
    <xf numFmtId="168" fontId="181" fillId="28" borderId="77" xfId="40303" applyNumberFormat="true" applyFont="true" applyFill="true" applyBorder="true" applyAlignment="true">
      <alignment horizontal="center" vertical="center"/>
    </xf>
    <xf numFmtId="168" fontId="181" fillId="28" borderId="76" xfId="40533" applyNumberFormat="true" applyFont="true" applyFill="true" applyBorder="true" applyAlignment="true">
      <alignment horizontal="center" vertical="center"/>
    </xf>
    <xf numFmtId="168" fontId="181" fillId="28" borderId="77" xfId="40539" applyNumberFormat="true" applyFont="true" applyFill="true" applyBorder="true" applyAlignment="true">
      <alignment horizontal="center" vertical="center"/>
    </xf>
    <xf numFmtId="168" fontId="181" fillId="28" borderId="84" xfId="40545" applyNumberFormat="true" applyFont="true" applyFill="true" applyBorder="true" applyAlignment="true">
      <alignment horizontal="center" vertical="center"/>
    </xf>
    <xf numFmtId="168" fontId="181" fillId="28" borderId="76" xfId="40419" applyNumberFormat="true" applyFont="true" applyFill="true" applyBorder="true" applyAlignment="true">
      <alignment horizontal="center" vertical="center"/>
    </xf>
    <xf numFmtId="168" fontId="181" fillId="28" borderId="77" xfId="40431" applyNumberFormat="true" applyFont="true" applyFill="true" applyBorder="true" applyAlignment="true">
      <alignment horizontal="center" vertical="center"/>
    </xf>
    <xf numFmtId="168" fontId="181" fillId="28" borderId="84" xfId="40443" applyNumberFormat="true" applyFont="true" applyFill="true" applyBorder="true" applyAlignment="true">
      <alignment horizontal="center" vertical="center"/>
    </xf>
    <xf numFmtId="168" fontId="181" fillId="28" borderId="61" xfId="39992" applyNumberFormat="true" applyFont="true" applyFill="true" applyBorder="true" applyAlignment="true">
      <alignment horizontal="center" vertical="center"/>
    </xf>
    <xf numFmtId="168" fontId="181" fillId="28" borderId="56" xfId="40004" applyNumberFormat="true" applyFont="true" applyFill="true" applyBorder="true" applyAlignment="true">
      <alignment horizontal="center" vertical="center"/>
    </xf>
    <xf numFmtId="168" fontId="181" fillId="28" borderId="85" xfId="40016" applyNumberFormat="true" applyFont="true" applyFill="true" applyBorder="true" applyAlignment="true">
      <alignment horizontal="center" vertical="center"/>
    </xf>
    <xf numFmtId="168" fontId="181" fillId="28" borderId="61" xfId="40052" applyNumberFormat="true" applyFont="true" applyFill="true" applyBorder="true" applyAlignment="true">
      <alignment horizontal="center" vertical="center"/>
    </xf>
    <xf numFmtId="168" fontId="181" fillId="28" borderId="56" xfId="40064" applyNumberFormat="true" applyFont="true" applyFill="true" applyBorder="true" applyAlignment="true">
      <alignment horizontal="center" vertical="center"/>
    </xf>
    <xf numFmtId="168" fontId="181" fillId="28" borderId="65" xfId="40076" applyNumberFormat="true" applyFont="true" applyFill="true" applyBorder="true" applyAlignment="true">
      <alignment horizontal="center" vertical="center"/>
    </xf>
    <xf numFmtId="168" fontId="181" fillId="28" borderId="61" xfId="40172" applyNumberFormat="true" applyFont="true" applyFill="true" applyBorder="true" applyAlignment="true">
      <alignment horizontal="center" vertical="center"/>
    </xf>
    <xf numFmtId="168" fontId="181" fillId="28" borderId="56" xfId="40184" applyNumberFormat="true" applyFont="true" applyFill="true" applyBorder="true" applyAlignment="true">
      <alignment horizontal="center" vertical="center"/>
    </xf>
    <xf numFmtId="168" fontId="181" fillId="28" borderId="85" xfId="40196" applyNumberFormat="true" applyFont="true" applyFill="true" applyBorder="true" applyAlignment="true">
      <alignment horizontal="center" vertical="center"/>
    </xf>
    <xf numFmtId="168" fontId="181" fillId="28" borderId="61" xfId="40232" applyNumberFormat="true" applyFont="true" applyFill="true" applyBorder="true" applyAlignment="true">
      <alignment horizontal="center" vertical="center"/>
    </xf>
    <xf numFmtId="168" fontId="181" fillId="28" borderId="56" xfId="40244" applyNumberFormat="true" applyFont="true" applyFill="true" applyBorder="true" applyAlignment="true">
      <alignment horizontal="center" vertical="center"/>
    </xf>
    <xf numFmtId="168" fontId="181" fillId="28" borderId="56" xfId="40256" applyNumberFormat="true" applyFont="true" applyFill="true" applyBorder="true" applyAlignment="true">
      <alignment horizontal="center" vertical="center"/>
    </xf>
    <xf numFmtId="168" fontId="181" fillId="28" borderId="61" xfId="40292" applyNumberFormat="true" applyFont="true" applyFill="true" applyBorder="true" applyAlignment="true">
      <alignment horizontal="center" vertical="center"/>
    </xf>
    <xf numFmtId="168" fontId="181" fillId="28" borderId="56" xfId="40304" applyNumberFormat="true" applyFont="true" applyFill="true" applyBorder="true" applyAlignment="true">
      <alignment horizontal="center" vertical="center"/>
    </xf>
    <xf numFmtId="168" fontId="181" fillId="28" borderId="61" xfId="40534" applyNumberFormat="true" applyFont="true" applyFill="true" applyBorder="true" applyAlignment="true">
      <alignment horizontal="center" vertical="center"/>
    </xf>
    <xf numFmtId="168" fontId="181" fillId="28" borderId="56" xfId="40540" applyNumberFormat="true" applyFont="true" applyFill="true" applyBorder="true" applyAlignment="true">
      <alignment horizontal="center" vertical="center"/>
    </xf>
    <xf numFmtId="168" fontId="181" fillId="28" borderId="63" xfId="40539" applyNumberFormat="true" applyFont="true" applyFill="true" applyBorder="true" applyAlignment="true">
      <alignment horizontal="center" vertical="center"/>
    </xf>
    <xf numFmtId="168" fontId="181" fillId="28" borderId="85" xfId="40546" applyNumberFormat="true" applyFont="true" applyFill="true" applyBorder="true" applyAlignment="true">
      <alignment horizontal="center" vertical="center"/>
    </xf>
    <xf numFmtId="168" fontId="181" fillId="28" borderId="61" xfId="40420" applyNumberFormat="true" applyFont="true" applyFill="true" applyBorder="true" applyAlignment="true">
      <alignment horizontal="center" vertical="center"/>
    </xf>
    <xf numFmtId="168" fontId="181" fillId="28" borderId="56" xfId="40432" applyNumberFormat="true" applyFont="true" applyFill="true" applyBorder="true" applyAlignment="true">
      <alignment horizontal="center" vertical="center"/>
    </xf>
    <xf numFmtId="168" fontId="181" fillId="28" borderId="85" xfId="40444" applyNumberFormat="true" applyFont="true" applyFill="true" applyBorder="true" applyAlignment="true">
      <alignment horizontal="center" vertical="center"/>
    </xf>
    <xf numFmtId="168" fontId="181" fillId="28" borderId="91" xfId="39993" applyNumberFormat="true" applyFont="true" applyFill="true" applyBorder="true" applyAlignment="true">
      <alignment horizontal="center" vertical="center"/>
    </xf>
    <xf numFmtId="168" fontId="181" fillId="28" borderId="92" xfId="40005" applyNumberFormat="true" applyFont="true" applyFill="true" applyBorder="true" applyAlignment="true">
      <alignment horizontal="center" vertical="center"/>
    </xf>
    <xf numFmtId="168" fontId="181" fillId="28" borderId="97" xfId="40017" applyNumberFormat="true" applyFont="true" applyFill="true" applyBorder="true" applyAlignment="true">
      <alignment horizontal="center" vertical="center"/>
    </xf>
    <xf numFmtId="168" fontId="181" fillId="28" borderId="91" xfId="40053" applyNumberFormat="true" applyFont="true" applyFill="true" applyBorder="true" applyAlignment="true">
      <alignment horizontal="center" vertical="center"/>
    </xf>
    <xf numFmtId="168" fontId="181" fillId="28" borderId="92" xfId="40065" applyNumberFormat="true" applyFont="true" applyFill="true" applyBorder="true" applyAlignment="true">
      <alignment horizontal="center" vertical="center"/>
    </xf>
    <xf numFmtId="168" fontId="181" fillId="28" borderId="93" xfId="40077" applyNumberFormat="true" applyFont="true" applyFill="true" applyBorder="true" applyAlignment="true">
      <alignment horizontal="center" vertical="center"/>
    </xf>
    <xf numFmtId="168" fontId="181" fillId="28" borderId="91" xfId="40173" applyNumberFormat="true" applyFont="true" applyFill="true" applyBorder="true" applyAlignment="true">
      <alignment horizontal="center" vertical="center"/>
    </xf>
    <xf numFmtId="168" fontId="181" fillId="28" borderId="92" xfId="40185" applyNumberFormat="true" applyFont="true" applyFill="true" applyBorder="true" applyAlignment="true">
      <alignment horizontal="center" vertical="center"/>
    </xf>
    <xf numFmtId="168" fontId="181" fillId="28" borderId="97" xfId="40197" applyNumberFormat="true" applyFont="true" applyFill="true" applyBorder="true" applyAlignment="true">
      <alignment horizontal="center" vertical="center"/>
    </xf>
    <xf numFmtId="168" fontId="181" fillId="28" borderId="91" xfId="40233" applyNumberFormat="true" applyFont="true" applyFill="true" applyBorder="true" applyAlignment="true">
      <alignment horizontal="center" vertical="center"/>
    </xf>
    <xf numFmtId="168" fontId="181" fillId="28" borderId="92" xfId="40245" applyNumberFormat="true" applyFont="true" applyFill="true" applyBorder="true" applyAlignment="true">
      <alignment horizontal="center" vertical="center"/>
    </xf>
    <xf numFmtId="168" fontId="181" fillId="28" borderId="92" xfId="40257" applyNumberFormat="true" applyFont="true" applyFill="true" applyBorder="true" applyAlignment="true">
      <alignment horizontal="center" vertical="center"/>
    </xf>
    <xf numFmtId="168" fontId="181" fillId="28" borderId="91" xfId="40293" applyNumberFormat="true" applyFont="true" applyFill="true" applyBorder="true" applyAlignment="true">
      <alignment horizontal="center" vertical="center"/>
    </xf>
    <xf numFmtId="168" fontId="181" fillId="28" borderId="92" xfId="40305" applyNumberFormat="true" applyFont="true" applyFill="true" applyBorder="true" applyAlignment="true">
      <alignment horizontal="center" vertical="center"/>
    </xf>
    <xf numFmtId="168" fontId="181" fillId="28" borderId="91" xfId="40535" applyNumberFormat="true" applyFont="true" applyFill="true" applyBorder="true" applyAlignment="true">
      <alignment horizontal="center" vertical="center"/>
    </xf>
    <xf numFmtId="168" fontId="181" fillId="28" borderId="92" xfId="40541" applyNumberFormat="true" applyFont="true" applyFill="true" applyBorder="true" applyAlignment="true">
      <alignment horizontal="center" vertical="center"/>
    </xf>
    <xf numFmtId="168" fontId="181" fillId="28" borderId="99" xfId="40539" applyNumberFormat="true" applyFont="true" applyFill="true" applyBorder="true" applyAlignment="true">
      <alignment horizontal="center" vertical="center"/>
    </xf>
    <xf numFmtId="168" fontId="181" fillId="28" borderId="97" xfId="40547" applyNumberFormat="true" applyFont="true" applyFill="true" applyBorder="true" applyAlignment="true">
      <alignment horizontal="center" vertical="center"/>
    </xf>
    <xf numFmtId="168" fontId="181" fillId="28" borderId="91" xfId="40421" applyNumberFormat="true" applyFont="true" applyFill="true" applyBorder="true" applyAlignment="true">
      <alignment horizontal="center" vertical="center"/>
    </xf>
    <xf numFmtId="168" fontId="181" fillId="28" borderId="92" xfId="40433" applyNumberFormat="true" applyFont="true" applyFill="true" applyBorder="true" applyAlignment="true">
      <alignment horizontal="center" vertical="center"/>
    </xf>
    <xf numFmtId="168" fontId="181" fillId="28" borderId="97" xfId="40445" applyNumberFormat="true" applyFont="true" applyFill="true" applyBorder="true" applyAlignment="true">
      <alignment horizontal="center" vertical="center"/>
    </xf>
    <xf numFmtId="168" fontId="181" fillId="28" borderId="76" xfId="39992" applyNumberFormat="true" applyFont="true" applyFill="true" applyBorder="true" applyAlignment="true">
      <alignment horizontal="center" vertical="center"/>
    </xf>
    <xf numFmtId="168" fontId="181" fillId="28" borderId="77" xfId="40004" applyNumberFormat="true" applyFont="true" applyFill="true" applyBorder="true" applyAlignment="true">
      <alignment horizontal="center" vertical="center"/>
    </xf>
    <xf numFmtId="168" fontId="181" fillId="28" borderId="84" xfId="40016" applyNumberFormat="true" applyFont="true" applyFill="true" applyBorder="true" applyAlignment="true">
      <alignment horizontal="center" vertical="center"/>
    </xf>
    <xf numFmtId="168" fontId="181" fillId="28" borderId="76" xfId="40052" applyNumberFormat="true" applyFont="true" applyFill="true" applyBorder="true" applyAlignment="true">
      <alignment horizontal="center" vertical="center"/>
    </xf>
    <xf numFmtId="168" fontId="181" fillId="28" borderId="77" xfId="40064" applyNumberFormat="true" applyFont="true" applyFill="true" applyBorder="true" applyAlignment="true">
      <alignment horizontal="center" vertical="center"/>
    </xf>
    <xf numFmtId="168" fontId="181" fillId="28" borderId="78" xfId="40076" applyNumberFormat="true" applyFont="true" applyFill="true" applyBorder="true" applyAlignment="true">
      <alignment horizontal="center" vertical="center"/>
    </xf>
    <xf numFmtId="168" fontId="181" fillId="28" borderId="76" xfId="40172" applyNumberFormat="true" applyFont="true" applyFill="true" applyBorder="true" applyAlignment="true">
      <alignment horizontal="center" vertical="center"/>
    </xf>
    <xf numFmtId="168" fontId="181" fillId="28" borderId="77" xfId="40184" applyNumberFormat="true" applyFont="true" applyFill="true" applyBorder="true" applyAlignment="true">
      <alignment horizontal="center" vertical="center"/>
    </xf>
    <xf numFmtId="168" fontId="181" fillId="28" borderId="84" xfId="40196" applyNumberFormat="true" applyFont="true" applyFill="true" applyBorder="true" applyAlignment="true">
      <alignment horizontal="center" vertical="center"/>
    </xf>
    <xf numFmtId="168" fontId="181" fillId="28" borderId="76" xfId="40232" applyNumberFormat="true" applyFont="true" applyFill="true" applyBorder="true" applyAlignment="true">
      <alignment horizontal="center" vertical="center"/>
    </xf>
    <xf numFmtId="168" fontId="181" fillId="28" borderId="77" xfId="40244" applyNumberFormat="true" applyFont="true" applyFill="true" applyBorder="true" applyAlignment="true">
      <alignment horizontal="center" vertical="center"/>
    </xf>
    <xf numFmtId="168" fontId="181" fillId="28" borderId="77" xfId="40256" applyNumberFormat="true" applyFont="true" applyFill="true" applyBorder="true" applyAlignment="true">
      <alignment horizontal="center" vertical="center"/>
    </xf>
    <xf numFmtId="168" fontId="181" fillId="28" borderId="76" xfId="40292" applyNumberFormat="true" applyFont="true" applyFill="true" applyBorder="true" applyAlignment="true">
      <alignment horizontal="center" vertical="center"/>
    </xf>
    <xf numFmtId="168" fontId="181" fillId="28" borderId="77" xfId="40304" applyNumberFormat="true" applyFont="true" applyFill="true" applyBorder="true" applyAlignment="true">
      <alignment horizontal="center" vertical="center"/>
    </xf>
    <xf numFmtId="168" fontId="181" fillId="28" borderId="76" xfId="40534" applyNumberFormat="true" applyFont="true" applyFill="true" applyBorder="true" applyAlignment="true">
      <alignment horizontal="center" vertical="center"/>
    </xf>
    <xf numFmtId="168" fontId="181" fillId="28" borderId="77" xfId="40540" applyNumberFormat="true" applyFont="true" applyFill="true" applyBorder="true" applyAlignment="true">
      <alignment horizontal="center" vertical="center"/>
    </xf>
    <xf numFmtId="168" fontId="181" fillId="28" borderId="84" xfId="40546" applyNumberFormat="true" applyFont="true" applyFill="true" applyBorder="true" applyAlignment="true">
      <alignment horizontal="center" vertical="center"/>
    </xf>
    <xf numFmtId="168" fontId="181" fillId="28" borderId="76" xfId="40420" applyNumberFormat="true" applyFont="true" applyFill="true" applyBorder="true" applyAlignment="true">
      <alignment horizontal="center" vertical="center"/>
    </xf>
    <xf numFmtId="168" fontId="181" fillId="28" borderId="77" xfId="40432" applyNumberFormat="true" applyFont="true" applyFill="true" applyBorder="true" applyAlignment="true">
      <alignment horizontal="center" vertical="center"/>
    </xf>
    <xf numFmtId="168" fontId="181" fillId="28" borderId="84" xfId="40444" applyNumberFormat="true" applyFont="true" applyFill="true" applyBorder="true" applyAlignment="true">
      <alignment horizontal="center" vertical="center"/>
    </xf>
    <xf numFmtId="168" fontId="181" fillId="28" borderId="62" xfId="39994" applyNumberFormat="true" applyFont="true" applyFill="true" applyBorder="true" applyAlignment="true">
      <alignment horizontal="center" vertical="center"/>
    </xf>
    <xf numFmtId="168" fontId="181" fillId="28" borderId="64" xfId="40006" applyNumberFormat="true" applyFont="true" applyFill="true" applyBorder="true" applyAlignment="true">
      <alignment horizontal="center" vertical="center"/>
    </xf>
    <xf numFmtId="168" fontId="181" fillId="28" borderId="86" xfId="40018" applyNumberFormat="true" applyFont="true" applyFill="true" applyBorder="true" applyAlignment="true">
      <alignment horizontal="center" vertical="center"/>
    </xf>
    <xf numFmtId="168" fontId="181" fillId="28" borderId="62" xfId="40054" applyNumberFormat="true" applyFont="true" applyFill="true" applyBorder="true" applyAlignment="true">
      <alignment horizontal="center" vertical="center"/>
    </xf>
    <xf numFmtId="168" fontId="181" fillId="28" borderId="64" xfId="40066" applyNumberFormat="true" applyFont="true" applyFill="true" applyBorder="true" applyAlignment="true">
      <alignment horizontal="center" vertical="center"/>
    </xf>
    <xf numFmtId="168" fontId="181" fillId="28" borderId="62" xfId="40174" applyNumberFormat="true" applyFont="true" applyFill="true" applyBorder="true" applyAlignment="true">
      <alignment horizontal="center" vertical="center"/>
    </xf>
    <xf numFmtId="168" fontId="181" fillId="28" borderId="64" xfId="40186" applyNumberFormat="true" applyFont="true" applyFill="true" applyBorder="true" applyAlignment="true">
      <alignment horizontal="center" vertical="center"/>
    </xf>
    <xf numFmtId="168" fontId="181" fillId="28" borderId="86" xfId="40198" applyNumberFormat="true" applyFont="true" applyFill="true" applyBorder="true" applyAlignment="true">
      <alignment horizontal="center" vertical="center"/>
    </xf>
    <xf numFmtId="168" fontId="181" fillId="28" borderId="62" xfId="40234" applyNumberFormat="true" applyFont="true" applyFill="true" applyBorder="true" applyAlignment="true">
      <alignment horizontal="center" vertical="center"/>
    </xf>
    <xf numFmtId="168" fontId="181" fillId="28" borderId="64" xfId="40246" applyNumberFormat="true" applyFont="true" applyFill="true" applyBorder="true" applyAlignment="true">
      <alignment horizontal="center" vertical="center"/>
    </xf>
    <xf numFmtId="168" fontId="181" fillId="28" borderId="64" xfId="40258" applyNumberFormat="true" applyFont="true" applyFill="true" applyBorder="true" applyAlignment="true">
      <alignment horizontal="center" vertical="center"/>
    </xf>
    <xf numFmtId="168" fontId="181" fillId="28" borderId="62" xfId="40294" applyNumberFormat="true" applyFont="true" applyFill="true" applyBorder="true" applyAlignment="true">
      <alignment horizontal="center" vertical="center"/>
    </xf>
    <xf numFmtId="168" fontId="181" fillId="28" borderId="64" xfId="40306" applyNumberFormat="true" applyFont="true" applyFill="true" applyBorder="true" applyAlignment="true">
      <alignment horizontal="center" vertical="center"/>
    </xf>
    <xf numFmtId="168" fontId="181" fillId="28" borderId="62" xfId="40536" applyNumberFormat="true" applyFont="true" applyFill="true" applyBorder="true" applyAlignment="true">
      <alignment horizontal="center" vertical="center"/>
    </xf>
    <xf numFmtId="168" fontId="181" fillId="28" borderId="64" xfId="40542" applyNumberFormat="true" applyFont="true" applyFill="true" applyBorder="true" applyAlignment="true">
      <alignment horizontal="center" vertical="center"/>
    </xf>
    <xf numFmtId="168" fontId="181" fillId="28" borderId="59" xfId="40539" applyNumberFormat="true" applyFont="true" applyFill="true" applyBorder="true" applyAlignment="true">
      <alignment horizontal="center" vertical="center"/>
    </xf>
    <xf numFmtId="168" fontId="181" fillId="28" borderId="86" xfId="40548" applyNumberFormat="true" applyFont="true" applyFill="true" applyBorder="true" applyAlignment="true">
      <alignment horizontal="center" vertical="center"/>
    </xf>
    <xf numFmtId="168" fontId="181" fillId="28" borderId="62" xfId="40422" applyNumberFormat="true" applyFont="true" applyFill="true" applyBorder="true" applyAlignment="true">
      <alignment horizontal="center" vertical="center"/>
    </xf>
    <xf numFmtId="168" fontId="181" fillId="28" borderId="64" xfId="40434" applyNumberFormat="true" applyFont="true" applyFill="true" applyBorder="true" applyAlignment="true">
      <alignment horizontal="center" vertical="center"/>
    </xf>
    <xf numFmtId="168" fontId="181" fillId="28" borderId="86" xfId="40446" applyNumberFormat="true" applyFont="true" applyFill="true" applyBorder="true" applyAlignment="true">
      <alignment horizontal="center" vertical="center"/>
    </xf>
    <xf numFmtId="168" fontId="181" fillId="28" borderId="66" xfId="40078" applyNumberFormat="true" applyFont="true" applyFill="true" applyBorder="true" applyAlignment="true">
      <alignment horizontal="center" vertical="center"/>
    </xf>
    <xf numFmtId="0" fontId="151" fillId="3" borderId="52" xfId="45186" applyFont="true" applyBorder="true" applyAlignment="true">
      <alignment horizontal="center" vertical="center" wrapText="true"/>
    </xf>
    <xf numFmtId="0" fontId="151" fillId="3" borderId="53" xfId="45187" applyFont="true" applyBorder="true" applyAlignment="true">
      <alignment horizontal="center" vertical="center" wrapText="true"/>
    </xf>
    <xf numFmtId="0" fontId="151" fillId="3" borderId="53" xfId="45188" applyFont="true" applyBorder="true" applyAlignment="true">
      <alignment horizontal="center" vertical="center" wrapText="true"/>
    </xf>
    <xf numFmtId="0" fontId="151" fillId="3" borderId="52" xfId="45216" applyFont="true" applyBorder="true" applyAlignment="true">
      <alignment horizontal="center" vertical="center" wrapText="true"/>
    </xf>
    <xf numFmtId="0" fontId="151" fillId="3" borderId="53" xfId="45217" applyFont="true" applyBorder="true" applyAlignment="true">
      <alignment horizontal="center" vertical="center" wrapText="true"/>
    </xf>
    <xf numFmtId="0" fontId="151" fillId="3" borderId="53" xfId="45218" applyFont="true" applyBorder="true" applyAlignment="true">
      <alignment horizontal="center" vertical="center" wrapText="true"/>
    </xf>
    <xf numFmtId="0" fontId="151" fillId="3" borderId="52" xfId="45242" applyFont="true" applyBorder="true" applyAlignment="true">
      <alignment horizontal="center" vertical="center" wrapText="true"/>
    </xf>
    <xf numFmtId="0" fontId="151" fillId="3" borderId="53" xfId="45243" applyFont="true" applyBorder="true" applyAlignment="true">
      <alignment horizontal="center" vertical="center" wrapText="true"/>
    </xf>
    <xf numFmtId="0" fontId="151" fillId="3" borderId="53" xfId="45244" applyFont="true" applyBorder="true" applyAlignment="true">
      <alignment horizontal="center" vertical="center" wrapText="true"/>
    </xf>
    <xf numFmtId="0" fontId="151" fillId="3" borderId="52" xfId="45272" applyFont="true" applyBorder="true" applyAlignment="true">
      <alignment horizontal="center" vertical="center" wrapText="true"/>
    </xf>
    <xf numFmtId="0" fontId="151" fillId="3" borderId="53" xfId="45273" applyFont="true" applyBorder="true" applyAlignment="true">
      <alignment horizontal="center" vertical="center" wrapText="true"/>
    </xf>
    <xf numFmtId="0" fontId="151" fillId="3" borderId="53" xfId="45274" applyFont="true" applyBorder="true" applyAlignment="true">
      <alignment horizontal="center" vertical="center" wrapText="true"/>
    </xf>
    <xf numFmtId="0" fontId="151" fillId="3" borderId="52" xfId="45302" applyFont="true" applyBorder="true" applyAlignment="true">
      <alignment horizontal="center" vertical="center" wrapText="true"/>
    </xf>
    <xf numFmtId="0" fontId="151" fillId="3" borderId="53" xfId="45303" applyFont="true" applyBorder="true" applyAlignment="true">
      <alignment horizontal="center" vertical="center" wrapText="true"/>
    </xf>
    <xf numFmtId="0" fontId="151" fillId="3" borderId="53" xfId="45304" applyFont="true" applyBorder="true" applyAlignment="true">
      <alignment horizontal="center" vertical="center" wrapText="true"/>
    </xf>
    <xf numFmtId="0" fontId="151" fillId="3" borderId="52" xfId="45344" applyFont="true" applyBorder="true" applyAlignment="true">
      <alignment horizontal="center" vertical="center" wrapText="true"/>
    </xf>
    <xf numFmtId="0" fontId="151" fillId="3" borderId="53" xfId="45345" applyFont="true" applyBorder="true" applyAlignment="true">
      <alignment horizontal="center" vertical="center" wrapText="true"/>
    </xf>
    <xf numFmtId="0" fontId="151" fillId="3" borderId="53" xfId="45346" applyFont="true" applyBorder="true" applyAlignment="true">
      <alignment horizontal="center" vertical="center" wrapText="true"/>
    </xf>
    <xf numFmtId="0" fontId="151" fillId="33" borderId="100" xfId="45295" applyFont="true" applyFill="true" applyBorder="true" applyAlignment="true">
      <alignment horizontal="center" vertical="center" wrapText="true"/>
    </xf>
    <xf numFmtId="0" fontId="151" fillId="33" borderId="125" xfId="45296" applyFont="true" applyFill="true" applyBorder="true" applyAlignment="true">
      <alignment horizontal="center" vertical="center" wrapText="true"/>
    </xf>
    <xf numFmtId="0" fontId="151" fillId="33" borderId="100" xfId="45301" applyFont="true" applyFill="true" applyBorder="true" applyAlignment="true">
      <alignment horizontal="center" vertical="center" wrapText="true"/>
    </xf>
    <xf numFmtId="0" fontId="151" fillId="33" borderId="125" xfId="45302" applyFont="true" applyFill="true" applyBorder="true" applyAlignment="true">
      <alignment horizontal="center" vertical="center" wrapText="true"/>
    </xf>
    <xf numFmtId="0" fontId="151" fillId="33" borderId="100" xfId="45337" applyFont="true" applyFill="true" applyBorder="true" applyAlignment="true">
      <alignment horizontal="center" vertical="center" wrapText="true"/>
    </xf>
    <xf numFmtId="0" fontId="151" fillId="33" borderId="125" xfId="45338" applyFont="true" applyFill="true" applyBorder="true" applyAlignment="true">
      <alignment horizontal="center" vertical="center" wrapText="true"/>
    </xf>
    <xf numFmtId="0" fontId="151" fillId="33" borderId="100" xfId="45343" applyFont="true" applyFill="true" applyBorder="true" applyAlignment="true">
      <alignment horizontal="center" vertical="center" wrapText="true"/>
    </xf>
    <xf numFmtId="0" fontId="151" fillId="33" borderId="125" xfId="45344" applyFont="true" applyFill="true" applyBorder="true" applyAlignment="true">
      <alignment horizontal="center" vertical="center" wrapText="true"/>
    </xf>
    <xf numFmtId="0" fontId="151" fillId="33" borderId="107" xfId="45297" applyFont="true" applyFill="true" applyBorder="true" applyAlignment="true">
      <alignment horizontal="center" vertical="center" wrapText="true"/>
    </xf>
    <xf numFmtId="0" fontId="151" fillId="33" borderId="107" xfId="45303" applyFont="true" applyFill="true" applyBorder="true" applyAlignment="true">
      <alignment horizontal="center" vertical="center" wrapText="true"/>
    </xf>
    <xf numFmtId="0" fontId="151" fillId="33" borderId="107" xfId="45339" applyFont="true" applyFill="true" applyBorder="true" applyAlignment="true">
      <alignment horizontal="center" vertical="center" wrapText="true"/>
    </xf>
    <xf numFmtId="0" fontId="151" fillId="33" borderId="107" xfId="45345" applyFont="true" applyFill="true" applyBorder="true" applyAlignment="true">
      <alignment horizontal="center" vertical="center" wrapText="true"/>
    </xf>
    <xf numFmtId="0" fontId="151" fillId="3" borderId="109" xfId="45186" applyFont="true" applyBorder="true" applyAlignment="true">
      <alignment horizontal="center" vertical="center" wrapText="true"/>
    </xf>
    <xf numFmtId="0" fontId="151" fillId="3" borderId="109" xfId="45216" applyFont="true" applyBorder="true" applyAlignment="true">
      <alignment horizontal="center" vertical="center" wrapText="true"/>
    </xf>
    <xf numFmtId="0" fontId="151" fillId="3" borderId="109" xfId="45242" applyFont="true" applyBorder="true" applyAlignment="true">
      <alignment horizontal="center" vertical="center" wrapText="true"/>
    </xf>
    <xf numFmtId="0" fontId="151" fillId="3" borderId="109" xfId="45272" applyFont="true" applyBorder="true" applyAlignment="true">
      <alignment horizontal="center" vertical="center" wrapText="true"/>
    </xf>
    <xf numFmtId="0" fontId="151" fillId="3" borderId="109" xfId="45302" applyFont="true" applyBorder="true" applyAlignment="true">
      <alignment horizontal="center" vertical="center" wrapText="true"/>
    </xf>
    <xf numFmtId="0" fontId="151" fillId="33" borderId="100" xfId="45297" applyFont="true" applyFill="true" applyBorder="true" applyAlignment="true">
      <alignment horizontal="center" vertical="center" wrapText="true"/>
    </xf>
    <xf numFmtId="0" fontId="151" fillId="33" borderId="100" xfId="45302" applyFont="true" applyFill="true" applyBorder="true" applyAlignment="true">
      <alignment horizontal="center" vertical="center" wrapText="true"/>
    </xf>
    <xf numFmtId="0" fontId="151" fillId="3" borderId="109" xfId="45344" applyFont="true" applyBorder="true" applyAlignment="true">
      <alignment horizontal="center" vertical="center" wrapText="true"/>
    </xf>
    <xf numFmtId="0" fontId="151" fillId="33" borderId="100" xfId="45339" applyFont="true" applyFill="true" applyBorder="true" applyAlignment="true">
      <alignment horizontal="center" vertical="center" wrapText="true"/>
    </xf>
    <xf numFmtId="0" fontId="151" fillId="33" borderId="100" xfId="45344" applyFont="true" applyFill="true" applyBorder="true" applyAlignment="true">
      <alignment horizontal="center" vertical="center" wrapText="true"/>
    </xf>
    <xf numFmtId="0" fontId="151" fillId="3" borderId="110" xfId="45186" applyFont="true" applyBorder="true" applyAlignment="true">
      <alignment horizontal="center" vertical="center" wrapText="true"/>
    </xf>
    <xf numFmtId="0" fontId="151" fillId="3" borderId="110" xfId="45216" applyFont="true" applyBorder="true" applyAlignment="true">
      <alignment horizontal="center" vertical="center" wrapText="true"/>
    </xf>
    <xf numFmtId="0" fontId="151" fillId="3" borderId="110" xfId="45242" applyFont="true" applyBorder="true" applyAlignment="true">
      <alignment horizontal="center" vertical="center" wrapText="true"/>
    </xf>
    <xf numFmtId="0" fontId="151" fillId="3" borderId="110" xfId="45272" applyFont="true" applyBorder="true" applyAlignment="true">
      <alignment horizontal="center" vertical="center" wrapText="true"/>
    </xf>
    <xf numFmtId="0" fontId="151" fillId="3" borderId="110" xfId="45302" applyFont="true" applyBorder="true" applyAlignment="true">
      <alignment horizontal="center" vertical="center" wrapText="true"/>
    </xf>
    <xf numFmtId="0" fontId="151" fillId="33" borderId="130" xfId="45297" applyFont="true" applyFill="true" applyBorder="true" applyAlignment="true">
      <alignment horizontal="center" vertical="center" wrapText="true"/>
    </xf>
    <xf numFmtId="0" fontId="151" fillId="33" borderId="130" xfId="45302" applyFont="true" applyFill="true" applyBorder="true" applyAlignment="true">
      <alignment horizontal="center" vertical="center" wrapText="true"/>
    </xf>
    <xf numFmtId="0" fontId="151" fillId="3" borderId="110" xfId="45344" applyFont="true" applyBorder="true" applyAlignment="true">
      <alignment horizontal="center" vertical="center" wrapText="true"/>
    </xf>
    <xf numFmtId="0" fontId="151" fillId="33" borderId="130" xfId="45339" applyFont="true" applyFill="true" applyBorder="true" applyAlignment="true">
      <alignment horizontal="center" vertical="center" wrapText="true"/>
    </xf>
    <xf numFmtId="0" fontId="151" fillId="33" borderId="130" xfId="45344" applyFont="true" applyFill="true" applyBorder="true" applyAlignment="true">
      <alignment horizontal="center" vertical="center" wrapText="true"/>
    </xf>
    <xf numFmtId="0" fontId="151" fillId="3" borderId="96" xfId="45187" applyFont="true" applyBorder="true" applyAlignment="true">
      <alignment horizontal="center" vertical="center" wrapText="true"/>
    </xf>
    <xf numFmtId="0" fontId="151" fillId="3" borderId="96" xfId="45217" applyFont="true" applyBorder="true" applyAlignment="true">
      <alignment horizontal="center" vertical="center" wrapText="true"/>
    </xf>
    <xf numFmtId="0" fontId="151" fillId="3" borderId="96" xfId="45243" applyFont="true" applyBorder="true" applyAlignment="true">
      <alignment horizontal="center" vertical="center" wrapText="true"/>
    </xf>
    <xf numFmtId="0" fontId="151" fillId="33" borderId="126" xfId="45297" applyFont="true" applyFill="true" applyBorder="true" applyAlignment="true">
      <alignment horizontal="center" vertical="center" wrapText="true"/>
    </xf>
    <xf numFmtId="0" fontId="151" fillId="33" borderId="126" xfId="45303" applyFont="true" applyFill="true" applyBorder="true" applyAlignment="true">
      <alignment horizontal="center" vertical="center" wrapText="true"/>
    </xf>
    <xf numFmtId="0" fontId="151" fillId="3" borderId="96" xfId="45273" applyFont="true" applyBorder="true" applyAlignment="true">
      <alignment horizontal="center" vertical="center" wrapText="true"/>
    </xf>
    <xf numFmtId="0" fontId="151" fillId="3" borderId="96" xfId="45303" applyFont="true" applyBorder="true" applyAlignment="true">
      <alignment horizontal="center" vertical="center" wrapText="true"/>
    </xf>
    <xf numFmtId="0" fontId="151" fillId="33" borderId="126" xfId="45339" applyFont="true" applyFill="true" applyBorder="true" applyAlignment="true">
      <alignment horizontal="center" vertical="center" wrapText="true"/>
    </xf>
    <xf numFmtId="0" fontId="151" fillId="33" borderId="126" xfId="45345" applyFont="true" applyFill="true" applyBorder="true" applyAlignment="true">
      <alignment horizontal="center" vertical="center" wrapText="true"/>
    </xf>
    <xf numFmtId="0" fontId="151" fillId="3" borderId="96" xfId="45345" applyFont="true" applyBorder="true" applyAlignment="true">
      <alignment horizontal="center" vertical="center" wrapText="true"/>
    </xf>
    <xf numFmtId="0" fontId="151" fillId="0" borderId="100" xfId="45251" applyFont="true" applyFill="true" applyBorder="true" applyAlignment="true">
      <alignment horizontal="left" vertical="center" wrapText="true"/>
    </xf>
    <xf numFmtId="0" fontId="151" fillId="0" borderId="100" xfId="45257" applyFont="true" applyFill="true" applyBorder="true" applyAlignment="true">
      <alignment horizontal="left" vertical="center" wrapText="true"/>
    </xf>
    <xf numFmtId="0" fontId="151" fillId="0" borderId="100" xfId="19381" applyFont="true" applyFill="true" applyBorder="true" applyAlignment="true">
      <alignment horizontal="left" vertical="center" wrapText="true"/>
    </xf>
    <xf numFmtId="0" fontId="151" fillId="0" borderId="100" xfId="45293" applyFont="true" applyFill="true" applyBorder="true" applyAlignment="true">
      <alignment horizontal="left" vertical="center" wrapText="true"/>
    </xf>
    <xf numFmtId="0" fontId="151" fillId="0" borderId="100" xfId="45299" applyFont="true" applyFill="true" applyBorder="true" applyAlignment="true">
      <alignment horizontal="left" vertical="center" wrapText="true"/>
    </xf>
    <xf numFmtId="0" fontId="151" fillId="0" borderId="100" xfId="45305" applyFont="true" applyFill="true" applyBorder="true" applyAlignment="true">
      <alignment horizontal="left" vertical="center" wrapText="true"/>
    </xf>
    <xf numFmtId="0" fontId="151" fillId="0" borderId="100" xfId="45311" applyFont="true" applyFill="true" applyBorder="true" applyAlignment="true">
      <alignment horizontal="left" vertical="center" wrapText="true"/>
    </xf>
    <xf numFmtId="0" fontId="151" fillId="0" borderId="100" xfId="45317" applyFont="true" applyFill="true" applyBorder="true" applyAlignment="true">
      <alignment horizontal="left" vertical="center" wrapText="true"/>
    </xf>
    <xf numFmtId="0" fontId="151" fillId="0" borderId="100" xfId="45335" applyFont="true" applyFill="true" applyBorder="true" applyAlignment="true">
      <alignment horizontal="left" vertical="center" wrapText="true"/>
    </xf>
    <xf numFmtId="0" fontId="151" fillId="0" borderId="100" xfId="45341" applyFont="true" applyFill="true" applyBorder="true" applyAlignment="true">
      <alignment horizontal="left" vertical="center" wrapText="true"/>
    </xf>
    <xf numFmtId="0" fontId="151" fillId="0" borderId="100" xfId="45347" applyFont="true" applyFill="true" applyBorder="true" applyAlignment="true">
      <alignment horizontal="left" vertical="center" wrapText="true"/>
    </xf>
    <xf numFmtId="0" fontId="151" fillId="0" borderId="100" xfId="45349" applyFont="true" applyFill="true" applyBorder="true" applyAlignment="true">
      <alignment horizontal="left" vertical="center" wrapText="true"/>
    </xf>
    <xf numFmtId="0" fontId="151" fillId="0" borderId="100" xfId="45351" applyFont="true" applyFill="true" applyBorder="true" applyAlignment="true">
      <alignment horizontal="left" vertical="center" wrapText="true"/>
    </xf>
    <xf numFmtId="0" fontId="24" fillId="3" borderId="133" xfId="19344" applyBorder="true" applyAlignment="true">
      <alignment vertical="center" wrapText="true"/>
    </xf>
    <xf numFmtId="0" fontId="151" fillId="0" borderId="105" xfId="45311" applyFont="true" applyFill="true" applyBorder="true" applyAlignment="true">
      <alignment horizontal="left" vertical="center" wrapText="true"/>
    </xf>
    <xf numFmtId="0" fontId="151" fillId="26" borderId="116" xfId="40248" applyFont="true" applyFill="true" applyBorder="true" applyAlignment="true">
      <alignment horizontal="left" vertical="center"/>
    </xf>
    <xf numFmtId="0" fontId="151" fillId="0" borderId="107" xfId="19383" applyFont="true" applyFill="true" applyBorder="true" applyAlignment="true">
      <alignment horizontal="left" vertical="center"/>
    </xf>
    <xf numFmtId="169" fontId="150" fillId="33" borderId="102" xfId="45191" applyNumberFormat="true" applyFont="true" applyFill="true" applyBorder="true" applyAlignment="true">
      <alignment horizontal="center" vertical="center"/>
    </xf>
    <xf numFmtId="169" fontId="150" fillId="33" borderId="123" xfId="45192" applyNumberFormat="true" applyFont="true" applyFill="true" applyBorder="true" applyAlignment="true">
      <alignment horizontal="center" vertical="center"/>
    </xf>
    <xf numFmtId="169" fontId="150" fillId="33" borderId="124" xfId="45193" applyNumberFormat="true" applyFont="true" applyFill="true" applyBorder="true" applyAlignment="true">
      <alignment horizontal="center" vertical="center"/>
    </xf>
    <xf numFmtId="169" fontId="150" fillId="33" borderId="129" xfId="45192" applyNumberFormat="true" applyFont="true" applyFill="true" applyBorder="true" applyAlignment="true">
      <alignment horizontal="center" vertical="center"/>
    </xf>
    <xf numFmtId="169" fontId="150" fillId="33" borderId="106" xfId="45193" applyNumberFormat="true" applyFont="true" applyFill="true" applyBorder="true" applyAlignment="true">
      <alignment horizontal="center" vertical="center"/>
    </xf>
    <xf numFmtId="169" fontId="150" fillId="33" borderId="102" xfId="45192" applyNumberFormat="true" applyFont="true" applyFill="true" applyBorder="true" applyAlignment="true">
      <alignment horizontal="center" vertical="center"/>
    </xf>
    <xf numFmtId="169" fontId="150" fillId="33" borderId="100" xfId="45197" applyNumberFormat="true" applyFont="true" applyFill="true" applyBorder="true" applyAlignment="true">
      <alignment horizontal="center" vertical="center"/>
    </xf>
    <xf numFmtId="169" fontId="150" fillId="33" borderId="125" xfId="45198" applyNumberFormat="true" applyFont="true" applyFill="true" applyBorder="true" applyAlignment="true">
      <alignment horizontal="center" vertical="center"/>
    </xf>
    <xf numFmtId="169" fontId="150" fillId="33" borderId="126" xfId="45199" applyNumberFormat="true" applyFont="true" applyFill="true" applyBorder="true" applyAlignment="true">
      <alignment horizontal="center" vertical="center"/>
    </xf>
    <xf numFmtId="169" fontId="150" fillId="33" borderId="130" xfId="45198" applyNumberFormat="true" applyFont="true" applyFill="true" applyBorder="true" applyAlignment="true">
      <alignment horizontal="center" vertical="center"/>
    </xf>
    <xf numFmtId="169" fontId="150" fillId="33" borderId="107" xfId="45199" applyNumberFormat="true" applyFont="true" applyFill="true" applyBorder="true" applyAlignment="true">
      <alignment horizontal="center" vertical="center"/>
    </xf>
    <xf numFmtId="169" fontId="150" fillId="33" borderId="100" xfId="45198" applyNumberFormat="true" applyFont="true" applyFill="true" applyBorder="true" applyAlignment="true">
      <alignment horizontal="center" vertical="center"/>
    </xf>
    <xf numFmtId="169" fontId="150" fillId="33" borderId="100" xfId="20220" applyNumberFormat="true" applyFont="true" applyFill="true" applyBorder="true" applyAlignment="true">
      <alignment horizontal="center" vertical="center"/>
    </xf>
    <xf numFmtId="169" fontId="150" fillId="33" borderId="125" xfId="20220" applyNumberFormat="true" applyFont="true" applyFill="true" applyBorder="true" applyAlignment="true">
      <alignment horizontal="center" vertical="center"/>
    </xf>
    <xf numFmtId="169" fontId="150" fillId="33" borderId="126" xfId="20220" applyNumberFormat="true" applyFont="true" applyFill="true" applyBorder="true" applyAlignment="true">
      <alignment horizontal="center" vertical="center"/>
    </xf>
    <xf numFmtId="169" fontId="150" fillId="33" borderId="130" xfId="20220" applyNumberFormat="true" applyFont="true" applyFill="true" applyBorder="true" applyAlignment="true">
      <alignment horizontal="center" vertical="center"/>
    </xf>
    <xf numFmtId="169" fontId="150" fillId="33" borderId="107" xfId="20220" applyNumberFormat="true" applyFont="true" applyFill="true" applyBorder="true" applyAlignment="true">
      <alignment horizontal="center" vertical="center"/>
    </xf>
    <xf numFmtId="169" fontId="150" fillId="33" borderId="105" xfId="45203" applyNumberFormat="true" applyFont="true" applyFill="true" applyBorder="true" applyAlignment="true">
      <alignment horizontal="center" vertical="center"/>
    </xf>
    <xf numFmtId="169" fontId="150" fillId="33" borderId="127" xfId="45204" applyNumberFormat="true" applyFont="true" applyFill="true" applyBorder="true" applyAlignment="true">
      <alignment horizontal="center" vertical="center"/>
    </xf>
    <xf numFmtId="169" fontId="150" fillId="33" borderId="128" xfId="45205" applyNumberFormat="true" applyFont="true" applyFill="true" applyBorder="true" applyAlignment="true">
      <alignment horizontal="center" vertical="center"/>
    </xf>
    <xf numFmtId="169" fontId="150" fillId="33" borderId="131" xfId="45204" applyNumberFormat="true" applyFont="true" applyFill="true" applyBorder="true" applyAlignment="true">
      <alignment horizontal="center" vertical="center"/>
    </xf>
    <xf numFmtId="169" fontId="150" fillId="33" borderId="108" xfId="45205" applyNumberFormat="true" applyFont="true" applyFill="true" applyBorder="true" applyAlignment="true">
      <alignment horizontal="center" vertical="center"/>
    </xf>
    <xf numFmtId="169" fontId="150" fillId="33" borderId="105" xfId="45204" applyNumberFormat="true" applyFont="true" applyFill="true" applyBorder="true" applyAlignment="true">
      <alignment horizontal="center" vertical="center"/>
    </xf>
    <xf numFmtId="169" fontId="150" fillId="33" borderId="102" xfId="45227" applyNumberFormat="true" applyFont="true" applyFill="true" applyBorder="true" applyAlignment="true">
      <alignment horizontal="center" vertical="center"/>
    </xf>
    <xf numFmtId="169" fontId="150" fillId="33" borderId="123" xfId="45228" applyNumberFormat="true" applyFont="true" applyFill="true" applyBorder="true" applyAlignment="true">
      <alignment horizontal="center" vertical="center"/>
    </xf>
    <xf numFmtId="169" fontId="150" fillId="33" borderId="124" xfId="45229" applyNumberFormat="true" applyFont="true" applyFill="true" applyBorder="true" applyAlignment="true">
      <alignment horizontal="center" vertical="center"/>
    </xf>
    <xf numFmtId="169" fontId="150" fillId="33" borderId="129" xfId="45228" applyNumberFormat="true" applyFont="true" applyFill="true" applyBorder="true" applyAlignment="true">
      <alignment horizontal="center" vertical="center"/>
    </xf>
    <xf numFmtId="169" fontId="150" fillId="33" borderId="106" xfId="45229" applyNumberFormat="true" applyFont="true" applyFill="true" applyBorder="true" applyAlignment="true">
      <alignment horizontal="center" vertical="center"/>
    </xf>
    <xf numFmtId="169" fontId="150" fillId="33" borderId="102" xfId="45228" applyNumberFormat="true" applyFont="true" applyFill="true" applyBorder="true" applyAlignment="true">
      <alignment horizontal="center" vertical="center"/>
    </xf>
    <xf numFmtId="169" fontId="150" fillId="33" borderId="100" xfId="45227" applyNumberFormat="true" applyFont="true" applyFill="true" applyBorder="true" applyAlignment="true">
      <alignment horizontal="center" vertical="center"/>
    </xf>
    <xf numFmtId="169" fontId="150" fillId="33" borderId="125" xfId="45228" applyNumberFormat="true" applyFont="true" applyFill="true" applyBorder="true" applyAlignment="true">
      <alignment horizontal="center" vertical="center"/>
    </xf>
    <xf numFmtId="169" fontId="150" fillId="33" borderId="126" xfId="45229" applyNumberFormat="true" applyFont="true" applyFill="true" applyBorder="true" applyAlignment="true">
      <alignment horizontal="center" vertical="center"/>
    </xf>
    <xf numFmtId="169" fontId="150" fillId="33" borderId="130" xfId="45228" applyNumberFormat="true" applyFont="true" applyFill="true" applyBorder="true" applyAlignment="true">
      <alignment horizontal="center" vertical="center"/>
    </xf>
    <xf numFmtId="169" fontId="150" fillId="33" borderId="107" xfId="45229" applyNumberFormat="true" applyFont="true" applyFill="true" applyBorder="true" applyAlignment="true">
      <alignment horizontal="center" vertical="center"/>
    </xf>
    <xf numFmtId="169" fontId="150" fillId="33" borderId="100" xfId="45228" applyNumberFormat="true" applyFont="true" applyFill="true" applyBorder="true" applyAlignment="true">
      <alignment horizontal="center" vertical="center"/>
    </xf>
    <xf numFmtId="169" fontId="150" fillId="33" borderId="100" xfId="45221" applyNumberFormat="true" applyFont="true" applyFill="true" applyBorder="true" applyAlignment="true">
      <alignment horizontal="center" vertical="center"/>
    </xf>
    <xf numFmtId="169" fontId="150" fillId="33" borderId="125" xfId="45222" applyNumberFormat="true" applyFont="true" applyFill="true" applyBorder="true" applyAlignment="true">
      <alignment horizontal="center" vertical="center"/>
    </xf>
    <xf numFmtId="169" fontId="150" fillId="33" borderId="126" xfId="45223" applyNumberFormat="true" applyFont="true" applyFill="true" applyBorder="true" applyAlignment="true">
      <alignment horizontal="center" vertical="center"/>
    </xf>
    <xf numFmtId="169" fontId="150" fillId="33" borderId="130" xfId="45222" applyNumberFormat="true" applyFont="true" applyFill="true" applyBorder="true" applyAlignment="true">
      <alignment horizontal="center" vertical="center"/>
    </xf>
    <xf numFmtId="169" fontId="150" fillId="33" borderId="107" xfId="45223" applyNumberFormat="true" applyFont="true" applyFill="true" applyBorder="true" applyAlignment="true">
      <alignment horizontal="center" vertical="center"/>
    </xf>
    <xf numFmtId="169" fontId="150" fillId="33" borderId="100" xfId="45222" applyNumberFormat="true" applyFont="true" applyFill="true" applyBorder="true" applyAlignment="true">
      <alignment horizontal="center" vertical="center"/>
    </xf>
    <xf numFmtId="169" fontId="150" fillId="33" borderId="102" xfId="45247" applyNumberFormat="true" applyFont="true" applyFill="true" applyBorder="true" applyAlignment="true">
      <alignment horizontal="center" vertical="center"/>
    </xf>
    <xf numFmtId="169" fontId="150" fillId="33" borderId="123" xfId="45248" applyNumberFormat="true" applyFont="true" applyFill="true" applyBorder="true" applyAlignment="true">
      <alignment horizontal="center" vertical="center"/>
    </xf>
    <xf numFmtId="169" fontId="150" fillId="33" borderId="124" xfId="45249" applyNumberFormat="true" applyFont="true" applyFill="true" applyBorder="true" applyAlignment="true">
      <alignment horizontal="center" vertical="center"/>
    </xf>
    <xf numFmtId="169" fontId="150" fillId="33" borderId="129" xfId="45248" applyNumberFormat="true" applyFont="true" applyFill="true" applyBorder="true" applyAlignment="true">
      <alignment horizontal="center" vertical="center"/>
    </xf>
    <xf numFmtId="169" fontId="150" fillId="33" borderId="106" xfId="45249" applyNumberFormat="true" applyFont="true" applyFill="true" applyBorder="true" applyAlignment="true">
      <alignment horizontal="center" vertical="center"/>
    </xf>
    <xf numFmtId="169" fontId="150" fillId="33" borderId="102" xfId="45248" applyNumberFormat="true" applyFont="true" applyFill="true" applyBorder="true" applyAlignment="true">
      <alignment horizontal="center" vertical="center"/>
    </xf>
    <xf numFmtId="169" fontId="150" fillId="33" borderId="100" xfId="45253" applyNumberFormat="true" applyFont="true" applyFill="true" applyBorder="true" applyAlignment="true">
      <alignment horizontal="center" vertical="center"/>
    </xf>
    <xf numFmtId="169" fontId="150" fillId="33" borderId="125" xfId="45254" applyNumberFormat="true" applyFont="true" applyFill="true" applyBorder="true" applyAlignment="true">
      <alignment horizontal="center" vertical="center"/>
    </xf>
    <xf numFmtId="169" fontId="150" fillId="33" borderId="126" xfId="45255" applyNumberFormat="true" applyFont="true" applyFill="true" applyBorder="true" applyAlignment="true">
      <alignment horizontal="center" vertical="center"/>
    </xf>
    <xf numFmtId="169" fontId="150" fillId="33" borderId="130" xfId="45254" applyNumberFormat="true" applyFont="true" applyFill="true" applyBorder="true" applyAlignment="true">
      <alignment horizontal="center" vertical="center"/>
    </xf>
    <xf numFmtId="169" fontId="150" fillId="33" borderId="107" xfId="45255" applyNumberFormat="true" applyFont="true" applyFill="true" applyBorder="true" applyAlignment="true">
      <alignment horizontal="center" vertical="center"/>
    </xf>
    <xf numFmtId="169" fontId="150" fillId="33" borderId="100" xfId="45254" applyNumberFormat="true" applyFont="true" applyFill="true" applyBorder="true" applyAlignment="true">
      <alignment horizontal="center" vertical="center"/>
    </xf>
    <xf numFmtId="169" fontId="150" fillId="33" borderId="100" xfId="45259" applyNumberFormat="true" applyFont="true" applyFill="true" applyBorder="true" applyAlignment="true">
      <alignment horizontal="center" vertical="center"/>
    </xf>
    <xf numFmtId="169" fontId="150" fillId="33" borderId="125" xfId="45260" applyNumberFormat="true" applyFont="true" applyFill="true" applyBorder="true" applyAlignment="true">
      <alignment horizontal="center" vertical="center"/>
    </xf>
    <xf numFmtId="169" fontId="150" fillId="33" borderId="126" xfId="45261" applyNumberFormat="true" applyFont="true" applyFill="true" applyBorder="true" applyAlignment="true">
      <alignment horizontal="center" vertical="center"/>
    </xf>
    <xf numFmtId="169" fontId="150" fillId="33" borderId="130" xfId="45260" applyNumberFormat="true" applyFont="true" applyFill="true" applyBorder="true" applyAlignment="true">
      <alignment horizontal="center" vertical="center"/>
    </xf>
    <xf numFmtId="169" fontId="150" fillId="33" borderId="107" xfId="45261" applyNumberFormat="true" applyFont="true" applyFill="true" applyBorder="true" applyAlignment="true">
      <alignment horizontal="center" vertical="center"/>
    </xf>
    <xf numFmtId="169" fontId="150" fillId="33" borderId="100" xfId="45260" applyNumberFormat="true" applyFont="true" applyFill="true" applyBorder="true" applyAlignment="true">
      <alignment horizontal="center" vertical="center"/>
    </xf>
    <xf numFmtId="169" fontId="150" fillId="33" borderId="102" xfId="45277" applyNumberFormat="true" applyFont="true" applyFill="true" applyBorder="true" applyAlignment="true">
      <alignment horizontal="center" vertical="center"/>
    </xf>
    <xf numFmtId="169" fontId="150" fillId="33" borderId="123" xfId="45278" applyNumberFormat="true" applyFont="true" applyFill="true" applyBorder="true" applyAlignment="true">
      <alignment horizontal="center" vertical="center"/>
    </xf>
    <xf numFmtId="169" fontId="150" fillId="33" borderId="124" xfId="45279" applyNumberFormat="true" applyFont="true" applyFill="true" applyBorder="true" applyAlignment="true">
      <alignment horizontal="center" vertical="center"/>
    </xf>
    <xf numFmtId="169" fontId="150" fillId="33" borderId="129" xfId="45278" applyNumberFormat="true" applyFont="true" applyFill="true" applyBorder="true" applyAlignment="true">
      <alignment horizontal="center" vertical="center"/>
    </xf>
    <xf numFmtId="169" fontId="150" fillId="33" borderId="106" xfId="45279" applyNumberFormat="true" applyFont="true" applyFill="true" applyBorder="true" applyAlignment="true">
      <alignment horizontal="center" vertical="center"/>
    </xf>
    <xf numFmtId="169" fontId="150" fillId="33" borderId="102" xfId="45278" applyNumberFormat="true" applyFont="true" applyFill="true" applyBorder="true" applyAlignment="true">
      <alignment horizontal="center" vertical="center"/>
    </xf>
    <xf numFmtId="169" fontId="150" fillId="33" borderId="100" xfId="45283" applyNumberFormat="true" applyFont="true" applyFill="true" applyBorder="true" applyAlignment="true">
      <alignment horizontal="center" vertical="center"/>
    </xf>
    <xf numFmtId="169" fontId="150" fillId="33" borderId="125" xfId="45284" applyNumberFormat="true" applyFont="true" applyFill="true" applyBorder="true" applyAlignment="true">
      <alignment horizontal="center" vertical="center"/>
    </xf>
    <xf numFmtId="169" fontId="150" fillId="33" borderId="126" xfId="45285" applyNumberFormat="true" applyFont="true" applyFill="true" applyBorder="true" applyAlignment="true">
      <alignment horizontal="center" vertical="center"/>
    </xf>
    <xf numFmtId="169" fontId="150" fillId="33" borderId="130" xfId="45284" applyNumberFormat="true" applyFont="true" applyFill="true" applyBorder="true" applyAlignment="true">
      <alignment horizontal="center" vertical="center"/>
    </xf>
    <xf numFmtId="169" fontId="150" fillId="33" borderId="107" xfId="45285" applyNumberFormat="true" applyFont="true" applyFill="true" applyBorder="true" applyAlignment="true">
      <alignment horizontal="center" vertical="center"/>
    </xf>
    <xf numFmtId="169" fontId="150" fillId="33" borderId="100" xfId="45284" applyNumberFormat="true" applyFont="true" applyFill="true" applyBorder="true" applyAlignment="true">
      <alignment horizontal="center" vertical="center"/>
    </xf>
    <xf numFmtId="169" fontId="150" fillId="33" borderId="100" xfId="20296" applyNumberFormat="true" applyFont="true" applyFill="true" applyBorder="true" applyAlignment="true">
      <alignment horizontal="center" vertical="center"/>
    </xf>
    <xf numFmtId="169" fontId="150" fillId="33" borderId="125" xfId="20296" applyNumberFormat="true" applyFont="true" applyFill="true" applyBorder="true" applyAlignment="true">
      <alignment horizontal="center" vertical="center"/>
    </xf>
    <xf numFmtId="169" fontId="150" fillId="33" borderId="126" xfId="20296" applyNumberFormat="true" applyFont="true" applyFill="true" applyBorder="true" applyAlignment="true">
      <alignment horizontal="center" vertical="center"/>
    </xf>
    <xf numFmtId="169" fontId="150" fillId="33" borderId="130" xfId="20296" applyNumberFormat="true" applyFont="true" applyFill="true" applyBorder="true" applyAlignment="true">
      <alignment horizontal="center" vertical="center"/>
    </xf>
    <xf numFmtId="169" fontId="150" fillId="33" borderId="107" xfId="20296" applyNumberFormat="true" applyFont="true" applyFill="true" applyBorder="true" applyAlignment="true">
      <alignment horizontal="center" vertical="center"/>
    </xf>
    <xf numFmtId="169" fontId="150" fillId="33" borderId="105" xfId="45289" applyNumberFormat="true" applyFont="true" applyFill="true" applyBorder="true" applyAlignment="true">
      <alignment horizontal="center" vertical="center"/>
    </xf>
    <xf numFmtId="169" fontId="150" fillId="33" borderId="127" xfId="45290" applyNumberFormat="true" applyFont="true" applyFill="true" applyBorder="true" applyAlignment="true">
      <alignment horizontal="center" vertical="center"/>
    </xf>
    <xf numFmtId="169" fontId="150" fillId="33" borderId="128" xfId="45291" applyNumberFormat="true" applyFont="true" applyFill="true" applyBorder="true" applyAlignment="true">
      <alignment horizontal="center" vertical="center"/>
    </xf>
    <xf numFmtId="169" fontId="150" fillId="33" borderId="131" xfId="45290" applyNumberFormat="true" applyFont="true" applyFill="true" applyBorder="true" applyAlignment="true">
      <alignment horizontal="center" vertical="center"/>
    </xf>
    <xf numFmtId="169" fontId="150" fillId="33" borderId="108" xfId="45291" applyNumberFormat="true" applyFont="true" applyFill="true" applyBorder="true" applyAlignment="true">
      <alignment horizontal="center" vertical="center"/>
    </xf>
    <xf numFmtId="169" fontId="150" fillId="33" borderId="105" xfId="45290" applyNumberFormat="true" applyFont="true" applyFill="true" applyBorder="true" applyAlignment="true">
      <alignment horizontal="center" vertical="center"/>
    </xf>
    <xf numFmtId="169" fontId="150" fillId="33" borderId="102" xfId="45307" applyNumberFormat="true" applyFont="true" applyFill="true" applyBorder="true" applyAlignment="true">
      <alignment horizontal="center" vertical="center"/>
    </xf>
    <xf numFmtId="169" fontId="150" fillId="33" borderId="123" xfId="45308" applyNumberFormat="true" applyFont="true" applyFill="true" applyBorder="true" applyAlignment="true">
      <alignment horizontal="center" vertical="center"/>
    </xf>
    <xf numFmtId="169" fontId="150" fillId="33" borderId="124" xfId="45309" applyNumberFormat="true" applyFont="true" applyFill="true" applyBorder="true" applyAlignment="true">
      <alignment horizontal="center" vertical="center"/>
    </xf>
    <xf numFmtId="169" fontId="150" fillId="33" borderId="129" xfId="45308" applyNumberFormat="true" applyFont="true" applyFill="true" applyBorder="true" applyAlignment="true">
      <alignment horizontal="center" vertical="center"/>
    </xf>
    <xf numFmtId="169" fontId="150" fillId="33" borderId="106" xfId="45309" applyNumberFormat="true" applyFont="true" applyFill="true" applyBorder="true" applyAlignment="true">
      <alignment horizontal="center" vertical="center"/>
    </xf>
    <xf numFmtId="169" fontId="150" fillId="33" borderId="102" xfId="45308" applyNumberFormat="true" applyFont="true" applyFill="true" applyBorder="true" applyAlignment="true">
      <alignment horizontal="center" vertical="center"/>
    </xf>
    <xf numFmtId="169" fontId="150" fillId="33" borderId="100" xfId="45313" applyNumberFormat="true" applyFont="true" applyFill="true" applyBorder="true" applyAlignment="true">
      <alignment horizontal="center" vertical="center"/>
    </xf>
    <xf numFmtId="169" fontId="150" fillId="33" borderId="125" xfId="45314" applyNumberFormat="true" applyFont="true" applyFill="true" applyBorder="true" applyAlignment="true">
      <alignment horizontal="center" vertical="center"/>
    </xf>
    <xf numFmtId="169" fontId="150" fillId="33" borderId="126" xfId="45315" applyNumberFormat="true" applyFont="true" applyFill="true" applyBorder="true" applyAlignment="true">
      <alignment horizontal="center" vertical="center"/>
    </xf>
    <xf numFmtId="169" fontId="150" fillId="33" borderId="130" xfId="45314" applyNumberFormat="true" applyFont="true" applyFill="true" applyBorder="true" applyAlignment="true">
      <alignment horizontal="center" vertical="center"/>
    </xf>
    <xf numFmtId="169" fontId="150" fillId="33" borderId="107" xfId="45315" applyNumberFormat="true" applyFont="true" applyFill="true" applyBorder="true" applyAlignment="true">
      <alignment horizontal="center" vertical="center"/>
    </xf>
    <xf numFmtId="169" fontId="150" fillId="33" borderId="100" xfId="45314" applyNumberFormat="true" applyFont="true" applyFill="true" applyBorder="true" applyAlignment="true">
      <alignment horizontal="center" vertical="center"/>
    </xf>
    <xf numFmtId="168" fontId="150" fillId="33" borderId="100" xfId="45323" applyNumberFormat="true" applyFont="true" applyFill="true" applyBorder="true" applyAlignment="true">
      <alignment horizontal="center" vertical="center"/>
    </xf>
    <xf numFmtId="168" fontId="150" fillId="33" borderId="125" xfId="45324" applyNumberFormat="true" applyFont="true" applyFill="true" applyBorder="true" applyAlignment="true">
      <alignment horizontal="center" vertical="center"/>
    </xf>
    <xf numFmtId="168" fontId="150" fillId="33" borderId="126" xfId="45325" applyNumberFormat="true" applyFont="true" applyFill="true" applyBorder="true" applyAlignment="true">
      <alignment horizontal="center" vertical="center"/>
    </xf>
    <xf numFmtId="168" fontId="150" fillId="33" borderId="130" xfId="45324" applyNumberFormat="true" applyFont="true" applyFill="true" applyBorder="true" applyAlignment="true">
      <alignment horizontal="center" vertical="center"/>
    </xf>
    <xf numFmtId="168" fontId="150" fillId="33" borderId="107" xfId="45325" applyNumberFormat="true" applyFont="true" applyFill="true" applyBorder="true" applyAlignment="true">
      <alignment horizontal="center" vertical="center"/>
    </xf>
    <xf numFmtId="168" fontId="150" fillId="33" borderId="100" xfId="45324" applyNumberFormat="true" applyFont="true" applyFill="true" applyBorder="true" applyAlignment="true">
      <alignment horizontal="center" vertical="center"/>
    </xf>
    <xf numFmtId="168" fontId="150" fillId="33" borderId="100" xfId="45327" applyNumberFormat="true" applyFont="true" applyFill="true" applyBorder="true" applyAlignment="true">
      <alignment horizontal="center" vertical="center"/>
    </xf>
    <xf numFmtId="168" fontId="150" fillId="33" borderId="125" xfId="45328" applyNumberFormat="true" applyFont="true" applyFill="true" applyBorder="true" applyAlignment="true">
      <alignment horizontal="center" vertical="center"/>
    </xf>
    <xf numFmtId="168" fontId="150" fillId="33" borderId="126" xfId="45329" applyNumberFormat="true" applyFont="true" applyFill="true" applyBorder="true" applyAlignment="true">
      <alignment horizontal="center" vertical="center"/>
    </xf>
    <xf numFmtId="168" fontId="150" fillId="33" borderId="130" xfId="45328" applyNumberFormat="true" applyFont="true" applyFill="true" applyBorder="true" applyAlignment="true">
      <alignment horizontal="center" vertical="center"/>
    </xf>
    <xf numFmtId="168" fontId="150" fillId="33" borderId="107" xfId="45329" applyNumberFormat="true" applyFont="true" applyFill="true" applyBorder="true" applyAlignment="true">
      <alignment horizontal="center" vertical="center"/>
    </xf>
    <xf numFmtId="168" fontId="150" fillId="33" borderId="100" xfId="45328" applyNumberFormat="true" applyFont="true" applyFill="true" applyBorder="true" applyAlignment="true">
      <alignment horizontal="center" vertical="center"/>
    </xf>
    <xf numFmtId="168" fontId="150" fillId="33" borderId="100" xfId="45331" applyNumberFormat="true" applyFont="true" applyFill="true" applyBorder="true" applyAlignment="true">
      <alignment horizontal="center" vertical="center"/>
    </xf>
    <xf numFmtId="168" fontId="150" fillId="33" borderId="125" xfId="45332" applyNumberFormat="true" applyFont="true" applyFill="true" applyBorder="true" applyAlignment="true">
      <alignment horizontal="center" vertical="center"/>
    </xf>
    <xf numFmtId="168" fontId="150" fillId="33" borderId="126" xfId="45333" applyNumberFormat="true" applyFont="true" applyFill="true" applyBorder="true" applyAlignment="true">
      <alignment horizontal="center" vertical="center"/>
    </xf>
    <xf numFmtId="168" fontId="150" fillId="33" borderId="130" xfId="45332" applyNumberFormat="true" applyFont="true" applyFill="true" applyBorder="true" applyAlignment="true">
      <alignment horizontal="center" vertical="center"/>
    </xf>
    <xf numFmtId="168" fontId="150" fillId="33" borderId="107" xfId="45333" applyNumberFormat="true" applyFont="true" applyFill="true" applyBorder="true" applyAlignment="true">
      <alignment horizontal="center" vertical="center"/>
    </xf>
    <xf numFmtId="168" fontId="150" fillId="33" borderId="100" xfId="45332" applyNumberFormat="true" applyFont="true" applyFill="true" applyBorder="true" applyAlignment="true">
      <alignment horizontal="center" vertical="center"/>
    </xf>
    <xf numFmtId="169" fontId="150" fillId="33" borderId="105" xfId="45313" applyNumberFormat="true" applyFont="true" applyFill="true" applyBorder="true" applyAlignment="true">
      <alignment horizontal="center" vertical="center"/>
    </xf>
    <xf numFmtId="169" fontId="150" fillId="33" borderId="127" xfId="45314" applyNumberFormat="true" applyFont="true" applyFill="true" applyBorder="true" applyAlignment="true">
      <alignment horizontal="center" vertical="center"/>
    </xf>
    <xf numFmtId="169" fontId="150" fillId="33" borderId="128" xfId="45315" applyNumberFormat="true" applyFont="true" applyFill="true" applyBorder="true" applyAlignment="true">
      <alignment horizontal="center" vertical="center"/>
    </xf>
    <xf numFmtId="169" fontId="150" fillId="33" borderId="131" xfId="45314" applyNumberFormat="true" applyFont="true" applyFill="true" applyBorder="true" applyAlignment="true">
      <alignment horizontal="center" vertical="center"/>
    </xf>
    <xf numFmtId="169" fontId="150" fillId="33" borderId="108" xfId="45315" applyNumberFormat="true" applyFont="true" applyFill="true" applyBorder="true" applyAlignment="true">
      <alignment horizontal="center" vertical="center"/>
    </xf>
    <xf numFmtId="169" fontId="150" fillId="33" borderId="105" xfId="45314" applyNumberFormat="true" applyFont="true" applyFill="true" applyBorder="true" applyAlignment="true">
      <alignment horizontal="center" vertical="center"/>
    </xf>
    <xf numFmtId="0" fontId="151" fillId="26" borderId="106" xfId="45190" applyFont="true" applyFill="true" applyBorder="true" applyAlignment="true">
      <alignment horizontal="left" vertical="center"/>
    </xf>
    <xf numFmtId="0" fontId="151" fillId="26" borderId="107" xfId="45196" applyFont="true" applyFill="true" applyBorder="true" applyAlignment="true">
      <alignment horizontal="left" vertical="center"/>
    </xf>
    <xf numFmtId="0" fontId="151" fillId="26" borderId="108" xfId="45202" applyFont="true" applyFill="true" applyBorder="true" applyAlignment="true">
      <alignment horizontal="left" vertical="center"/>
    </xf>
    <xf numFmtId="0" fontId="151" fillId="26" borderId="106" xfId="45226" applyFont="true" applyFill="true" applyBorder="true" applyAlignment="true">
      <alignment horizontal="left" vertical="center"/>
    </xf>
    <xf numFmtId="0" fontId="151" fillId="26" borderId="107" xfId="45226" applyFont="true" applyFill="true" applyBorder="true" applyAlignment="true">
      <alignment horizontal="left" vertical="center"/>
    </xf>
    <xf numFmtId="0" fontId="151" fillId="26" borderId="106" xfId="45246" applyFont="true" applyFill="true" applyBorder="true" applyAlignment="true">
      <alignment horizontal="left" vertical="center"/>
    </xf>
    <xf numFmtId="0" fontId="151" fillId="26" borderId="107" xfId="45252" applyFont="true" applyFill="true" applyBorder="true" applyAlignment="true">
      <alignment horizontal="left" vertical="center"/>
    </xf>
    <xf numFmtId="0" fontId="151" fillId="0" borderId="107" xfId="45252" applyFont="true" applyFill="true" applyBorder="true" applyAlignment="true">
      <alignment horizontal="left" vertical="center"/>
    </xf>
    <xf numFmtId="0" fontId="151" fillId="0" borderId="107" xfId="45258" applyFont="true" applyFill="true" applyBorder="true" applyAlignment="true">
      <alignment horizontal="left" vertical="center"/>
    </xf>
    <xf numFmtId="0" fontId="151" fillId="26" borderId="106" xfId="45276" applyFont="true" applyFill="true" applyBorder="true" applyAlignment="true">
      <alignment horizontal="left" vertical="center"/>
    </xf>
    <xf numFmtId="0" fontId="151" fillId="26" borderId="107" xfId="45282" applyFont="true" applyFill="true" applyBorder="true" applyAlignment="true">
      <alignment horizontal="left" vertical="center"/>
    </xf>
    <xf numFmtId="0" fontId="151" fillId="26" borderId="108" xfId="45288" applyFont="true" applyFill="true" applyBorder="true" applyAlignment="true">
      <alignment horizontal="left" vertical="center"/>
    </xf>
    <xf numFmtId="0" fontId="151" fillId="26" borderId="106" xfId="45306" applyFont="true" applyFill="true" applyBorder="true" applyAlignment="true">
      <alignment horizontal="left" vertical="center"/>
    </xf>
    <xf numFmtId="0" fontId="151" fillId="26" borderId="107" xfId="45312" applyFont="true" applyFill="true" applyBorder="true" applyAlignment="true">
      <alignment horizontal="left" vertical="center"/>
    </xf>
    <xf numFmtId="0" fontId="151" fillId="26" borderId="106" xfId="45312" applyFont="true" applyFill="true" applyBorder="true" applyAlignment="true">
      <alignment horizontal="left" vertical="center"/>
    </xf>
    <xf numFmtId="0" fontId="151" fillId="26" borderId="108" xfId="45312" applyFont="true" applyFill="true" applyBorder="true" applyAlignment="true">
      <alignment horizontal="left" vertical="center"/>
    </xf>
    <xf numFmtId="0" fontId="24" fillId="3" borderId="134" xfId="19344" applyBorder="true" applyAlignment="true">
      <alignment vertical="center"/>
    </xf>
    <xf numFmtId="0" fontId="151" fillId="0" borderId="107" xfId="45294" applyFont="true" applyFill="true" applyBorder="true" applyAlignment="true">
      <alignment horizontal="left" vertical="center"/>
    </xf>
    <xf numFmtId="0" fontId="151" fillId="0" borderId="107" xfId="45300" applyFont="true" applyFill="true" applyBorder="true" applyAlignment="true">
      <alignment horizontal="left" vertical="center"/>
    </xf>
    <xf numFmtId="0" fontId="151" fillId="0" borderId="107" xfId="45306" applyFont="true" applyFill="true" applyBorder="true" applyAlignment="true">
      <alignment horizontal="left" vertical="center"/>
    </xf>
    <xf numFmtId="0" fontId="151" fillId="0" borderId="107" xfId="45312" applyFont="true" applyFill="true" applyBorder="true" applyAlignment="true">
      <alignment horizontal="left" vertical="center"/>
    </xf>
    <xf numFmtId="0" fontId="151" fillId="0" borderId="107" xfId="45318" applyFont="true" applyFill="true" applyBorder="true" applyAlignment="true">
      <alignment horizontal="left" vertical="center"/>
    </xf>
    <xf numFmtId="0" fontId="151" fillId="0" borderId="108" xfId="45312" applyFont="true" applyFill="true" applyBorder="true" applyAlignment="true">
      <alignment horizontal="left" vertical="center"/>
    </xf>
    <xf numFmtId="0" fontId="151" fillId="26" borderId="106" xfId="45348" applyFont="true" applyFill="true" applyBorder="true" applyAlignment="true">
      <alignment horizontal="left" vertical="center"/>
    </xf>
    <xf numFmtId="0" fontId="151" fillId="26" borderId="107" xfId="45350" applyFont="true" applyFill="true" applyBorder="true" applyAlignment="true">
      <alignment horizontal="left" vertical="center"/>
    </xf>
    <xf numFmtId="0" fontId="151" fillId="26" borderId="108" xfId="45352" applyFont="true" applyFill="true" applyBorder="true" applyAlignment="true">
      <alignment horizontal="left" vertical="center"/>
    </xf>
    <xf numFmtId="0" fontId="151" fillId="0" borderId="107" xfId="45336" applyFont="true" applyFill="true" applyBorder="true" applyAlignment="true">
      <alignment horizontal="left" vertical="center"/>
    </xf>
    <xf numFmtId="0" fontId="151" fillId="0" borderId="107" xfId="45342" applyFont="true" applyFill="true" applyBorder="true" applyAlignment="true">
      <alignment horizontal="left" vertical="center"/>
    </xf>
    <xf numFmtId="0" fontId="151" fillId="0" borderId="107" xfId="45348" applyFont="true" applyFill="true" applyBorder="true" applyAlignment="true">
      <alignment horizontal="left" vertical="center"/>
    </xf>
    <xf numFmtId="0" fontId="151" fillId="0" borderId="107" xfId="45350" applyFont="true" applyFill="true" applyBorder="true" applyAlignment="true">
      <alignment horizontal="left" vertical="center"/>
    </xf>
    <xf numFmtId="0" fontId="151" fillId="0" borderId="107" xfId="45352" applyFont="true" applyFill="true" applyBorder="true" applyAlignment="true">
      <alignment horizontal="left" vertical="center"/>
    </xf>
    <xf numFmtId="0" fontId="151" fillId="3" borderId="52" xfId="45455" applyFont="true" applyBorder="true" applyAlignment="true">
      <alignment horizontal="center" vertical="center" wrapText="true"/>
    </xf>
    <xf numFmtId="0" fontId="151" fillId="3" borderId="53" xfId="45456" applyFont="true" applyBorder="true" applyAlignment="true">
      <alignment horizontal="center" vertical="center" wrapText="true"/>
    </xf>
    <xf numFmtId="0" fontId="151" fillId="3" borderId="53" xfId="45457" applyFont="true" applyBorder="true" applyAlignment="true">
      <alignment horizontal="center" vertical="center" wrapText="true"/>
    </xf>
    <xf numFmtId="0" fontId="151" fillId="3" borderId="52" xfId="45485" applyFont="true" applyBorder="true" applyAlignment="true">
      <alignment horizontal="center" vertical="center" wrapText="true"/>
    </xf>
    <xf numFmtId="0" fontId="151" fillId="3" borderId="53" xfId="45486" applyFont="true" applyBorder="true" applyAlignment="true">
      <alignment horizontal="center" vertical="center" wrapText="true"/>
    </xf>
    <xf numFmtId="0" fontId="151" fillId="3" borderId="53" xfId="45487" applyFont="true" applyBorder="true" applyAlignment="true">
      <alignment horizontal="center" vertical="center" wrapText="true"/>
    </xf>
    <xf numFmtId="0" fontId="151" fillId="3" borderId="52" xfId="45511" applyFont="true" applyBorder="true" applyAlignment="true">
      <alignment horizontal="center" vertical="center" wrapText="true"/>
    </xf>
    <xf numFmtId="0" fontId="151" fillId="3" borderId="53" xfId="45512" applyFont="true" applyBorder="true" applyAlignment="true">
      <alignment horizontal="center" vertical="center" wrapText="true"/>
    </xf>
    <xf numFmtId="0" fontId="151" fillId="3" borderId="53" xfId="45513" applyFont="true" applyBorder="true" applyAlignment="true">
      <alignment horizontal="center" vertical="center" wrapText="true"/>
    </xf>
    <xf numFmtId="0" fontId="151" fillId="3" borderId="52" xfId="45541" applyFont="true" applyBorder="true" applyAlignment="true">
      <alignment horizontal="center" vertical="center" wrapText="true"/>
    </xf>
    <xf numFmtId="0" fontId="151" fillId="3" borderId="53" xfId="45542" applyFont="true" applyBorder="true" applyAlignment="true">
      <alignment horizontal="center" vertical="center" wrapText="true"/>
    </xf>
    <xf numFmtId="0" fontId="151" fillId="3" borderId="53" xfId="45543" applyFont="true" applyBorder="true" applyAlignment="true">
      <alignment horizontal="center" vertical="center" wrapText="true"/>
    </xf>
    <xf numFmtId="0" fontId="151" fillId="3" borderId="52" xfId="45571" applyFont="true" applyBorder="true" applyAlignment="true">
      <alignment horizontal="center" vertical="center" wrapText="true"/>
    </xf>
    <xf numFmtId="0" fontId="151" fillId="3" borderId="53" xfId="45572" applyFont="true" applyBorder="true" applyAlignment="true">
      <alignment horizontal="center" vertical="center" wrapText="true"/>
    </xf>
    <xf numFmtId="0" fontId="151" fillId="3" borderId="53" xfId="45573" applyFont="true" applyBorder="true" applyAlignment="true">
      <alignment horizontal="center" vertical="center" wrapText="true"/>
    </xf>
    <xf numFmtId="0" fontId="151" fillId="3" borderId="52" xfId="45613" applyFont="true" applyBorder="true" applyAlignment="true">
      <alignment horizontal="center" vertical="center" wrapText="true"/>
    </xf>
    <xf numFmtId="0" fontId="151" fillId="3" borderId="53" xfId="45614" applyFont="true" applyBorder="true" applyAlignment="true">
      <alignment horizontal="center" vertical="center" wrapText="true"/>
    </xf>
    <xf numFmtId="0" fontId="151" fillId="3" borderId="53" xfId="45615" applyFont="true" applyBorder="true" applyAlignment="true">
      <alignment horizontal="center" vertical="center" wrapText="true"/>
    </xf>
    <xf numFmtId="0" fontId="151" fillId="33" borderId="100" xfId="45564" applyFont="true" applyFill="true" applyBorder="true" applyAlignment="true">
      <alignment horizontal="center" vertical="center" wrapText="true"/>
    </xf>
    <xf numFmtId="0" fontId="151" fillId="33" borderId="125" xfId="45565" applyFont="true" applyFill="true" applyBorder="true" applyAlignment="true">
      <alignment horizontal="center" vertical="center" wrapText="true"/>
    </xf>
    <xf numFmtId="0" fontId="151" fillId="33" borderId="100" xfId="45570" applyFont="true" applyFill="true" applyBorder="true" applyAlignment="true">
      <alignment horizontal="center" vertical="center" wrapText="true"/>
    </xf>
    <xf numFmtId="0" fontId="151" fillId="33" borderId="125" xfId="45571" applyFont="true" applyFill="true" applyBorder="true" applyAlignment="true">
      <alignment horizontal="center" vertical="center" wrapText="true"/>
    </xf>
    <xf numFmtId="0" fontId="151" fillId="33" borderId="100" xfId="45606" applyFont="true" applyFill="true" applyBorder="true" applyAlignment="true">
      <alignment horizontal="center" vertical="center" wrapText="true"/>
    </xf>
    <xf numFmtId="0" fontId="151" fillId="33" borderId="125" xfId="45607" applyFont="true" applyFill="true" applyBorder="true" applyAlignment="true">
      <alignment horizontal="center" vertical="center" wrapText="true"/>
    </xf>
    <xf numFmtId="0" fontId="151" fillId="33" borderId="100" xfId="45612" applyFont="true" applyFill="true" applyBorder="true" applyAlignment="true">
      <alignment horizontal="center" vertical="center" wrapText="true"/>
    </xf>
    <xf numFmtId="0" fontId="151" fillId="33" borderId="125" xfId="45613" applyFont="true" applyFill="true" applyBorder="true" applyAlignment="true">
      <alignment horizontal="center" vertical="center" wrapText="true"/>
    </xf>
    <xf numFmtId="0" fontId="151" fillId="33" borderId="107" xfId="45566" applyFont="true" applyFill="true" applyBorder="true" applyAlignment="true">
      <alignment horizontal="center" vertical="center" wrapText="true"/>
    </xf>
    <xf numFmtId="0" fontId="151" fillId="33" borderId="107" xfId="45572" applyFont="true" applyFill="true" applyBorder="true" applyAlignment="true">
      <alignment horizontal="center" vertical="center" wrapText="true"/>
    </xf>
    <xf numFmtId="0" fontId="151" fillId="33" borderId="107" xfId="45608" applyFont="true" applyFill="true" applyBorder="true" applyAlignment="true">
      <alignment horizontal="center" vertical="center" wrapText="true"/>
    </xf>
    <xf numFmtId="0" fontId="151" fillId="33" borderId="107" xfId="45614" applyFont="true" applyFill="true" applyBorder="true" applyAlignment="true">
      <alignment horizontal="center" vertical="center" wrapText="true"/>
    </xf>
    <xf numFmtId="0" fontId="151" fillId="3" borderId="109" xfId="45455" applyFont="true" applyBorder="true" applyAlignment="true">
      <alignment horizontal="center" vertical="center" wrapText="true"/>
    </xf>
    <xf numFmtId="0" fontId="151" fillId="3" borderId="109" xfId="45485" applyFont="true" applyBorder="true" applyAlignment="true">
      <alignment horizontal="center" vertical="center" wrapText="true"/>
    </xf>
    <xf numFmtId="0" fontId="151" fillId="3" borderId="109" xfId="45511" applyFont="true" applyBorder="true" applyAlignment="true">
      <alignment horizontal="center" vertical="center" wrapText="true"/>
    </xf>
    <xf numFmtId="0" fontId="151" fillId="3" borderId="109" xfId="45541" applyFont="true" applyBorder="true" applyAlignment="true">
      <alignment horizontal="center" vertical="center" wrapText="true"/>
    </xf>
    <xf numFmtId="0" fontId="151" fillId="3" borderId="109" xfId="45571" applyFont="true" applyBorder="true" applyAlignment="true">
      <alignment horizontal="center" vertical="center" wrapText="true"/>
    </xf>
    <xf numFmtId="0" fontId="151" fillId="33" borderId="100" xfId="45566" applyFont="true" applyFill="true" applyBorder="true" applyAlignment="true">
      <alignment horizontal="center" vertical="center" wrapText="true"/>
    </xf>
    <xf numFmtId="0" fontId="151" fillId="33" borderId="100" xfId="45571" applyFont="true" applyFill="true" applyBorder="true" applyAlignment="true">
      <alignment horizontal="center" vertical="center" wrapText="true"/>
    </xf>
    <xf numFmtId="0" fontId="151" fillId="3" borderId="109" xfId="45613" applyFont="true" applyBorder="true" applyAlignment="true">
      <alignment horizontal="center" vertical="center" wrapText="true"/>
    </xf>
    <xf numFmtId="0" fontId="151" fillId="33" borderId="100" xfId="45608" applyFont="true" applyFill="true" applyBorder="true" applyAlignment="true">
      <alignment horizontal="center" vertical="center" wrapText="true"/>
    </xf>
    <xf numFmtId="0" fontId="151" fillId="33" borderId="100" xfId="45613" applyFont="true" applyFill="true" applyBorder="true" applyAlignment="true">
      <alignment horizontal="center" vertical="center" wrapText="true"/>
    </xf>
    <xf numFmtId="0" fontId="151" fillId="3" borderId="110" xfId="45455" applyFont="true" applyBorder="true" applyAlignment="true">
      <alignment horizontal="center" vertical="center" wrapText="true"/>
    </xf>
    <xf numFmtId="0" fontId="151" fillId="3" borderId="110" xfId="45485" applyFont="true" applyBorder="true" applyAlignment="true">
      <alignment horizontal="center" vertical="center" wrapText="true"/>
    </xf>
    <xf numFmtId="0" fontId="151" fillId="3" borderId="110" xfId="45511" applyFont="true" applyBorder="true" applyAlignment="true">
      <alignment horizontal="center" vertical="center" wrapText="true"/>
    </xf>
    <xf numFmtId="0" fontId="151" fillId="3" borderId="110" xfId="45541" applyFont="true" applyBorder="true" applyAlignment="true">
      <alignment horizontal="center" vertical="center" wrapText="true"/>
    </xf>
    <xf numFmtId="0" fontId="151" fillId="3" borderId="110" xfId="45571" applyFont="true" applyBorder="true" applyAlignment="true">
      <alignment horizontal="center" vertical="center" wrapText="true"/>
    </xf>
    <xf numFmtId="0" fontId="151" fillId="33" borderId="130" xfId="45566" applyFont="true" applyFill="true" applyBorder="true" applyAlignment="true">
      <alignment horizontal="center" vertical="center" wrapText="true"/>
    </xf>
    <xf numFmtId="0" fontId="151" fillId="33" borderId="130" xfId="45571" applyFont="true" applyFill="true" applyBorder="true" applyAlignment="true">
      <alignment horizontal="center" vertical="center" wrapText="true"/>
    </xf>
    <xf numFmtId="0" fontId="151" fillId="3" borderId="110" xfId="45613" applyFont="true" applyBorder="true" applyAlignment="true">
      <alignment horizontal="center" vertical="center" wrapText="true"/>
    </xf>
    <xf numFmtId="0" fontId="151" fillId="33" borderId="130" xfId="45608" applyFont="true" applyFill="true" applyBorder="true" applyAlignment="true">
      <alignment horizontal="center" vertical="center" wrapText="true"/>
    </xf>
    <xf numFmtId="0" fontId="151" fillId="33" borderId="130" xfId="45613" applyFont="true" applyFill="true" applyBorder="true" applyAlignment="true">
      <alignment horizontal="center" vertical="center" wrapText="true"/>
    </xf>
    <xf numFmtId="0" fontId="151" fillId="3" borderId="96" xfId="45456" applyFont="true" applyBorder="true" applyAlignment="true">
      <alignment horizontal="center" vertical="center" wrapText="true"/>
    </xf>
    <xf numFmtId="0" fontId="151" fillId="3" borderId="96" xfId="45486" applyFont="true" applyBorder="true" applyAlignment="true">
      <alignment horizontal="center" vertical="center" wrapText="true"/>
    </xf>
    <xf numFmtId="0" fontId="151" fillId="3" borderId="96" xfId="45512" applyFont="true" applyBorder="true" applyAlignment="true">
      <alignment horizontal="center" vertical="center" wrapText="true"/>
    </xf>
    <xf numFmtId="0" fontId="151" fillId="33" borderId="126" xfId="45566" applyFont="true" applyFill="true" applyBorder="true" applyAlignment="true">
      <alignment horizontal="center" vertical="center" wrapText="true"/>
    </xf>
    <xf numFmtId="0" fontId="151" fillId="33" borderId="126" xfId="45572" applyFont="true" applyFill="true" applyBorder="true" applyAlignment="true">
      <alignment horizontal="center" vertical="center" wrapText="true"/>
    </xf>
    <xf numFmtId="0" fontId="151" fillId="3" borderId="96" xfId="45542" applyFont="true" applyBorder="true" applyAlignment="true">
      <alignment horizontal="center" vertical="center" wrapText="true"/>
    </xf>
    <xf numFmtId="0" fontId="151" fillId="3" borderId="96" xfId="45572" applyFont="true" applyBorder="true" applyAlignment="true">
      <alignment horizontal="center" vertical="center" wrapText="true"/>
    </xf>
    <xf numFmtId="0" fontId="151" fillId="33" borderId="126" xfId="45608" applyFont="true" applyFill="true" applyBorder="true" applyAlignment="true">
      <alignment horizontal="center" vertical="center" wrapText="true"/>
    </xf>
    <xf numFmtId="0" fontId="151" fillId="33" borderId="126" xfId="45614" applyFont="true" applyFill="true" applyBorder="true" applyAlignment="true">
      <alignment horizontal="center" vertical="center" wrapText="true"/>
    </xf>
    <xf numFmtId="0" fontId="151" fillId="3" borderId="96" xfId="45614" applyFont="true" applyBorder="true" applyAlignment="true">
      <alignment horizontal="center" vertical="center" wrapText="true"/>
    </xf>
    <xf numFmtId="0" fontId="151" fillId="0" borderId="100" xfId="45520" applyFont="true" applyFill="true" applyBorder="true" applyAlignment="true">
      <alignment horizontal="left" vertical="center" wrapText="true"/>
    </xf>
    <xf numFmtId="0" fontId="151" fillId="0" borderId="100" xfId="45526" applyFont="true" applyFill="true" applyBorder="true" applyAlignment="true">
      <alignment horizontal="left" vertical="center" wrapText="true"/>
    </xf>
    <xf numFmtId="0" fontId="151" fillId="0" borderId="100" xfId="45562" applyFont="true" applyFill="true" applyBorder="true" applyAlignment="true">
      <alignment horizontal="left" vertical="center" wrapText="true"/>
    </xf>
    <xf numFmtId="0" fontId="151" fillId="0" borderId="100" xfId="45568" applyFont="true" applyFill="true" applyBorder="true" applyAlignment="true">
      <alignment horizontal="left" vertical="center" wrapText="true"/>
    </xf>
    <xf numFmtId="0" fontId="151" fillId="0" borderId="100" xfId="45574" applyFont="true" applyFill="true" applyBorder="true" applyAlignment="true">
      <alignment horizontal="left" vertical="center" wrapText="true"/>
    </xf>
    <xf numFmtId="0" fontId="151" fillId="0" borderId="100" xfId="45580" applyFont="true" applyFill="true" applyBorder="true" applyAlignment="true">
      <alignment horizontal="left" vertical="center" wrapText="true"/>
    </xf>
    <xf numFmtId="0" fontId="151" fillId="0" borderId="100" xfId="45586" applyFont="true" applyFill="true" applyBorder="true" applyAlignment="true">
      <alignment horizontal="left" vertical="center" wrapText="true"/>
    </xf>
    <xf numFmtId="0" fontId="151" fillId="0" borderId="100" xfId="45604" applyFont="true" applyFill="true" applyBorder="true" applyAlignment="true">
      <alignment horizontal="left" vertical="center" wrapText="true"/>
    </xf>
    <xf numFmtId="0" fontId="151" fillId="0" borderId="100" xfId="45610" applyFont="true" applyFill="true" applyBorder="true" applyAlignment="true">
      <alignment horizontal="left" vertical="center" wrapText="true"/>
    </xf>
    <xf numFmtId="0" fontId="151" fillId="0" borderId="100" xfId="45616" applyFont="true" applyFill="true" applyBorder="true" applyAlignment="true">
      <alignment horizontal="left" vertical="center" wrapText="true"/>
    </xf>
    <xf numFmtId="0" fontId="151" fillId="0" borderId="100" xfId="45622" applyFont="true" applyFill="true" applyBorder="true" applyAlignment="true">
      <alignment horizontal="left" vertical="center" wrapText="true"/>
    </xf>
    <xf numFmtId="0" fontId="151" fillId="0" borderId="100" xfId="45628" applyFont="true" applyFill="true" applyBorder="true" applyAlignment="true">
      <alignment horizontal="left" vertical="center" wrapText="true"/>
    </xf>
    <xf numFmtId="0" fontId="151" fillId="0" borderId="105" xfId="45580" applyFont="true" applyFill="true" applyBorder="true" applyAlignment="true">
      <alignment horizontal="left" vertical="center" wrapText="true"/>
    </xf>
    <xf numFmtId="0" fontId="151" fillId="26" borderId="107" xfId="45629" applyFont="true" applyFill="true" applyBorder="true" applyAlignment="true">
      <alignment horizontal="left" vertical="center"/>
    </xf>
    <xf numFmtId="0" fontId="151" fillId="0" borderId="107" xfId="45642" applyFont="true" applyFill="true" applyBorder="true" applyAlignment="true">
      <alignment horizontal="left" vertical="center"/>
    </xf>
    <xf numFmtId="169" fontId="150" fillId="33" borderId="102" xfId="45460" applyNumberFormat="true" applyFont="true" applyFill="true" applyBorder="true" applyAlignment="true">
      <alignment horizontal="center" vertical="center"/>
    </xf>
    <xf numFmtId="169" fontId="150" fillId="33" borderId="123" xfId="45461" applyNumberFormat="true" applyFont="true" applyFill="true" applyBorder="true" applyAlignment="true">
      <alignment horizontal="center" vertical="center"/>
    </xf>
    <xf numFmtId="169" fontId="150" fillId="33" borderId="124" xfId="45462" applyNumberFormat="true" applyFont="true" applyFill="true" applyBorder="true" applyAlignment="true">
      <alignment horizontal="center" vertical="center"/>
    </xf>
    <xf numFmtId="169" fontId="150" fillId="33" borderId="129" xfId="45461" applyNumberFormat="true" applyFont="true" applyFill="true" applyBorder="true" applyAlignment="true">
      <alignment horizontal="center" vertical="center"/>
    </xf>
    <xf numFmtId="169" fontId="150" fillId="33" borderId="106" xfId="45462" applyNumberFormat="true" applyFont="true" applyFill="true" applyBorder="true" applyAlignment="true">
      <alignment horizontal="center" vertical="center"/>
    </xf>
    <xf numFmtId="169" fontId="150" fillId="33" borderId="102" xfId="45461" applyNumberFormat="true" applyFont="true" applyFill="true" applyBorder="true" applyAlignment="true">
      <alignment horizontal="center" vertical="center"/>
    </xf>
    <xf numFmtId="169" fontId="150" fillId="33" borderId="100" xfId="45466" applyNumberFormat="true" applyFont="true" applyFill="true" applyBorder="true" applyAlignment="true">
      <alignment horizontal="center" vertical="center"/>
    </xf>
    <xf numFmtId="169" fontId="150" fillId="33" borderId="125" xfId="45467" applyNumberFormat="true" applyFont="true" applyFill="true" applyBorder="true" applyAlignment="true">
      <alignment horizontal="center" vertical="center"/>
    </xf>
    <xf numFmtId="169" fontId="150" fillId="33" borderId="126" xfId="45468" applyNumberFormat="true" applyFont="true" applyFill="true" applyBorder="true" applyAlignment="true">
      <alignment horizontal="center" vertical="center"/>
    </xf>
    <xf numFmtId="169" fontId="150" fillId="33" borderId="130" xfId="45467" applyNumberFormat="true" applyFont="true" applyFill="true" applyBorder="true" applyAlignment="true">
      <alignment horizontal="center" vertical="center"/>
    </xf>
    <xf numFmtId="169" fontId="150" fillId="33" borderId="107" xfId="45468" applyNumberFormat="true" applyFont="true" applyFill="true" applyBorder="true" applyAlignment="true">
      <alignment horizontal="center" vertical="center"/>
    </xf>
    <xf numFmtId="169" fontId="150" fillId="33" borderId="100" xfId="45467" applyNumberFormat="true" applyFont="true" applyFill="true" applyBorder="true" applyAlignment="true">
      <alignment horizontal="center" vertical="center"/>
    </xf>
    <xf numFmtId="169" fontId="150" fillId="33" borderId="105" xfId="45472" applyNumberFormat="true" applyFont="true" applyFill="true" applyBorder="true" applyAlignment="true">
      <alignment horizontal="center" vertical="center"/>
    </xf>
    <xf numFmtId="169" fontId="150" fillId="33" borderId="127" xfId="45473" applyNumberFormat="true" applyFont="true" applyFill="true" applyBorder="true" applyAlignment="true">
      <alignment horizontal="center" vertical="center"/>
    </xf>
    <xf numFmtId="169" fontId="150" fillId="33" borderId="128" xfId="45474" applyNumberFormat="true" applyFont="true" applyFill="true" applyBorder="true" applyAlignment="true">
      <alignment horizontal="center" vertical="center"/>
    </xf>
    <xf numFmtId="169" fontId="150" fillId="33" borderId="131" xfId="45473" applyNumberFormat="true" applyFont="true" applyFill="true" applyBorder="true" applyAlignment="true">
      <alignment horizontal="center" vertical="center"/>
    </xf>
    <xf numFmtId="169" fontId="150" fillId="33" borderId="108" xfId="45474" applyNumberFormat="true" applyFont="true" applyFill="true" applyBorder="true" applyAlignment="true">
      <alignment horizontal="center" vertical="center"/>
    </xf>
    <xf numFmtId="169" fontId="150" fillId="33" borderId="105" xfId="45473" applyNumberFormat="true" applyFont="true" applyFill="true" applyBorder="true" applyAlignment="true">
      <alignment horizontal="center" vertical="center"/>
    </xf>
    <xf numFmtId="169" fontId="150" fillId="33" borderId="102" xfId="45496" applyNumberFormat="true" applyFont="true" applyFill="true" applyBorder="true" applyAlignment="true">
      <alignment horizontal="center" vertical="center"/>
    </xf>
    <xf numFmtId="169" fontId="150" fillId="33" borderId="123" xfId="45497" applyNumberFormat="true" applyFont="true" applyFill="true" applyBorder="true" applyAlignment="true">
      <alignment horizontal="center" vertical="center"/>
    </xf>
    <xf numFmtId="169" fontId="150" fillId="33" borderId="124" xfId="45498" applyNumberFormat="true" applyFont="true" applyFill="true" applyBorder="true" applyAlignment="true">
      <alignment horizontal="center" vertical="center"/>
    </xf>
    <xf numFmtId="169" fontId="150" fillId="33" borderId="129" xfId="45497" applyNumberFormat="true" applyFont="true" applyFill="true" applyBorder="true" applyAlignment="true">
      <alignment horizontal="center" vertical="center"/>
    </xf>
    <xf numFmtId="169" fontId="150" fillId="33" borderId="106" xfId="45498" applyNumberFormat="true" applyFont="true" applyFill="true" applyBorder="true" applyAlignment="true">
      <alignment horizontal="center" vertical="center"/>
    </xf>
    <xf numFmtId="169" fontId="150" fillId="33" borderId="102" xfId="45497" applyNumberFormat="true" applyFont="true" applyFill="true" applyBorder="true" applyAlignment="true">
      <alignment horizontal="center" vertical="center"/>
    </xf>
    <xf numFmtId="169" fontId="150" fillId="33" borderId="100" xfId="45496" applyNumberFormat="true" applyFont="true" applyFill="true" applyBorder="true" applyAlignment="true">
      <alignment horizontal="center" vertical="center"/>
    </xf>
    <xf numFmtId="169" fontId="150" fillId="33" borderId="125" xfId="45497" applyNumberFormat="true" applyFont="true" applyFill="true" applyBorder="true" applyAlignment="true">
      <alignment horizontal="center" vertical="center"/>
    </xf>
    <xf numFmtId="169" fontId="150" fillId="33" borderId="126" xfId="45498" applyNumberFormat="true" applyFont="true" applyFill="true" applyBorder="true" applyAlignment="true">
      <alignment horizontal="center" vertical="center"/>
    </xf>
    <xf numFmtId="169" fontId="150" fillId="33" borderId="130" xfId="45497" applyNumberFormat="true" applyFont="true" applyFill="true" applyBorder="true" applyAlignment="true">
      <alignment horizontal="center" vertical="center"/>
    </xf>
    <xf numFmtId="169" fontId="150" fillId="33" borderId="107" xfId="45498" applyNumberFormat="true" applyFont="true" applyFill="true" applyBorder="true" applyAlignment="true">
      <alignment horizontal="center" vertical="center"/>
    </xf>
    <xf numFmtId="169" fontId="150" fillId="33" borderId="100" xfId="45497" applyNumberFormat="true" applyFont="true" applyFill="true" applyBorder="true" applyAlignment="true">
      <alignment horizontal="center" vertical="center"/>
    </xf>
    <xf numFmtId="169" fontId="150" fillId="33" borderId="100" xfId="45490" applyNumberFormat="true" applyFont="true" applyFill="true" applyBorder="true" applyAlignment="true">
      <alignment horizontal="center" vertical="center"/>
    </xf>
    <xf numFmtId="169" fontId="150" fillId="33" borderId="125" xfId="45491" applyNumberFormat="true" applyFont="true" applyFill="true" applyBorder="true" applyAlignment="true">
      <alignment horizontal="center" vertical="center"/>
    </xf>
    <xf numFmtId="169" fontId="150" fillId="33" borderId="126" xfId="45492" applyNumberFormat="true" applyFont="true" applyFill="true" applyBorder="true" applyAlignment="true">
      <alignment horizontal="center" vertical="center"/>
    </xf>
    <xf numFmtId="169" fontId="150" fillId="33" borderId="130" xfId="45491" applyNumberFormat="true" applyFont="true" applyFill="true" applyBorder="true" applyAlignment="true">
      <alignment horizontal="center" vertical="center"/>
    </xf>
    <xf numFmtId="169" fontId="150" fillId="33" borderId="107" xfId="45492" applyNumberFormat="true" applyFont="true" applyFill="true" applyBorder="true" applyAlignment="true">
      <alignment horizontal="center" vertical="center"/>
    </xf>
    <xf numFmtId="169" fontId="150" fillId="33" borderId="100" xfId="45491" applyNumberFormat="true" applyFont="true" applyFill="true" applyBorder="true" applyAlignment="true">
      <alignment horizontal="center" vertical="center"/>
    </xf>
    <xf numFmtId="169" fontId="150" fillId="33" borderId="102" xfId="45516" applyNumberFormat="true" applyFont="true" applyFill="true" applyBorder="true" applyAlignment="true">
      <alignment horizontal="center" vertical="center"/>
    </xf>
    <xf numFmtId="169" fontId="150" fillId="33" borderId="123" xfId="45517" applyNumberFormat="true" applyFont="true" applyFill="true" applyBorder="true" applyAlignment="true">
      <alignment horizontal="center" vertical="center"/>
    </xf>
    <xf numFmtId="169" fontId="150" fillId="33" borderId="124" xfId="45518" applyNumberFormat="true" applyFont="true" applyFill="true" applyBorder="true" applyAlignment="true">
      <alignment horizontal="center" vertical="center"/>
    </xf>
    <xf numFmtId="169" fontId="150" fillId="33" borderId="129" xfId="45517" applyNumberFormat="true" applyFont="true" applyFill="true" applyBorder="true" applyAlignment="true">
      <alignment horizontal="center" vertical="center"/>
    </xf>
    <xf numFmtId="169" fontId="150" fillId="33" borderId="106" xfId="45518" applyNumberFormat="true" applyFont="true" applyFill="true" applyBorder="true" applyAlignment="true">
      <alignment horizontal="center" vertical="center"/>
    </xf>
    <xf numFmtId="169" fontId="150" fillId="33" borderId="102" xfId="45517" applyNumberFormat="true" applyFont="true" applyFill="true" applyBorder="true" applyAlignment="true">
      <alignment horizontal="center" vertical="center"/>
    </xf>
    <xf numFmtId="169" fontId="150" fillId="33" borderId="100" xfId="45522" applyNumberFormat="true" applyFont="true" applyFill="true" applyBorder="true" applyAlignment="true">
      <alignment horizontal="center" vertical="center"/>
    </xf>
    <xf numFmtId="169" fontId="150" fillId="33" borderId="125" xfId="45523" applyNumberFormat="true" applyFont="true" applyFill="true" applyBorder="true" applyAlignment="true">
      <alignment horizontal="center" vertical="center"/>
    </xf>
    <xf numFmtId="169" fontId="150" fillId="33" borderId="126" xfId="45524" applyNumberFormat="true" applyFont="true" applyFill="true" applyBorder="true" applyAlignment="true">
      <alignment horizontal="center" vertical="center"/>
    </xf>
    <xf numFmtId="169" fontId="150" fillId="33" borderId="130" xfId="45523" applyNumberFormat="true" applyFont="true" applyFill="true" applyBorder="true" applyAlignment="true">
      <alignment horizontal="center" vertical="center"/>
    </xf>
    <xf numFmtId="169" fontId="150" fillId="33" borderId="107" xfId="45524" applyNumberFormat="true" applyFont="true" applyFill="true" applyBorder="true" applyAlignment="true">
      <alignment horizontal="center" vertical="center"/>
    </xf>
    <xf numFmtId="169" fontId="150" fillId="33" borderId="100" xfId="45523" applyNumberFormat="true" applyFont="true" applyFill="true" applyBorder="true" applyAlignment="true">
      <alignment horizontal="center" vertical="center"/>
    </xf>
    <xf numFmtId="169" fontId="150" fillId="33" borderId="100" xfId="45528" applyNumberFormat="true" applyFont="true" applyFill="true" applyBorder="true" applyAlignment="true">
      <alignment horizontal="center" vertical="center"/>
    </xf>
    <xf numFmtId="169" fontId="150" fillId="33" borderId="125" xfId="45529" applyNumberFormat="true" applyFont="true" applyFill="true" applyBorder="true" applyAlignment="true">
      <alignment horizontal="center" vertical="center"/>
    </xf>
    <xf numFmtId="169" fontId="150" fillId="33" borderId="126" xfId="45530" applyNumberFormat="true" applyFont="true" applyFill="true" applyBorder="true" applyAlignment="true">
      <alignment horizontal="center" vertical="center"/>
    </xf>
    <xf numFmtId="169" fontId="150" fillId="33" borderId="130" xfId="45529" applyNumberFormat="true" applyFont="true" applyFill="true" applyBorder="true" applyAlignment="true">
      <alignment horizontal="center" vertical="center"/>
    </xf>
    <xf numFmtId="169" fontId="150" fillId="33" borderId="107" xfId="45530" applyNumberFormat="true" applyFont="true" applyFill="true" applyBorder="true" applyAlignment="true">
      <alignment horizontal="center" vertical="center"/>
    </xf>
    <xf numFmtId="169" fontId="150" fillId="33" borderId="100" xfId="45529" applyNumberFormat="true" applyFont="true" applyFill="true" applyBorder="true" applyAlignment="true">
      <alignment horizontal="center" vertical="center"/>
    </xf>
    <xf numFmtId="169" fontId="150" fillId="33" borderId="102" xfId="45546" applyNumberFormat="true" applyFont="true" applyFill="true" applyBorder="true" applyAlignment="true">
      <alignment horizontal="center" vertical="center"/>
    </xf>
    <xf numFmtId="169" fontId="150" fillId="33" borderId="123" xfId="45547" applyNumberFormat="true" applyFont="true" applyFill="true" applyBorder="true" applyAlignment="true">
      <alignment horizontal="center" vertical="center"/>
    </xf>
    <xf numFmtId="169" fontId="150" fillId="33" borderId="124" xfId="45548" applyNumberFormat="true" applyFont="true" applyFill="true" applyBorder="true" applyAlignment="true">
      <alignment horizontal="center" vertical="center"/>
    </xf>
    <xf numFmtId="169" fontId="150" fillId="33" borderId="129" xfId="45547" applyNumberFormat="true" applyFont="true" applyFill="true" applyBorder="true" applyAlignment="true">
      <alignment horizontal="center" vertical="center"/>
    </xf>
    <xf numFmtId="169" fontId="150" fillId="33" borderId="106" xfId="45548" applyNumberFormat="true" applyFont="true" applyFill="true" applyBorder="true" applyAlignment="true">
      <alignment horizontal="center" vertical="center"/>
    </xf>
    <xf numFmtId="169" fontId="150" fillId="33" borderId="102" xfId="45547" applyNumberFormat="true" applyFont="true" applyFill="true" applyBorder="true" applyAlignment="true">
      <alignment horizontal="center" vertical="center"/>
    </xf>
    <xf numFmtId="169" fontId="150" fillId="33" borderId="100" xfId="45552" applyNumberFormat="true" applyFont="true" applyFill="true" applyBorder="true" applyAlignment="true">
      <alignment horizontal="center" vertical="center"/>
    </xf>
    <xf numFmtId="169" fontId="150" fillId="33" borderId="125" xfId="45553" applyNumberFormat="true" applyFont="true" applyFill="true" applyBorder="true" applyAlignment="true">
      <alignment horizontal="center" vertical="center"/>
    </xf>
    <xf numFmtId="169" fontId="150" fillId="33" borderId="126" xfId="45554" applyNumberFormat="true" applyFont="true" applyFill="true" applyBorder="true" applyAlignment="true">
      <alignment horizontal="center" vertical="center"/>
    </xf>
    <xf numFmtId="169" fontId="150" fillId="33" borderId="130" xfId="45553" applyNumberFormat="true" applyFont="true" applyFill="true" applyBorder="true" applyAlignment="true">
      <alignment horizontal="center" vertical="center"/>
    </xf>
    <xf numFmtId="169" fontId="150" fillId="33" borderId="107" xfId="45554" applyNumberFormat="true" applyFont="true" applyFill="true" applyBorder="true" applyAlignment="true">
      <alignment horizontal="center" vertical="center"/>
    </xf>
    <xf numFmtId="169" fontId="150" fillId="33" borderId="100" xfId="45553" applyNumberFormat="true" applyFont="true" applyFill="true" applyBorder="true" applyAlignment="true">
      <alignment horizontal="center" vertical="center"/>
    </xf>
    <xf numFmtId="169" fontId="150" fillId="33" borderId="105" xfId="45558" applyNumberFormat="true" applyFont="true" applyFill="true" applyBorder="true" applyAlignment="true">
      <alignment horizontal="center" vertical="center"/>
    </xf>
    <xf numFmtId="169" fontId="150" fillId="33" borderId="127" xfId="45559" applyNumberFormat="true" applyFont="true" applyFill="true" applyBorder="true" applyAlignment="true">
      <alignment horizontal="center" vertical="center"/>
    </xf>
    <xf numFmtId="169" fontId="150" fillId="33" borderId="128" xfId="45560" applyNumberFormat="true" applyFont="true" applyFill="true" applyBorder="true" applyAlignment="true">
      <alignment horizontal="center" vertical="center"/>
    </xf>
    <xf numFmtId="169" fontId="150" fillId="33" borderId="131" xfId="45559" applyNumberFormat="true" applyFont="true" applyFill="true" applyBorder="true" applyAlignment="true">
      <alignment horizontal="center" vertical="center"/>
    </xf>
    <xf numFmtId="169" fontId="150" fillId="33" borderId="108" xfId="45560" applyNumberFormat="true" applyFont="true" applyFill="true" applyBorder="true" applyAlignment="true">
      <alignment horizontal="center" vertical="center"/>
    </xf>
    <xf numFmtId="169" fontId="150" fillId="33" borderId="105" xfId="45559" applyNumberFormat="true" applyFont="true" applyFill="true" applyBorder="true" applyAlignment="true">
      <alignment horizontal="center" vertical="center"/>
    </xf>
    <xf numFmtId="169" fontId="150" fillId="33" borderId="102" xfId="45576" applyNumberFormat="true" applyFont="true" applyFill="true" applyBorder="true" applyAlignment="true">
      <alignment horizontal="center" vertical="center"/>
    </xf>
    <xf numFmtId="169" fontId="150" fillId="33" borderId="123" xfId="45577" applyNumberFormat="true" applyFont="true" applyFill="true" applyBorder="true" applyAlignment="true">
      <alignment horizontal="center" vertical="center"/>
    </xf>
    <xf numFmtId="169" fontId="150" fillId="33" borderId="124" xfId="45578" applyNumberFormat="true" applyFont="true" applyFill="true" applyBorder="true" applyAlignment="true">
      <alignment horizontal="center" vertical="center"/>
    </xf>
    <xf numFmtId="169" fontId="150" fillId="33" borderId="129" xfId="45577" applyNumberFormat="true" applyFont="true" applyFill="true" applyBorder="true" applyAlignment="true">
      <alignment horizontal="center" vertical="center"/>
    </xf>
    <xf numFmtId="169" fontId="150" fillId="33" borderId="106" xfId="45578" applyNumberFormat="true" applyFont="true" applyFill="true" applyBorder="true" applyAlignment="true">
      <alignment horizontal="center" vertical="center"/>
    </xf>
    <xf numFmtId="169" fontId="150" fillId="33" borderId="102" xfId="45577" applyNumberFormat="true" applyFont="true" applyFill="true" applyBorder="true" applyAlignment="true">
      <alignment horizontal="center" vertical="center"/>
    </xf>
    <xf numFmtId="169" fontId="150" fillId="33" borderId="100" xfId="45582" applyNumberFormat="true" applyFont="true" applyFill="true" applyBorder="true" applyAlignment="true">
      <alignment horizontal="center" vertical="center"/>
    </xf>
    <xf numFmtId="169" fontId="150" fillId="33" borderId="125" xfId="45583" applyNumberFormat="true" applyFont="true" applyFill="true" applyBorder="true" applyAlignment="true">
      <alignment horizontal="center" vertical="center"/>
    </xf>
    <xf numFmtId="169" fontId="150" fillId="33" borderId="126" xfId="45584" applyNumberFormat="true" applyFont="true" applyFill="true" applyBorder="true" applyAlignment="true">
      <alignment horizontal="center" vertical="center"/>
    </xf>
    <xf numFmtId="169" fontId="150" fillId="33" borderId="130" xfId="45583" applyNumberFormat="true" applyFont="true" applyFill="true" applyBorder="true" applyAlignment="true">
      <alignment horizontal="center" vertical="center"/>
    </xf>
    <xf numFmtId="169" fontId="150" fillId="33" borderId="107" xfId="45584" applyNumberFormat="true" applyFont="true" applyFill="true" applyBorder="true" applyAlignment="true">
      <alignment horizontal="center" vertical="center"/>
    </xf>
    <xf numFmtId="169" fontId="150" fillId="33" borderId="100" xfId="45583" applyNumberFormat="true" applyFont="true" applyFill="true" applyBorder="true" applyAlignment="true">
      <alignment horizontal="center" vertical="center"/>
    </xf>
    <xf numFmtId="168" fontId="150" fillId="33" borderId="100" xfId="45592" applyNumberFormat="true" applyFont="true" applyFill="true" applyBorder="true" applyAlignment="true">
      <alignment horizontal="center" vertical="center"/>
    </xf>
    <xf numFmtId="168" fontId="150" fillId="33" borderId="125" xfId="45593" applyNumberFormat="true" applyFont="true" applyFill="true" applyBorder="true" applyAlignment="true">
      <alignment horizontal="center" vertical="center"/>
    </xf>
    <xf numFmtId="168" fontId="150" fillId="33" borderId="126" xfId="45594" applyNumberFormat="true" applyFont="true" applyFill="true" applyBorder="true" applyAlignment="true">
      <alignment horizontal="center" vertical="center"/>
    </xf>
    <xf numFmtId="168" fontId="150" fillId="33" borderId="130" xfId="45593" applyNumberFormat="true" applyFont="true" applyFill="true" applyBorder="true" applyAlignment="true">
      <alignment horizontal="center" vertical="center"/>
    </xf>
    <xf numFmtId="168" fontId="150" fillId="33" borderId="107" xfId="45594" applyNumberFormat="true" applyFont="true" applyFill="true" applyBorder="true" applyAlignment="true">
      <alignment horizontal="center" vertical="center"/>
    </xf>
    <xf numFmtId="168" fontId="150" fillId="33" borderId="100" xfId="45593" applyNumberFormat="true" applyFont="true" applyFill="true" applyBorder="true" applyAlignment="true">
      <alignment horizontal="center" vertical="center"/>
    </xf>
    <xf numFmtId="168" fontId="150" fillId="33" borderId="100" xfId="45596" applyNumberFormat="true" applyFont="true" applyFill="true" applyBorder="true" applyAlignment="true">
      <alignment horizontal="center" vertical="center"/>
    </xf>
    <xf numFmtId="168" fontId="150" fillId="33" borderId="125" xfId="45597" applyNumberFormat="true" applyFont="true" applyFill="true" applyBorder="true" applyAlignment="true">
      <alignment horizontal="center" vertical="center"/>
    </xf>
    <xf numFmtId="168" fontId="150" fillId="33" borderId="126" xfId="45598" applyNumberFormat="true" applyFont="true" applyFill="true" applyBorder="true" applyAlignment="true">
      <alignment horizontal="center" vertical="center"/>
    </xf>
    <xf numFmtId="168" fontId="150" fillId="33" borderId="130" xfId="45597" applyNumberFormat="true" applyFont="true" applyFill="true" applyBorder="true" applyAlignment="true">
      <alignment horizontal="center" vertical="center"/>
    </xf>
    <xf numFmtId="168" fontId="150" fillId="33" borderId="107" xfId="45598" applyNumberFormat="true" applyFont="true" applyFill="true" applyBorder="true" applyAlignment="true">
      <alignment horizontal="center" vertical="center"/>
    </xf>
    <xf numFmtId="168" fontId="150" fillId="33" borderId="100" xfId="45597" applyNumberFormat="true" applyFont="true" applyFill="true" applyBorder="true" applyAlignment="true">
      <alignment horizontal="center" vertical="center"/>
    </xf>
    <xf numFmtId="168" fontId="150" fillId="33" borderId="100" xfId="45600" applyNumberFormat="true" applyFont="true" applyFill="true" applyBorder="true" applyAlignment="true">
      <alignment horizontal="center" vertical="center"/>
    </xf>
    <xf numFmtId="168" fontId="150" fillId="33" borderId="125" xfId="45601" applyNumberFormat="true" applyFont="true" applyFill="true" applyBorder="true" applyAlignment="true">
      <alignment horizontal="center" vertical="center"/>
    </xf>
    <xf numFmtId="168" fontId="150" fillId="33" borderId="126" xfId="45602" applyNumberFormat="true" applyFont="true" applyFill="true" applyBorder="true" applyAlignment="true">
      <alignment horizontal="center" vertical="center"/>
    </xf>
    <xf numFmtId="168" fontId="150" fillId="33" borderId="130" xfId="45601" applyNumberFormat="true" applyFont="true" applyFill="true" applyBorder="true" applyAlignment="true">
      <alignment horizontal="center" vertical="center"/>
    </xf>
    <xf numFmtId="168" fontId="150" fillId="33" borderId="107" xfId="45602" applyNumberFormat="true" applyFont="true" applyFill="true" applyBorder="true" applyAlignment="true">
      <alignment horizontal="center" vertical="center"/>
    </xf>
    <xf numFmtId="168" fontId="150" fillId="33" borderId="100" xfId="45601" applyNumberFormat="true" applyFont="true" applyFill="true" applyBorder="true" applyAlignment="true">
      <alignment horizontal="center" vertical="center"/>
    </xf>
    <xf numFmtId="169" fontId="150" fillId="33" borderId="105" xfId="45582" applyNumberFormat="true" applyFont="true" applyFill="true" applyBorder="true" applyAlignment="true">
      <alignment horizontal="center" vertical="center"/>
    </xf>
    <xf numFmtId="169" fontId="150" fillId="33" borderId="127" xfId="45583" applyNumberFormat="true" applyFont="true" applyFill="true" applyBorder="true" applyAlignment="true">
      <alignment horizontal="center" vertical="center"/>
    </xf>
    <xf numFmtId="169" fontId="150" fillId="33" borderId="128" xfId="45584" applyNumberFormat="true" applyFont="true" applyFill="true" applyBorder="true" applyAlignment="true">
      <alignment horizontal="center" vertical="center"/>
    </xf>
    <xf numFmtId="169" fontId="150" fillId="33" borderId="131" xfId="45583" applyNumberFormat="true" applyFont="true" applyFill="true" applyBorder="true" applyAlignment="true">
      <alignment horizontal="center" vertical="center"/>
    </xf>
    <xf numFmtId="169" fontId="150" fillId="33" borderId="108" xfId="45584" applyNumberFormat="true" applyFont="true" applyFill="true" applyBorder="true" applyAlignment="true">
      <alignment horizontal="center" vertical="center"/>
    </xf>
    <xf numFmtId="169" fontId="150" fillId="33" borderId="105" xfId="45583" applyNumberFormat="true" applyFont="true" applyFill="true" applyBorder="true" applyAlignment="true">
      <alignment horizontal="center" vertical="center"/>
    </xf>
    <xf numFmtId="169" fontId="150" fillId="33" borderId="102" xfId="45618" applyNumberFormat="true" applyFont="true" applyFill="true" applyBorder="true" applyAlignment="true">
      <alignment horizontal="center" vertical="center"/>
    </xf>
    <xf numFmtId="169" fontId="150" fillId="33" borderId="123" xfId="45619" applyNumberFormat="true" applyFont="true" applyFill="true" applyBorder="true" applyAlignment="true">
      <alignment horizontal="center" vertical="center"/>
    </xf>
    <xf numFmtId="169" fontId="150" fillId="33" borderId="124" xfId="45620" applyNumberFormat="true" applyFont="true" applyFill="true" applyBorder="true" applyAlignment="true">
      <alignment horizontal="center" vertical="center"/>
    </xf>
    <xf numFmtId="169" fontId="150" fillId="33" borderId="129" xfId="45619" applyNumberFormat="true" applyFont="true" applyFill="true" applyBorder="true" applyAlignment="true">
      <alignment horizontal="center" vertical="center"/>
    </xf>
    <xf numFmtId="169" fontId="150" fillId="33" borderId="106" xfId="45620" applyNumberFormat="true" applyFont="true" applyFill="true" applyBorder="true" applyAlignment="true">
      <alignment horizontal="center" vertical="center"/>
    </xf>
    <xf numFmtId="169" fontId="150" fillId="33" borderId="102" xfId="45619" applyNumberFormat="true" applyFont="true" applyFill="true" applyBorder="true" applyAlignment="true">
      <alignment horizontal="center" vertical="center"/>
    </xf>
    <xf numFmtId="169" fontId="150" fillId="33" borderId="100" xfId="45624" applyNumberFormat="true" applyFont="true" applyFill="true" applyBorder="true" applyAlignment="true">
      <alignment horizontal="center" vertical="center"/>
    </xf>
    <xf numFmtId="169" fontId="150" fillId="33" borderId="125" xfId="45625" applyNumberFormat="true" applyFont="true" applyFill="true" applyBorder="true" applyAlignment="true">
      <alignment horizontal="center" vertical="center"/>
    </xf>
    <xf numFmtId="169" fontId="150" fillId="33" borderId="126" xfId="45626" applyNumberFormat="true" applyFont="true" applyFill="true" applyBorder="true" applyAlignment="true">
      <alignment horizontal="center" vertical="center"/>
    </xf>
    <xf numFmtId="169" fontId="150" fillId="33" borderId="130" xfId="45625" applyNumberFormat="true" applyFont="true" applyFill="true" applyBorder="true" applyAlignment="true">
      <alignment horizontal="center" vertical="center"/>
    </xf>
    <xf numFmtId="169" fontId="150" fillId="33" borderId="107" xfId="45626" applyNumberFormat="true" applyFont="true" applyFill="true" applyBorder="true" applyAlignment="true">
      <alignment horizontal="center" vertical="center"/>
    </xf>
    <xf numFmtId="169" fontId="150" fillId="33" borderId="100" xfId="45625" applyNumberFormat="true" applyFont="true" applyFill="true" applyBorder="true" applyAlignment="true">
      <alignment horizontal="center" vertical="center"/>
    </xf>
    <xf numFmtId="169" fontId="150" fillId="33" borderId="100" xfId="45630" applyNumberFormat="true" applyFont="true" applyFill="true" applyBorder="true" applyAlignment="true">
      <alignment horizontal="center" vertical="center"/>
    </xf>
    <xf numFmtId="169" fontId="150" fillId="33" borderId="125" xfId="45631" applyNumberFormat="true" applyFont="true" applyFill="true" applyBorder="true" applyAlignment="true">
      <alignment horizontal="center" vertical="center"/>
    </xf>
    <xf numFmtId="169" fontId="150" fillId="33" borderId="126" xfId="45632" applyNumberFormat="true" applyFont="true" applyFill="true" applyBorder="true" applyAlignment="true">
      <alignment horizontal="center" vertical="center"/>
    </xf>
    <xf numFmtId="169" fontId="150" fillId="33" borderId="130" xfId="45631" applyNumberFormat="true" applyFont="true" applyFill="true" applyBorder="true" applyAlignment="true">
      <alignment horizontal="center" vertical="center"/>
    </xf>
    <xf numFmtId="169" fontId="150" fillId="33" borderId="107" xfId="45632" applyNumberFormat="true" applyFont="true" applyFill="true" applyBorder="true" applyAlignment="true">
      <alignment horizontal="center" vertical="center"/>
    </xf>
    <xf numFmtId="169" fontId="150" fillId="33" borderId="100" xfId="45631" applyNumberFormat="true" applyFont="true" applyFill="true" applyBorder="true" applyAlignment="true">
      <alignment horizontal="center" vertical="center"/>
    </xf>
    <xf numFmtId="168" fontId="150" fillId="33" borderId="100" xfId="45634" applyNumberFormat="true" applyFont="true" applyFill="true" applyBorder="true" applyAlignment="true">
      <alignment horizontal="center" vertical="center"/>
    </xf>
    <xf numFmtId="168" fontId="150" fillId="33" borderId="125" xfId="45635" applyNumberFormat="true" applyFont="true" applyFill="true" applyBorder="true" applyAlignment="true">
      <alignment horizontal="center" vertical="center"/>
    </xf>
    <xf numFmtId="168" fontId="150" fillId="33" borderId="126" xfId="45636" applyNumberFormat="true" applyFont="true" applyFill="true" applyBorder="true" applyAlignment="true">
      <alignment horizontal="center" vertical="center"/>
    </xf>
    <xf numFmtId="168" fontId="150" fillId="33" borderId="130" xfId="45635" applyNumberFormat="true" applyFont="true" applyFill="true" applyBorder="true" applyAlignment="true">
      <alignment horizontal="center" vertical="center"/>
    </xf>
    <xf numFmtId="168" fontId="150" fillId="33" borderId="107" xfId="45636" applyNumberFormat="true" applyFont="true" applyFill="true" applyBorder="true" applyAlignment="true">
      <alignment horizontal="center" vertical="center"/>
    </xf>
    <xf numFmtId="168" fontId="150" fillId="33" borderId="100" xfId="45635" applyNumberFormat="true" applyFont="true" applyFill="true" applyBorder="true" applyAlignment="true">
      <alignment horizontal="center" vertical="center"/>
    </xf>
    <xf numFmtId="168" fontId="150" fillId="33" borderId="100" xfId="45638" applyNumberFormat="true" applyFont="true" applyFill="true" applyBorder="true" applyAlignment="true">
      <alignment horizontal="center" vertical="center"/>
    </xf>
    <xf numFmtId="168" fontId="150" fillId="33" borderId="125" xfId="45639" applyNumberFormat="true" applyFont="true" applyFill="true" applyBorder="true" applyAlignment="true">
      <alignment horizontal="center" vertical="center"/>
    </xf>
    <xf numFmtId="168" fontId="150" fillId="33" borderId="126" xfId="45640" applyNumberFormat="true" applyFont="true" applyFill="true" applyBorder="true" applyAlignment="true">
      <alignment horizontal="center" vertical="center"/>
    </xf>
    <xf numFmtId="168" fontId="150" fillId="33" borderId="130" xfId="45639" applyNumberFormat="true" applyFont="true" applyFill="true" applyBorder="true" applyAlignment="true">
      <alignment horizontal="center" vertical="center"/>
    </xf>
    <xf numFmtId="168" fontId="150" fillId="33" borderId="107" xfId="45640" applyNumberFormat="true" applyFont="true" applyFill="true" applyBorder="true" applyAlignment="true">
      <alignment horizontal="center" vertical="center"/>
    </xf>
    <xf numFmtId="168" fontId="150" fillId="33" borderId="100" xfId="45639" applyNumberFormat="true" applyFont="true" applyFill="true" applyBorder="true" applyAlignment="true">
      <alignment horizontal="center" vertical="center"/>
    </xf>
    <xf numFmtId="168" fontId="150" fillId="33" borderId="100" xfId="45644" applyNumberFormat="true" applyFont="true" applyFill="true" applyBorder="true" applyAlignment="true">
      <alignment horizontal="center" vertical="center"/>
    </xf>
    <xf numFmtId="168" fontId="150" fillId="33" borderId="125" xfId="45645" applyNumberFormat="true" applyFont="true" applyFill="true" applyBorder="true" applyAlignment="true">
      <alignment horizontal="center" vertical="center"/>
    </xf>
    <xf numFmtId="168" fontId="150" fillId="33" borderId="126" xfId="45646" applyNumberFormat="true" applyFont="true" applyFill="true" applyBorder="true" applyAlignment="true">
      <alignment horizontal="center" vertical="center"/>
    </xf>
    <xf numFmtId="168" fontId="150" fillId="33" borderId="130" xfId="45645" applyNumberFormat="true" applyFont="true" applyFill="true" applyBorder="true" applyAlignment="true">
      <alignment horizontal="center" vertical="center"/>
    </xf>
    <xf numFmtId="168" fontId="150" fillId="33" borderId="107" xfId="45646" applyNumberFormat="true" applyFont="true" applyFill="true" applyBorder="true" applyAlignment="true">
      <alignment horizontal="center" vertical="center"/>
    </xf>
    <xf numFmtId="168" fontId="150" fillId="33" borderId="100" xfId="45645" applyNumberFormat="true" applyFont="true" applyFill="true" applyBorder="true" applyAlignment="true">
      <alignment horizontal="center" vertical="center"/>
    </xf>
    <xf numFmtId="0" fontId="151" fillId="26" borderId="106" xfId="45459" applyFont="true" applyFill="true" applyBorder="true" applyAlignment="true">
      <alignment horizontal="left" vertical="center"/>
    </xf>
    <xf numFmtId="0" fontId="151" fillId="26" borderId="107" xfId="45465" applyFont="true" applyFill="true" applyBorder="true" applyAlignment="true">
      <alignment horizontal="left" vertical="center"/>
    </xf>
    <xf numFmtId="0" fontId="151" fillId="26" borderId="108" xfId="45471" applyFont="true" applyFill="true" applyBorder="true" applyAlignment="true">
      <alignment horizontal="left" vertical="center"/>
    </xf>
    <xf numFmtId="0" fontId="151" fillId="26" borderId="106" xfId="45495" applyFont="true" applyFill="true" applyBorder="true" applyAlignment="true">
      <alignment horizontal="left" vertical="center"/>
    </xf>
    <xf numFmtId="0" fontId="151" fillId="26" borderId="107" xfId="45495" applyFont="true" applyFill="true" applyBorder="true" applyAlignment="true">
      <alignment horizontal="left" vertical="center"/>
    </xf>
    <xf numFmtId="0" fontId="151" fillId="26" borderId="106" xfId="45515" applyFont="true" applyFill="true" applyBorder="true" applyAlignment="true">
      <alignment horizontal="left" vertical="center"/>
    </xf>
    <xf numFmtId="0" fontId="151" fillId="26" borderId="107" xfId="45521" applyFont="true" applyFill="true" applyBorder="true" applyAlignment="true">
      <alignment horizontal="left" vertical="center"/>
    </xf>
    <xf numFmtId="0" fontId="151" fillId="0" borderId="107" xfId="45521" applyFont="true" applyFill="true" applyBorder="true" applyAlignment="true">
      <alignment horizontal="left" vertical="center"/>
    </xf>
    <xf numFmtId="0" fontId="151" fillId="0" borderId="107" xfId="45527" applyFont="true" applyFill="true" applyBorder="true" applyAlignment="true">
      <alignment horizontal="left" vertical="center"/>
    </xf>
    <xf numFmtId="0" fontId="151" fillId="26" borderId="106" xfId="45545" applyFont="true" applyFill="true" applyBorder="true" applyAlignment="true">
      <alignment horizontal="left" vertical="center"/>
    </xf>
    <xf numFmtId="0" fontId="151" fillId="26" borderId="107" xfId="45551" applyFont="true" applyFill="true" applyBorder="true" applyAlignment="true">
      <alignment horizontal="left" vertical="center"/>
    </xf>
    <xf numFmtId="0" fontId="151" fillId="26" borderId="108" xfId="45557" applyFont="true" applyFill="true" applyBorder="true" applyAlignment="true">
      <alignment horizontal="left" vertical="center"/>
    </xf>
    <xf numFmtId="0" fontId="151" fillId="26" borderId="106" xfId="45575" applyFont="true" applyFill="true" applyBorder="true" applyAlignment="true">
      <alignment horizontal="left" vertical="center"/>
    </xf>
    <xf numFmtId="0" fontId="151" fillId="26" borderId="107" xfId="45581" applyFont="true" applyFill="true" applyBorder="true" applyAlignment="true">
      <alignment horizontal="left" vertical="center"/>
    </xf>
    <xf numFmtId="0" fontId="151" fillId="26" borderId="106" xfId="45581" applyFont="true" applyFill="true" applyBorder="true" applyAlignment="true">
      <alignment horizontal="left" vertical="center"/>
    </xf>
    <xf numFmtId="0" fontId="151" fillId="26" borderId="108" xfId="45581" applyFont="true" applyFill="true" applyBorder="true" applyAlignment="true">
      <alignment horizontal="left" vertical="center"/>
    </xf>
    <xf numFmtId="0" fontId="151" fillId="0" borderId="107" xfId="45563" applyFont="true" applyFill="true" applyBorder="true" applyAlignment="true">
      <alignment horizontal="left" vertical="center"/>
    </xf>
    <xf numFmtId="0" fontId="151" fillId="0" borderId="107" xfId="45569" applyFont="true" applyFill="true" applyBorder="true" applyAlignment="true">
      <alignment horizontal="left" vertical="center"/>
    </xf>
    <xf numFmtId="0" fontId="151" fillId="0" borderId="107" xfId="45575" applyFont="true" applyFill="true" applyBorder="true" applyAlignment="true">
      <alignment horizontal="left" vertical="center"/>
    </xf>
    <xf numFmtId="0" fontId="151" fillId="0" borderId="107" xfId="45581" applyFont="true" applyFill="true" applyBorder="true" applyAlignment="true">
      <alignment horizontal="left" vertical="center"/>
    </xf>
    <xf numFmtId="0" fontId="151" fillId="0" borderId="107" xfId="45587" applyFont="true" applyFill="true" applyBorder="true" applyAlignment="true">
      <alignment horizontal="left" vertical="center"/>
    </xf>
    <xf numFmtId="0" fontId="151" fillId="0" borderId="108" xfId="45581" applyFont="true" applyFill="true" applyBorder="true" applyAlignment="true">
      <alignment horizontal="left" vertical="center"/>
    </xf>
    <xf numFmtId="0" fontId="151" fillId="26" borderId="106" xfId="45617" applyFont="true" applyFill="true" applyBorder="true" applyAlignment="true">
      <alignment horizontal="left" vertical="center"/>
    </xf>
    <xf numFmtId="0" fontId="151" fillId="26" borderId="107" xfId="45623" applyFont="true" applyFill="true" applyBorder="true" applyAlignment="true">
      <alignment horizontal="left" vertical="center"/>
    </xf>
    <xf numFmtId="0" fontId="151" fillId="26" borderId="108" xfId="45623" applyFont="true" applyFill="true" applyBorder="true" applyAlignment="true">
      <alignment horizontal="left" vertical="center"/>
    </xf>
    <xf numFmtId="0" fontId="151" fillId="26" borderId="106" xfId="45623" applyFont="true" applyFill="true" applyBorder="true" applyAlignment="true">
      <alignment horizontal="left" vertical="center"/>
    </xf>
    <xf numFmtId="0" fontId="151" fillId="0" borderId="107" xfId="45605" applyFont="true" applyFill="true" applyBorder="true" applyAlignment="true">
      <alignment horizontal="left" vertical="center"/>
    </xf>
    <xf numFmtId="0" fontId="151" fillId="0" borderId="107" xfId="45611" applyFont="true" applyFill="true" applyBorder="true" applyAlignment="true">
      <alignment horizontal="left" vertical="center"/>
    </xf>
    <xf numFmtId="0" fontId="151" fillId="0" borderId="107" xfId="45617" applyFont="true" applyFill="true" applyBorder="true" applyAlignment="true">
      <alignment horizontal="left" vertical="center"/>
    </xf>
    <xf numFmtId="0" fontId="151" fillId="0" borderId="107" xfId="45623" applyFont="true" applyFill="true" applyBorder="true" applyAlignment="true">
      <alignment horizontal="left" vertical="center"/>
    </xf>
    <xf numFmtId="0" fontId="151" fillId="0" borderId="107" xfId="45643" applyFont="true" applyFill="true" applyBorder="true" applyAlignment="true">
      <alignment horizontal="left" vertical="center"/>
    </xf>
    <xf numFmtId="0" fontId="151" fillId="3" borderId="52" xfId="45750" applyFont="true" applyBorder="true" applyAlignment="true">
      <alignment horizontal="center" vertical="center" wrapText="true"/>
    </xf>
    <xf numFmtId="0" fontId="151" fillId="3" borderId="53" xfId="45751" applyFont="true" applyBorder="true" applyAlignment="true">
      <alignment horizontal="center" vertical="center" wrapText="true"/>
    </xf>
    <xf numFmtId="0" fontId="151" fillId="3" borderId="53" xfId="45752" applyFont="true" applyBorder="true" applyAlignment="true">
      <alignment horizontal="center" vertical="center" wrapText="true"/>
    </xf>
    <xf numFmtId="0" fontId="151" fillId="3" borderId="52" xfId="45780" applyFont="true" applyBorder="true" applyAlignment="true">
      <alignment horizontal="center" vertical="center" wrapText="true"/>
    </xf>
    <xf numFmtId="0" fontId="151" fillId="3" borderId="53" xfId="45781" applyFont="true" applyBorder="true" applyAlignment="true">
      <alignment horizontal="center" vertical="center" wrapText="true"/>
    </xf>
    <xf numFmtId="0" fontId="151" fillId="3" borderId="53" xfId="45782" applyFont="true" applyBorder="true" applyAlignment="true">
      <alignment horizontal="center" vertical="center" wrapText="true"/>
    </xf>
    <xf numFmtId="0" fontId="151" fillId="3" borderId="52" xfId="45807" applyFont="true" applyBorder="true" applyAlignment="true">
      <alignment horizontal="center" vertical="center" wrapText="true"/>
    </xf>
    <xf numFmtId="0" fontId="151" fillId="3" borderId="53" xfId="45808" applyFont="true" applyBorder="true" applyAlignment="true">
      <alignment horizontal="center" vertical="center" wrapText="true"/>
    </xf>
    <xf numFmtId="0" fontId="151" fillId="3" borderId="53" xfId="45809" applyFont="true" applyBorder="true" applyAlignment="true">
      <alignment horizontal="center" vertical="center" wrapText="true"/>
    </xf>
    <xf numFmtId="0" fontId="151" fillId="3" borderId="52" xfId="45837" applyFont="true" applyBorder="true" applyAlignment="true">
      <alignment horizontal="center" vertical="center" wrapText="true"/>
    </xf>
    <xf numFmtId="0" fontId="151" fillId="3" borderId="53" xfId="45838" applyFont="true" applyBorder="true" applyAlignment="true">
      <alignment horizontal="center" vertical="center" wrapText="true"/>
    </xf>
    <xf numFmtId="0" fontId="151" fillId="3" borderId="53" xfId="45839" applyFont="true" applyBorder="true" applyAlignment="true">
      <alignment horizontal="center" vertical="center" wrapText="true"/>
    </xf>
    <xf numFmtId="0" fontId="151" fillId="3" borderId="52" xfId="45867" applyFont="true" applyBorder="true" applyAlignment="true">
      <alignment horizontal="center" vertical="center" wrapText="true"/>
    </xf>
    <xf numFmtId="0" fontId="151" fillId="3" borderId="53" xfId="45868" applyFont="true" applyBorder="true" applyAlignment="true">
      <alignment horizontal="center" vertical="center" wrapText="true"/>
    </xf>
    <xf numFmtId="0" fontId="151" fillId="3" borderId="53" xfId="45869" applyFont="true" applyBorder="true" applyAlignment="true">
      <alignment horizontal="center" vertical="center" wrapText="true"/>
    </xf>
    <xf numFmtId="0" fontId="151" fillId="3" borderId="52" xfId="45909" applyFont="true" applyBorder="true" applyAlignment="true">
      <alignment horizontal="center" vertical="center" wrapText="true"/>
    </xf>
    <xf numFmtId="0" fontId="151" fillId="3" borderId="53" xfId="45910" applyFont="true" applyBorder="true" applyAlignment="true">
      <alignment horizontal="center" vertical="center" wrapText="true"/>
    </xf>
    <xf numFmtId="0" fontId="151" fillId="3" borderId="53" xfId="45911" applyFont="true" applyBorder="true" applyAlignment="true">
      <alignment horizontal="center" vertical="center" wrapText="true"/>
    </xf>
    <xf numFmtId="0" fontId="151" fillId="33" borderId="100" xfId="45860" applyFont="true" applyFill="true" applyBorder="true" applyAlignment="true">
      <alignment horizontal="center" vertical="center" wrapText="true"/>
    </xf>
    <xf numFmtId="0" fontId="151" fillId="33" borderId="125" xfId="45861" applyFont="true" applyFill="true" applyBorder="true" applyAlignment="true">
      <alignment horizontal="center" vertical="center" wrapText="true"/>
    </xf>
    <xf numFmtId="0" fontId="151" fillId="33" borderId="100" xfId="45866" applyFont="true" applyFill="true" applyBorder="true" applyAlignment="true">
      <alignment horizontal="center" vertical="center" wrapText="true"/>
    </xf>
    <xf numFmtId="0" fontId="151" fillId="33" borderId="125" xfId="45867" applyFont="true" applyFill="true" applyBorder="true" applyAlignment="true">
      <alignment horizontal="center" vertical="center" wrapText="true"/>
    </xf>
    <xf numFmtId="0" fontId="151" fillId="33" borderId="100" xfId="45902" applyFont="true" applyFill="true" applyBorder="true" applyAlignment="true">
      <alignment horizontal="center" vertical="center" wrapText="true"/>
    </xf>
    <xf numFmtId="0" fontId="151" fillId="33" borderId="125" xfId="45903" applyFont="true" applyFill="true" applyBorder="true" applyAlignment="true">
      <alignment horizontal="center" vertical="center" wrapText="true"/>
    </xf>
    <xf numFmtId="0" fontId="151" fillId="33" borderId="100" xfId="45908" applyFont="true" applyFill="true" applyBorder="true" applyAlignment="true">
      <alignment horizontal="center" vertical="center" wrapText="true"/>
    </xf>
    <xf numFmtId="0" fontId="151" fillId="33" borderId="125" xfId="45909" applyFont="true" applyFill="true" applyBorder="true" applyAlignment="true">
      <alignment horizontal="center" vertical="center" wrapText="true"/>
    </xf>
    <xf numFmtId="0" fontId="151" fillId="33" borderId="107" xfId="45862" applyFont="true" applyFill="true" applyBorder="true" applyAlignment="true">
      <alignment horizontal="center" vertical="center" wrapText="true"/>
    </xf>
    <xf numFmtId="0" fontId="151" fillId="33" borderId="107" xfId="45868" applyFont="true" applyFill="true" applyBorder="true" applyAlignment="true">
      <alignment horizontal="center" vertical="center" wrapText="true"/>
    </xf>
    <xf numFmtId="0" fontId="151" fillId="33" borderId="107" xfId="45904" applyFont="true" applyFill="true" applyBorder="true" applyAlignment="true">
      <alignment horizontal="center" vertical="center" wrapText="true"/>
    </xf>
    <xf numFmtId="0" fontId="151" fillId="33" borderId="107" xfId="45910" applyFont="true" applyFill="true" applyBorder="true" applyAlignment="true">
      <alignment horizontal="center" vertical="center" wrapText="true"/>
    </xf>
    <xf numFmtId="0" fontId="151" fillId="3" borderId="109" xfId="45750" applyFont="true" applyBorder="true" applyAlignment="true">
      <alignment horizontal="center" vertical="center" wrapText="true"/>
    </xf>
    <xf numFmtId="0" fontId="151" fillId="3" borderId="109" xfId="45780" applyFont="true" applyBorder="true" applyAlignment="true">
      <alignment horizontal="center" vertical="center" wrapText="true"/>
    </xf>
    <xf numFmtId="0" fontId="151" fillId="3" borderId="109" xfId="45807" applyFont="true" applyBorder="true" applyAlignment="true">
      <alignment horizontal="center" vertical="center" wrapText="true"/>
    </xf>
    <xf numFmtId="0" fontId="151" fillId="3" borderId="109" xfId="45837" applyFont="true" applyBorder="true" applyAlignment="true">
      <alignment horizontal="center" vertical="center" wrapText="true"/>
    </xf>
    <xf numFmtId="0" fontId="151" fillId="3" borderId="109" xfId="45867" applyFont="true" applyBorder="true" applyAlignment="true">
      <alignment horizontal="center" vertical="center" wrapText="true"/>
    </xf>
    <xf numFmtId="0" fontId="151" fillId="33" borderId="100" xfId="45862" applyFont="true" applyFill="true" applyBorder="true" applyAlignment="true">
      <alignment horizontal="center" vertical="center" wrapText="true"/>
    </xf>
    <xf numFmtId="0" fontId="151" fillId="33" borderId="100" xfId="45867" applyFont="true" applyFill="true" applyBorder="true" applyAlignment="true">
      <alignment horizontal="center" vertical="center" wrapText="true"/>
    </xf>
    <xf numFmtId="0" fontId="151" fillId="3" borderId="109" xfId="45909" applyFont="true" applyBorder="true" applyAlignment="true">
      <alignment horizontal="center" vertical="center" wrapText="true"/>
    </xf>
    <xf numFmtId="0" fontId="151" fillId="33" borderId="100" xfId="45904" applyFont="true" applyFill="true" applyBorder="true" applyAlignment="true">
      <alignment horizontal="center" vertical="center" wrapText="true"/>
    </xf>
    <xf numFmtId="0" fontId="151" fillId="33" borderId="100" xfId="45909" applyFont="true" applyFill="true" applyBorder="true" applyAlignment="true">
      <alignment horizontal="center" vertical="center" wrapText="true"/>
    </xf>
    <xf numFmtId="0" fontId="151" fillId="3" borderId="110" xfId="45750" applyFont="true" applyBorder="true" applyAlignment="true">
      <alignment horizontal="center" vertical="center" wrapText="true"/>
    </xf>
    <xf numFmtId="0" fontId="151" fillId="3" borderId="110" xfId="45780" applyFont="true" applyBorder="true" applyAlignment="true">
      <alignment horizontal="center" vertical="center" wrapText="true"/>
    </xf>
    <xf numFmtId="0" fontId="151" fillId="3" borderId="110" xfId="45807" applyFont="true" applyBorder="true" applyAlignment="true">
      <alignment horizontal="center" vertical="center" wrapText="true"/>
    </xf>
    <xf numFmtId="0" fontId="151" fillId="3" borderId="110" xfId="45837" applyFont="true" applyBorder="true" applyAlignment="true">
      <alignment horizontal="center" vertical="center" wrapText="true"/>
    </xf>
    <xf numFmtId="0" fontId="151" fillId="3" borderId="110" xfId="45867" applyFont="true" applyBorder="true" applyAlignment="true">
      <alignment horizontal="center" vertical="center" wrapText="true"/>
    </xf>
    <xf numFmtId="0" fontId="151" fillId="33" borderId="130" xfId="45862" applyFont="true" applyFill="true" applyBorder="true" applyAlignment="true">
      <alignment horizontal="center" vertical="center" wrapText="true"/>
    </xf>
    <xf numFmtId="0" fontId="151" fillId="33" borderId="130" xfId="45867" applyFont="true" applyFill="true" applyBorder="true" applyAlignment="true">
      <alignment horizontal="center" vertical="center" wrapText="true"/>
    </xf>
    <xf numFmtId="0" fontId="151" fillId="3" borderId="110" xfId="45909" applyFont="true" applyBorder="true" applyAlignment="true">
      <alignment horizontal="center" vertical="center" wrapText="true"/>
    </xf>
    <xf numFmtId="0" fontId="151" fillId="33" borderId="130" xfId="45904" applyFont="true" applyFill="true" applyBorder="true" applyAlignment="true">
      <alignment horizontal="center" vertical="center" wrapText="true"/>
    </xf>
    <xf numFmtId="0" fontId="151" fillId="33" borderId="130" xfId="45909" applyFont="true" applyFill="true" applyBorder="true" applyAlignment="true">
      <alignment horizontal="center" vertical="center" wrapText="true"/>
    </xf>
    <xf numFmtId="0" fontId="151" fillId="3" borderId="96" xfId="45751" applyFont="true" applyBorder="true" applyAlignment="true">
      <alignment horizontal="center" vertical="center" wrapText="true"/>
    </xf>
    <xf numFmtId="0" fontId="151" fillId="3" borderId="96" xfId="45781" applyFont="true" applyBorder="true" applyAlignment="true">
      <alignment horizontal="center" vertical="center" wrapText="true"/>
    </xf>
    <xf numFmtId="0" fontId="151" fillId="3" borderId="96" xfId="45808" applyFont="true" applyBorder="true" applyAlignment="true">
      <alignment horizontal="center" vertical="center" wrapText="true"/>
    </xf>
    <xf numFmtId="0" fontId="151" fillId="33" borderId="126" xfId="45862" applyFont="true" applyFill="true" applyBorder="true" applyAlignment="true">
      <alignment horizontal="center" vertical="center" wrapText="true"/>
    </xf>
    <xf numFmtId="0" fontId="151" fillId="33" borderId="126" xfId="45868" applyFont="true" applyFill="true" applyBorder="true" applyAlignment="true">
      <alignment horizontal="center" vertical="center" wrapText="true"/>
    </xf>
    <xf numFmtId="0" fontId="151" fillId="3" borderId="96" xfId="45838" applyFont="true" applyBorder="true" applyAlignment="true">
      <alignment horizontal="center" vertical="center" wrapText="true"/>
    </xf>
    <xf numFmtId="0" fontId="151" fillId="3" borderId="96" xfId="45868" applyFont="true" applyBorder="true" applyAlignment="true">
      <alignment horizontal="center" vertical="center" wrapText="true"/>
    </xf>
    <xf numFmtId="0" fontId="151" fillId="33" borderId="126" xfId="45904" applyFont="true" applyFill="true" applyBorder="true" applyAlignment="true">
      <alignment horizontal="center" vertical="center" wrapText="true"/>
    </xf>
    <xf numFmtId="0" fontId="151" fillId="33" borderId="126" xfId="45910" applyFont="true" applyFill="true" applyBorder="true" applyAlignment="true">
      <alignment horizontal="center" vertical="center" wrapText="true"/>
    </xf>
    <xf numFmtId="0" fontId="151" fillId="3" borderId="96" xfId="45910" applyFont="true" applyBorder="true" applyAlignment="true">
      <alignment horizontal="center" vertical="center" wrapText="true"/>
    </xf>
    <xf numFmtId="0" fontId="151" fillId="0" borderId="100" xfId="45816" applyFont="true" applyFill="true" applyBorder="true" applyAlignment="true">
      <alignment horizontal="left" vertical="center" wrapText="true"/>
    </xf>
    <xf numFmtId="0" fontId="151" fillId="0" borderId="100" xfId="45822" applyFont="true" applyFill="true" applyBorder="true" applyAlignment="true">
      <alignment horizontal="left" vertical="center" wrapText="true"/>
    </xf>
    <xf numFmtId="0" fontId="151" fillId="0" borderId="100" xfId="45858" applyFont="true" applyFill="true" applyBorder="true" applyAlignment="true">
      <alignment horizontal="left" vertical="center" wrapText="true"/>
    </xf>
    <xf numFmtId="0" fontId="151" fillId="0" borderId="100" xfId="45864" applyFont="true" applyFill="true" applyBorder="true" applyAlignment="true">
      <alignment horizontal="left" vertical="center" wrapText="true"/>
    </xf>
    <xf numFmtId="0" fontId="151" fillId="0" borderId="100" xfId="45870" applyFont="true" applyFill="true" applyBorder="true" applyAlignment="true">
      <alignment horizontal="left" vertical="center" wrapText="true"/>
    </xf>
    <xf numFmtId="0" fontId="151" fillId="0" borderId="100" xfId="45876" applyFont="true" applyFill="true" applyBorder="true" applyAlignment="true">
      <alignment horizontal="left" vertical="center" wrapText="true"/>
    </xf>
    <xf numFmtId="0" fontId="151" fillId="0" borderId="100" xfId="45882" applyFont="true" applyFill="true" applyBorder="true" applyAlignment="true">
      <alignment horizontal="left" vertical="center" wrapText="true"/>
    </xf>
    <xf numFmtId="0" fontId="151" fillId="0" borderId="100" xfId="45900" applyFont="true" applyFill="true" applyBorder="true" applyAlignment="true">
      <alignment horizontal="left" vertical="center" wrapText="true"/>
    </xf>
    <xf numFmtId="0" fontId="151" fillId="0" borderId="100" xfId="45906" applyFont="true" applyFill="true" applyBorder="true" applyAlignment="true">
      <alignment horizontal="left" vertical="center" wrapText="true"/>
    </xf>
    <xf numFmtId="0" fontId="151" fillId="0" borderId="100" xfId="45912" applyFont="true" applyFill="true" applyBorder="true" applyAlignment="true">
      <alignment horizontal="left" vertical="center" wrapText="true"/>
    </xf>
    <xf numFmtId="0" fontId="151" fillId="0" borderId="100" xfId="45918" applyFont="true" applyFill="true" applyBorder="true" applyAlignment="true">
      <alignment horizontal="left" vertical="center" wrapText="true"/>
    </xf>
    <xf numFmtId="0" fontId="151" fillId="0" borderId="100" xfId="45924" applyFont="true" applyFill="true" applyBorder="true" applyAlignment="true">
      <alignment horizontal="left" vertical="center" wrapText="true"/>
    </xf>
    <xf numFmtId="0" fontId="151" fillId="0" borderId="105" xfId="45876" applyFont="true" applyFill="true" applyBorder="true" applyAlignment="true">
      <alignment horizontal="left" vertical="center" wrapText="true"/>
    </xf>
    <xf numFmtId="169" fontId="150" fillId="33" borderId="102" xfId="45755" applyNumberFormat="true" applyFont="true" applyFill="true" applyBorder="true" applyAlignment="true">
      <alignment horizontal="center" vertical="center"/>
    </xf>
    <xf numFmtId="169" fontId="150" fillId="33" borderId="123" xfId="45756" applyNumberFormat="true" applyFont="true" applyFill="true" applyBorder="true" applyAlignment="true">
      <alignment horizontal="center" vertical="center"/>
    </xf>
    <xf numFmtId="169" fontId="150" fillId="33" borderId="124" xfId="45757" applyNumberFormat="true" applyFont="true" applyFill="true" applyBorder="true" applyAlignment="true">
      <alignment horizontal="center" vertical="center"/>
    </xf>
    <xf numFmtId="169" fontId="150" fillId="33" borderId="129" xfId="45756" applyNumberFormat="true" applyFont="true" applyFill="true" applyBorder="true" applyAlignment="true">
      <alignment horizontal="center" vertical="center"/>
    </xf>
    <xf numFmtId="169" fontId="150" fillId="33" borderId="106" xfId="45757" applyNumberFormat="true" applyFont="true" applyFill="true" applyBorder="true" applyAlignment="true">
      <alignment horizontal="center" vertical="center"/>
    </xf>
    <xf numFmtId="169" fontId="150" fillId="33" borderId="102" xfId="45756" applyNumberFormat="true" applyFont="true" applyFill="true" applyBorder="true" applyAlignment="true">
      <alignment horizontal="center" vertical="center"/>
    </xf>
    <xf numFmtId="169" fontId="150" fillId="33" borderId="100" xfId="45761" applyNumberFormat="true" applyFont="true" applyFill="true" applyBorder="true" applyAlignment="true">
      <alignment horizontal="center" vertical="center"/>
    </xf>
    <xf numFmtId="169" fontId="150" fillId="33" borderId="125" xfId="45762" applyNumberFormat="true" applyFont="true" applyFill="true" applyBorder="true" applyAlignment="true">
      <alignment horizontal="center" vertical="center"/>
    </xf>
    <xf numFmtId="169" fontId="150" fillId="33" borderId="126" xfId="45763" applyNumberFormat="true" applyFont="true" applyFill="true" applyBorder="true" applyAlignment="true">
      <alignment horizontal="center" vertical="center"/>
    </xf>
    <xf numFmtId="169" fontId="150" fillId="33" borderId="130" xfId="45762" applyNumberFormat="true" applyFont="true" applyFill="true" applyBorder="true" applyAlignment="true">
      <alignment horizontal="center" vertical="center"/>
    </xf>
    <xf numFmtId="169" fontId="150" fillId="33" borderId="107" xfId="45763" applyNumberFormat="true" applyFont="true" applyFill="true" applyBorder="true" applyAlignment="true">
      <alignment horizontal="center" vertical="center"/>
    </xf>
    <xf numFmtId="169" fontId="150" fillId="33" borderId="100" xfId="45762" applyNumberFormat="true" applyFont="true" applyFill="true" applyBorder="true" applyAlignment="true">
      <alignment horizontal="center" vertical="center"/>
    </xf>
    <xf numFmtId="169" fontId="150" fillId="33" borderId="105" xfId="45767" applyNumberFormat="true" applyFont="true" applyFill="true" applyBorder="true" applyAlignment="true">
      <alignment horizontal="center" vertical="center"/>
    </xf>
    <xf numFmtId="169" fontId="150" fillId="33" borderId="127" xfId="45768" applyNumberFormat="true" applyFont="true" applyFill="true" applyBorder="true" applyAlignment="true">
      <alignment horizontal="center" vertical="center"/>
    </xf>
    <xf numFmtId="169" fontId="150" fillId="33" borderId="128" xfId="45769" applyNumberFormat="true" applyFont="true" applyFill="true" applyBorder="true" applyAlignment="true">
      <alignment horizontal="center" vertical="center"/>
    </xf>
    <xf numFmtId="169" fontId="150" fillId="33" borderId="131" xfId="45768" applyNumberFormat="true" applyFont="true" applyFill="true" applyBorder="true" applyAlignment="true">
      <alignment horizontal="center" vertical="center"/>
    </xf>
    <xf numFmtId="169" fontId="150" fillId="33" borderId="108" xfId="45769" applyNumberFormat="true" applyFont="true" applyFill="true" applyBorder="true" applyAlignment="true">
      <alignment horizontal="center" vertical="center"/>
    </xf>
    <xf numFmtId="169" fontId="150" fillId="33" borderId="105" xfId="45768" applyNumberFormat="true" applyFont="true" applyFill="true" applyBorder="true" applyAlignment="true">
      <alignment horizontal="center" vertical="center"/>
    </xf>
    <xf numFmtId="169" fontId="150" fillId="33" borderId="102" xfId="45791" applyNumberFormat="true" applyFont="true" applyFill="true" applyBorder="true" applyAlignment="true">
      <alignment horizontal="center" vertical="center"/>
    </xf>
    <xf numFmtId="169" fontId="150" fillId="33" borderId="123" xfId="45792" applyNumberFormat="true" applyFont="true" applyFill="true" applyBorder="true" applyAlignment="true">
      <alignment horizontal="center" vertical="center"/>
    </xf>
    <xf numFmtId="169" fontId="150" fillId="33" borderId="124" xfId="45793" applyNumberFormat="true" applyFont="true" applyFill="true" applyBorder="true" applyAlignment="true">
      <alignment horizontal="center" vertical="center"/>
    </xf>
    <xf numFmtId="169" fontId="150" fillId="33" borderId="129" xfId="45792" applyNumberFormat="true" applyFont="true" applyFill="true" applyBorder="true" applyAlignment="true">
      <alignment horizontal="center" vertical="center"/>
    </xf>
    <xf numFmtId="169" fontId="150" fillId="33" borderId="106" xfId="45793" applyNumberFormat="true" applyFont="true" applyFill="true" applyBorder="true" applyAlignment="true">
      <alignment horizontal="center" vertical="center"/>
    </xf>
    <xf numFmtId="169" fontId="150" fillId="33" borderId="102" xfId="45792" applyNumberFormat="true" applyFont="true" applyFill="true" applyBorder="true" applyAlignment="true">
      <alignment horizontal="center" vertical="center"/>
    </xf>
    <xf numFmtId="169" fontId="150" fillId="33" borderId="100" xfId="45791" applyNumberFormat="true" applyFont="true" applyFill="true" applyBorder="true" applyAlignment="true">
      <alignment horizontal="center" vertical="center"/>
    </xf>
    <xf numFmtId="169" fontId="150" fillId="33" borderId="125" xfId="45792" applyNumberFormat="true" applyFont="true" applyFill="true" applyBorder="true" applyAlignment="true">
      <alignment horizontal="center" vertical="center"/>
    </xf>
    <xf numFmtId="169" fontId="150" fillId="33" borderId="126" xfId="45793" applyNumberFormat="true" applyFont="true" applyFill="true" applyBorder="true" applyAlignment="true">
      <alignment horizontal="center" vertical="center"/>
    </xf>
    <xf numFmtId="169" fontId="150" fillId="33" borderId="130" xfId="45792" applyNumberFormat="true" applyFont="true" applyFill="true" applyBorder="true" applyAlignment="true">
      <alignment horizontal="center" vertical="center"/>
    </xf>
    <xf numFmtId="169" fontId="150" fillId="33" borderId="107" xfId="45793" applyNumberFormat="true" applyFont="true" applyFill="true" applyBorder="true" applyAlignment="true">
      <alignment horizontal="center" vertical="center"/>
    </xf>
    <xf numFmtId="169" fontId="150" fillId="33" borderId="100" xfId="45792" applyNumberFormat="true" applyFont="true" applyFill="true" applyBorder="true" applyAlignment="true">
      <alignment horizontal="center" vertical="center"/>
    </xf>
    <xf numFmtId="169" fontId="150" fillId="33" borderId="100" xfId="45785" applyNumberFormat="true" applyFont="true" applyFill="true" applyBorder="true" applyAlignment="true">
      <alignment horizontal="center" vertical="center"/>
    </xf>
    <xf numFmtId="169" fontId="150" fillId="33" borderId="125" xfId="45786" applyNumberFormat="true" applyFont="true" applyFill="true" applyBorder="true" applyAlignment="true">
      <alignment horizontal="center" vertical="center"/>
    </xf>
    <xf numFmtId="169" fontId="150" fillId="33" borderId="126" xfId="45787" applyNumberFormat="true" applyFont="true" applyFill="true" applyBorder="true" applyAlignment="true">
      <alignment horizontal="center" vertical="center"/>
    </xf>
    <xf numFmtId="169" fontId="150" fillId="33" borderId="130" xfId="45786" applyNumberFormat="true" applyFont="true" applyFill="true" applyBorder="true" applyAlignment="true">
      <alignment horizontal="center" vertical="center"/>
    </xf>
    <xf numFmtId="169" fontId="150" fillId="33" borderId="107" xfId="45787" applyNumberFormat="true" applyFont="true" applyFill="true" applyBorder="true" applyAlignment="true">
      <alignment horizontal="center" vertical="center"/>
    </xf>
    <xf numFmtId="169" fontId="150" fillId="33" borderId="100" xfId="45786" applyNumberFormat="true" applyFont="true" applyFill="true" applyBorder="true" applyAlignment="true">
      <alignment horizontal="center" vertical="center"/>
    </xf>
    <xf numFmtId="169" fontId="150" fillId="33" borderId="102" xfId="45812" applyNumberFormat="true" applyFont="true" applyFill="true" applyBorder="true" applyAlignment="true">
      <alignment horizontal="center" vertical="center"/>
    </xf>
    <xf numFmtId="169" fontId="150" fillId="33" borderId="123" xfId="45813" applyNumberFormat="true" applyFont="true" applyFill="true" applyBorder="true" applyAlignment="true">
      <alignment horizontal="center" vertical="center"/>
    </xf>
    <xf numFmtId="169" fontId="150" fillId="33" borderId="124" xfId="45814" applyNumberFormat="true" applyFont="true" applyFill="true" applyBorder="true" applyAlignment="true">
      <alignment horizontal="center" vertical="center"/>
    </xf>
    <xf numFmtId="169" fontId="150" fillId="33" borderId="129" xfId="45813" applyNumberFormat="true" applyFont="true" applyFill="true" applyBorder="true" applyAlignment="true">
      <alignment horizontal="center" vertical="center"/>
    </xf>
    <xf numFmtId="169" fontId="150" fillId="33" borderId="106" xfId="45814" applyNumberFormat="true" applyFont="true" applyFill="true" applyBorder="true" applyAlignment="true">
      <alignment horizontal="center" vertical="center"/>
    </xf>
    <xf numFmtId="169" fontId="150" fillId="33" borderId="102" xfId="45813" applyNumberFormat="true" applyFont="true" applyFill="true" applyBorder="true" applyAlignment="true">
      <alignment horizontal="center" vertical="center"/>
    </xf>
    <xf numFmtId="169" fontId="150" fillId="33" borderId="100" xfId="45818" applyNumberFormat="true" applyFont="true" applyFill="true" applyBorder="true" applyAlignment="true">
      <alignment horizontal="center" vertical="center"/>
    </xf>
    <xf numFmtId="169" fontId="150" fillId="33" borderId="125" xfId="45819" applyNumberFormat="true" applyFont="true" applyFill="true" applyBorder="true" applyAlignment="true">
      <alignment horizontal="center" vertical="center"/>
    </xf>
    <xf numFmtId="169" fontId="150" fillId="33" borderId="126" xfId="45820" applyNumberFormat="true" applyFont="true" applyFill="true" applyBorder="true" applyAlignment="true">
      <alignment horizontal="center" vertical="center"/>
    </xf>
    <xf numFmtId="169" fontId="150" fillId="33" borderId="130" xfId="45819" applyNumberFormat="true" applyFont="true" applyFill="true" applyBorder="true" applyAlignment="true">
      <alignment horizontal="center" vertical="center"/>
    </xf>
    <xf numFmtId="169" fontId="150" fillId="33" borderId="107" xfId="45820" applyNumberFormat="true" applyFont="true" applyFill="true" applyBorder="true" applyAlignment="true">
      <alignment horizontal="center" vertical="center"/>
    </xf>
    <xf numFmtId="169" fontId="150" fillId="33" borderId="100" xfId="45819" applyNumberFormat="true" applyFont="true" applyFill="true" applyBorder="true" applyAlignment="true">
      <alignment horizontal="center" vertical="center"/>
    </xf>
    <xf numFmtId="169" fontId="150" fillId="33" borderId="100" xfId="45824" applyNumberFormat="true" applyFont="true" applyFill="true" applyBorder="true" applyAlignment="true">
      <alignment horizontal="center" vertical="center"/>
    </xf>
    <xf numFmtId="169" fontId="150" fillId="33" borderId="125" xfId="45825" applyNumberFormat="true" applyFont="true" applyFill="true" applyBorder="true" applyAlignment="true">
      <alignment horizontal="center" vertical="center"/>
    </xf>
    <xf numFmtId="169" fontId="150" fillId="33" borderId="126" xfId="45826" applyNumberFormat="true" applyFont="true" applyFill="true" applyBorder="true" applyAlignment="true">
      <alignment horizontal="center" vertical="center"/>
    </xf>
    <xf numFmtId="169" fontId="150" fillId="33" borderId="130" xfId="45825" applyNumberFormat="true" applyFont="true" applyFill="true" applyBorder="true" applyAlignment="true">
      <alignment horizontal="center" vertical="center"/>
    </xf>
    <xf numFmtId="169" fontId="150" fillId="33" borderId="107" xfId="45826" applyNumberFormat="true" applyFont="true" applyFill="true" applyBorder="true" applyAlignment="true">
      <alignment horizontal="center" vertical="center"/>
    </xf>
    <xf numFmtId="169" fontId="150" fillId="33" borderId="100" xfId="45825" applyNumberFormat="true" applyFont="true" applyFill="true" applyBorder="true" applyAlignment="true">
      <alignment horizontal="center" vertical="center"/>
    </xf>
    <xf numFmtId="169" fontId="150" fillId="33" borderId="102" xfId="45842" applyNumberFormat="true" applyFont="true" applyFill="true" applyBorder="true" applyAlignment="true">
      <alignment horizontal="center" vertical="center"/>
    </xf>
    <xf numFmtId="169" fontId="150" fillId="33" borderId="123" xfId="45843" applyNumberFormat="true" applyFont="true" applyFill="true" applyBorder="true" applyAlignment="true">
      <alignment horizontal="center" vertical="center"/>
    </xf>
    <xf numFmtId="169" fontId="150" fillId="33" borderId="124" xfId="45844" applyNumberFormat="true" applyFont="true" applyFill="true" applyBorder="true" applyAlignment="true">
      <alignment horizontal="center" vertical="center"/>
    </xf>
    <xf numFmtId="169" fontId="150" fillId="33" borderId="129" xfId="45843" applyNumberFormat="true" applyFont="true" applyFill="true" applyBorder="true" applyAlignment="true">
      <alignment horizontal="center" vertical="center"/>
    </xf>
    <xf numFmtId="169" fontId="150" fillId="33" borderId="106" xfId="45844" applyNumberFormat="true" applyFont="true" applyFill="true" applyBorder="true" applyAlignment="true">
      <alignment horizontal="center" vertical="center"/>
    </xf>
    <xf numFmtId="169" fontId="150" fillId="33" borderId="102" xfId="45843" applyNumberFormat="true" applyFont="true" applyFill="true" applyBorder="true" applyAlignment="true">
      <alignment horizontal="center" vertical="center"/>
    </xf>
    <xf numFmtId="169" fontId="150" fillId="33" borderId="100" xfId="45848" applyNumberFormat="true" applyFont="true" applyFill="true" applyBorder="true" applyAlignment="true">
      <alignment horizontal="center" vertical="center"/>
    </xf>
    <xf numFmtId="169" fontId="150" fillId="33" borderId="125" xfId="45849" applyNumberFormat="true" applyFont="true" applyFill="true" applyBorder="true" applyAlignment="true">
      <alignment horizontal="center" vertical="center"/>
    </xf>
    <xf numFmtId="169" fontId="150" fillId="33" borderId="126" xfId="45850" applyNumberFormat="true" applyFont="true" applyFill="true" applyBorder="true" applyAlignment="true">
      <alignment horizontal="center" vertical="center"/>
    </xf>
    <xf numFmtId="169" fontId="150" fillId="33" borderId="130" xfId="45849" applyNumberFormat="true" applyFont="true" applyFill="true" applyBorder="true" applyAlignment="true">
      <alignment horizontal="center" vertical="center"/>
    </xf>
    <xf numFmtId="169" fontId="150" fillId="33" borderId="107" xfId="45850" applyNumberFormat="true" applyFont="true" applyFill="true" applyBorder="true" applyAlignment="true">
      <alignment horizontal="center" vertical="center"/>
    </xf>
    <xf numFmtId="169" fontId="150" fillId="33" borderId="100" xfId="45849" applyNumberFormat="true" applyFont="true" applyFill="true" applyBorder="true" applyAlignment="true">
      <alignment horizontal="center" vertical="center"/>
    </xf>
    <xf numFmtId="169" fontId="150" fillId="33" borderId="105" xfId="45854" applyNumberFormat="true" applyFont="true" applyFill="true" applyBorder="true" applyAlignment="true">
      <alignment horizontal="center" vertical="center"/>
    </xf>
    <xf numFmtId="169" fontId="150" fillId="33" borderId="127" xfId="45855" applyNumberFormat="true" applyFont="true" applyFill="true" applyBorder="true" applyAlignment="true">
      <alignment horizontal="center" vertical="center"/>
    </xf>
    <xf numFmtId="169" fontId="150" fillId="33" borderId="128" xfId="45856" applyNumberFormat="true" applyFont="true" applyFill="true" applyBorder="true" applyAlignment="true">
      <alignment horizontal="center" vertical="center"/>
    </xf>
    <xf numFmtId="169" fontId="150" fillId="33" borderId="131" xfId="45855" applyNumberFormat="true" applyFont="true" applyFill="true" applyBorder="true" applyAlignment="true">
      <alignment horizontal="center" vertical="center"/>
    </xf>
    <xf numFmtId="169" fontId="150" fillId="33" borderId="108" xfId="45856" applyNumberFormat="true" applyFont="true" applyFill="true" applyBorder="true" applyAlignment="true">
      <alignment horizontal="center" vertical="center"/>
    </xf>
    <xf numFmtId="169" fontId="150" fillId="33" borderId="105" xfId="45855" applyNumberFormat="true" applyFont="true" applyFill="true" applyBorder="true" applyAlignment="true">
      <alignment horizontal="center" vertical="center"/>
    </xf>
    <xf numFmtId="169" fontId="150" fillId="33" borderId="102" xfId="45872" applyNumberFormat="true" applyFont="true" applyFill="true" applyBorder="true" applyAlignment="true">
      <alignment horizontal="center" vertical="center"/>
    </xf>
    <xf numFmtId="169" fontId="150" fillId="33" borderId="123" xfId="45873" applyNumberFormat="true" applyFont="true" applyFill="true" applyBorder="true" applyAlignment="true">
      <alignment horizontal="center" vertical="center"/>
    </xf>
    <xf numFmtId="169" fontId="150" fillId="33" borderId="124" xfId="45874" applyNumberFormat="true" applyFont="true" applyFill="true" applyBorder="true" applyAlignment="true">
      <alignment horizontal="center" vertical="center"/>
    </xf>
    <xf numFmtId="169" fontId="150" fillId="33" borderId="129" xfId="45873" applyNumberFormat="true" applyFont="true" applyFill="true" applyBorder="true" applyAlignment="true">
      <alignment horizontal="center" vertical="center"/>
    </xf>
    <xf numFmtId="169" fontId="150" fillId="33" borderId="106" xfId="45874" applyNumberFormat="true" applyFont="true" applyFill="true" applyBorder="true" applyAlignment="true">
      <alignment horizontal="center" vertical="center"/>
    </xf>
    <xf numFmtId="169" fontId="150" fillId="33" borderId="102" xfId="45873" applyNumberFormat="true" applyFont="true" applyFill="true" applyBorder="true" applyAlignment="true">
      <alignment horizontal="center" vertical="center"/>
    </xf>
    <xf numFmtId="169" fontId="150" fillId="33" borderId="100" xfId="45878" applyNumberFormat="true" applyFont="true" applyFill="true" applyBorder="true" applyAlignment="true">
      <alignment horizontal="center" vertical="center"/>
    </xf>
    <xf numFmtId="169" fontId="150" fillId="33" borderId="125" xfId="45879" applyNumberFormat="true" applyFont="true" applyFill="true" applyBorder="true" applyAlignment="true">
      <alignment horizontal="center" vertical="center"/>
    </xf>
    <xf numFmtId="169" fontId="150" fillId="33" borderId="126" xfId="45880" applyNumberFormat="true" applyFont="true" applyFill="true" applyBorder="true" applyAlignment="true">
      <alignment horizontal="center" vertical="center"/>
    </xf>
    <xf numFmtId="169" fontId="150" fillId="33" borderId="130" xfId="45879" applyNumberFormat="true" applyFont="true" applyFill="true" applyBorder="true" applyAlignment="true">
      <alignment horizontal="center" vertical="center"/>
    </xf>
    <xf numFmtId="169" fontId="150" fillId="33" borderId="107" xfId="45880" applyNumberFormat="true" applyFont="true" applyFill="true" applyBorder="true" applyAlignment="true">
      <alignment horizontal="center" vertical="center"/>
    </xf>
    <xf numFmtId="169" fontId="150" fillId="33" borderId="100" xfId="45879" applyNumberFormat="true" applyFont="true" applyFill="true" applyBorder="true" applyAlignment="true">
      <alignment horizontal="center" vertical="center"/>
    </xf>
    <xf numFmtId="0" fontId="24" fillId="33" borderId="100" xfId="19344" applyFill="true" applyBorder="true" applyAlignment="true">
      <alignment horizontal="center" vertical="center"/>
    </xf>
    <xf numFmtId="0" fontId="24" fillId="33" borderId="130" xfId="19344" applyFill="true" applyBorder="true" applyAlignment="true">
      <alignment horizontal="center" vertical="center"/>
    </xf>
    <xf numFmtId="168" fontId="150" fillId="33" borderId="100" xfId="45888" applyNumberFormat="true" applyFont="true" applyFill="true" applyBorder="true" applyAlignment="true">
      <alignment horizontal="center" vertical="center"/>
    </xf>
    <xf numFmtId="168" fontId="150" fillId="33" borderId="125" xfId="45889" applyNumberFormat="true" applyFont="true" applyFill="true" applyBorder="true" applyAlignment="true">
      <alignment horizontal="center" vertical="center"/>
    </xf>
    <xf numFmtId="168" fontId="150" fillId="33" borderId="126" xfId="45890" applyNumberFormat="true" applyFont="true" applyFill="true" applyBorder="true" applyAlignment="true">
      <alignment horizontal="center" vertical="center"/>
    </xf>
    <xf numFmtId="168" fontId="150" fillId="33" borderId="130" xfId="45889" applyNumberFormat="true" applyFont="true" applyFill="true" applyBorder="true" applyAlignment="true">
      <alignment horizontal="center" vertical="center"/>
    </xf>
    <xf numFmtId="168" fontId="150" fillId="33" borderId="107" xfId="45890" applyNumberFormat="true" applyFont="true" applyFill="true" applyBorder="true" applyAlignment="true">
      <alignment horizontal="center" vertical="center"/>
    </xf>
    <xf numFmtId="168" fontId="150" fillId="33" borderId="100" xfId="45889" applyNumberFormat="true" applyFont="true" applyFill="true" applyBorder="true" applyAlignment="true">
      <alignment horizontal="center" vertical="center"/>
    </xf>
    <xf numFmtId="168" fontId="150" fillId="33" borderId="100" xfId="45892" applyNumberFormat="true" applyFont="true" applyFill="true" applyBorder="true" applyAlignment="true">
      <alignment horizontal="center" vertical="center"/>
    </xf>
    <xf numFmtId="168" fontId="150" fillId="33" borderId="125" xfId="45893" applyNumberFormat="true" applyFont="true" applyFill="true" applyBorder="true" applyAlignment="true">
      <alignment horizontal="center" vertical="center"/>
    </xf>
    <xf numFmtId="168" fontId="150" fillId="33" borderId="126" xfId="45894" applyNumberFormat="true" applyFont="true" applyFill="true" applyBorder="true" applyAlignment="true">
      <alignment horizontal="center" vertical="center"/>
    </xf>
    <xf numFmtId="168" fontId="150" fillId="33" borderId="130" xfId="45893" applyNumberFormat="true" applyFont="true" applyFill="true" applyBorder="true" applyAlignment="true">
      <alignment horizontal="center" vertical="center"/>
    </xf>
    <xf numFmtId="168" fontId="150" fillId="33" borderId="107" xfId="45894" applyNumberFormat="true" applyFont="true" applyFill="true" applyBorder="true" applyAlignment="true">
      <alignment horizontal="center" vertical="center"/>
    </xf>
    <xf numFmtId="168" fontId="150" fillId="33" borderId="100" xfId="45893" applyNumberFormat="true" applyFont="true" applyFill="true" applyBorder="true" applyAlignment="true">
      <alignment horizontal="center" vertical="center"/>
    </xf>
    <xf numFmtId="168" fontId="150" fillId="33" borderId="100" xfId="45896" applyNumberFormat="true" applyFont="true" applyFill="true" applyBorder="true" applyAlignment="true">
      <alignment horizontal="center" vertical="center"/>
    </xf>
    <xf numFmtId="168" fontId="150" fillId="33" borderId="125" xfId="45897" applyNumberFormat="true" applyFont="true" applyFill="true" applyBorder="true" applyAlignment="true">
      <alignment horizontal="center" vertical="center"/>
    </xf>
    <xf numFmtId="168" fontId="150" fillId="33" borderId="126" xfId="45898" applyNumberFormat="true" applyFont="true" applyFill="true" applyBorder="true" applyAlignment="true">
      <alignment horizontal="center" vertical="center"/>
    </xf>
    <xf numFmtId="168" fontId="150" fillId="33" borderId="130" xfId="45897" applyNumberFormat="true" applyFont="true" applyFill="true" applyBorder="true" applyAlignment="true">
      <alignment horizontal="center" vertical="center"/>
    </xf>
    <xf numFmtId="168" fontId="150" fillId="33" borderId="107" xfId="45898" applyNumberFormat="true" applyFont="true" applyFill="true" applyBorder="true" applyAlignment="true">
      <alignment horizontal="center" vertical="center"/>
    </xf>
    <xf numFmtId="168" fontId="150" fillId="33" borderId="100" xfId="45897" applyNumberFormat="true" applyFont="true" applyFill="true" applyBorder="true" applyAlignment="true">
      <alignment horizontal="center" vertical="center"/>
    </xf>
    <xf numFmtId="169" fontId="150" fillId="33" borderId="105" xfId="45878" applyNumberFormat="true" applyFont="true" applyFill="true" applyBorder="true" applyAlignment="true">
      <alignment horizontal="center" vertical="center"/>
    </xf>
    <xf numFmtId="169" fontId="150" fillId="33" borderId="127" xfId="45879" applyNumberFormat="true" applyFont="true" applyFill="true" applyBorder="true" applyAlignment="true">
      <alignment horizontal="center" vertical="center"/>
    </xf>
    <xf numFmtId="169" fontId="150" fillId="33" borderId="128" xfId="45880" applyNumberFormat="true" applyFont="true" applyFill="true" applyBorder="true" applyAlignment="true">
      <alignment horizontal="center" vertical="center"/>
    </xf>
    <xf numFmtId="169" fontId="150" fillId="33" borderId="131" xfId="45879" applyNumberFormat="true" applyFont="true" applyFill="true" applyBorder="true" applyAlignment="true">
      <alignment horizontal="center" vertical="center"/>
    </xf>
    <xf numFmtId="169" fontId="150" fillId="33" borderId="108" xfId="45880" applyNumberFormat="true" applyFont="true" applyFill="true" applyBorder="true" applyAlignment="true">
      <alignment horizontal="center" vertical="center"/>
    </xf>
    <xf numFmtId="169" fontId="150" fillId="33" borderId="105" xfId="45879" applyNumberFormat="true" applyFont="true" applyFill="true" applyBorder="true" applyAlignment="true">
      <alignment horizontal="center" vertical="center"/>
    </xf>
    <xf numFmtId="169" fontId="150" fillId="33" borderId="102" xfId="45914" applyNumberFormat="true" applyFont="true" applyFill="true" applyBorder="true" applyAlignment="true">
      <alignment horizontal="center" vertical="center"/>
    </xf>
    <xf numFmtId="169" fontId="150" fillId="33" borderId="123" xfId="45915" applyNumberFormat="true" applyFont="true" applyFill="true" applyBorder="true" applyAlignment="true">
      <alignment horizontal="center" vertical="center"/>
    </xf>
    <xf numFmtId="169" fontId="150" fillId="33" borderId="124" xfId="45916" applyNumberFormat="true" applyFont="true" applyFill="true" applyBorder="true" applyAlignment="true">
      <alignment horizontal="center" vertical="center"/>
    </xf>
    <xf numFmtId="169" fontId="150" fillId="33" borderId="129" xfId="45915" applyNumberFormat="true" applyFont="true" applyFill="true" applyBorder="true" applyAlignment="true">
      <alignment horizontal="center" vertical="center"/>
    </xf>
    <xf numFmtId="169" fontId="150" fillId="33" borderId="106" xfId="45916" applyNumberFormat="true" applyFont="true" applyFill="true" applyBorder="true" applyAlignment="true">
      <alignment horizontal="center" vertical="center"/>
    </xf>
    <xf numFmtId="169" fontId="150" fillId="33" borderId="102" xfId="45915" applyNumberFormat="true" applyFont="true" applyFill="true" applyBorder="true" applyAlignment="true">
      <alignment horizontal="center" vertical="center"/>
    </xf>
    <xf numFmtId="169" fontId="150" fillId="33" borderId="100" xfId="45920" applyNumberFormat="true" applyFont="true" applyFill="true" applyBorder="true" applyAlignment="true">
      <alignment horizontal="center" vertical="center"/>
    </xf>
    <xf numFmtId="169" fontId="150" fillId="33" borderId="125" xfId="45921" applyNumberFormat="true" applyFont="true" applyFill="true" applyBorder="true" applyAlignment="true">
      <alignment horizontal="center" vertical="center"/>
    </xf>
    <xf numFmtId="169" fontId="150" fillId="33" borderId="126" xfId="45922" applyNumberFormat="true" applyFont="true" applyFill="true" applyBorder="true" applyAlignment="true">
      <alignment horizontal="center" vertical="center"/>
    </xf>
    <xf numFmtId="169" fontId="150" fillId="33" borderId="130" xfId="45921" applyNumberFormat="true" applyFont="true" applyFill="true" applyBorder="true" applyAlignment="true">
      <alignment horizontal="center" vertical="center"/>
    </xf>
    <xf numFmtId="169" fontId="150" fillId="33" borderId="107" xfId="45922" applyNumberFormat="true" applyFont="true" applyFill="true" applyBorder="true" applyAlignment="true">
      <alignment horizontal="center" vertical="center"/>
    </xf>
    <xf numFmtId="169" fontId="150" fillId="33" borderId="100" xfId="45921" applyNumberFormat="true" applyFont="true" applyFill="true" applyBorder="true" applyAlignment="true">
      <alignment horizontal="center" vertical="center"/>
    </xf>
    <xf numFmtId="169" fontId="150" fillId="33" borderId="100" xfId="45926" applyNumberFormat="true" applyFont="true" applyFill="true" applyBorder="true" applyAlignment="true">
      <alignment horizontal="center" vertical="center"/>
    </xf>
    <xf numFmtId="169" fontId="150" fillId="33" borderId="125" xfId="45927" applyNumberFormat="true" applyFont="true" applyFill="true" applyBorder="true" applyAlignment="true">
      <alignment horizontal="center" vertical="center"/>
    </xf>
    <xf numFmtId="169" fontId="150" fillId="33" borderId="126" xfId="45928" applyNumberFormat="true" applyFont="true" applyFill="true" applyBorder="true" applyAlignment="true">
      <alignment horizontal="center" vertical="center"/>
    </xf>
    <xf numFmtId="169" fontId="150" fillId="33" borderId="130" xfId="45927" applyNumberFormat="true" applyFont="true" applyFill="true" applyBorder="true" applyAlignment="true">
      <alignment horizontal="center" vertical="center"/>
    </xf>
    <xf numFmtId="169" fontId="150" fillId="33" borderId="107" xfId="45928" applyNumberFormat="true" applyFont="true" applyFill="true" applyBorder="true" applyAlignment="true">
      <alignment horizontal="center" vertical="center"/>
    </xf>
    <xf numFmtId="169" fontId="150" fillId="33" borderId="100" xfId="45927" applyNumberFormat="true" applyFont="true" applyFill="true" applyBorder="true" applyAlignment="true">
      <alignment horizontal="center" vertical="center"/>
    </xf>
    <xf numFmtId="168" fontId="150" fillId="33" borderId="100" xfId="45930" applyNumberFormat="true" applyFont="true" applyFill="true" applyBorder="true" applyAlignment="true">
      <alignment horizontal="center" vertical="center"/>
    </xf>
    <xf numFmtId="168" fontId="150" fillId="33" borderId="125" xfId="45931" applyNumberFormat="true" applyFont="true" applyFill="true" applyBorder="true" applyAlignment="true">
      <alignment horizontal="center" vertical="center"/>
    </xf>
    <xf numFmtId="168" fontId="150" fillId="33" borderId="126" xfId="45932" applyNumberFormat="true" applyFont="true" applyFill="true" applyBorder="true" applyAlignment="true">
      <alignment horizontal="center" vertical="center"/>
    </xf>
    <xf numFmtId="168" fontId="150" fillId="33" borderId="130" xfId="45931" applyNumberFormat="true" applyFont="true" applyFill="true" applyBorder="true" applyAlignment="true">
      <alignment horizontal="center" vertical="center"/>
    </xf>
    <xf numFmtId="168" fontId="150" fillId="33" borderId="107" xfId="45932" applyNumberFormat="true" applyFont="true" applyFill="true" applyBorder="true" applyAlignment="true">
      <alignment horizontal="center" vertical="center"/>
    </xf>
    <xf numFmtId="168" fontId="150" fillId="33" borderId="100" xfId="45931" applyNumberFormat="true" applyFont="true" applyFill="true" applyBorder="true" applyAlignment="true">
      <alignment horizontal="center" vertical="center"/>
    </xf>
    <xf numFmtId="168" fontId="150" fillId="33" borderId="100" xfId="45934" applyNumberFormat="true" applyFont="true" applyFill="true" applyBorder="true" applyAlignment="true">
      <alignment horizontal="center" vertical="center"/>
    </xf>
    <xf numFmtId="168" fontId="150" fillId="33" borderId="125" xfId="45935" applyNumberFormat="true" applyFont="true" applyFill="true" applyBorder="true" applyAlignment="true">
      <alignment horizontal="center" vertical="center"/>
    </xf>
    <xf numFmtId="168" fontId="150" fillId="33" borderId="126" xfId="45936" applyNumberFormat="true" applyFont="true" applyFill="true" applyBorder="true" applyAlignment="true">
      <alignment horizontal="center" vertical="center"/>
    </xf>
    <xf numFmtId="168" fontId="150" fillId="33" borderId="130" xfId="45935" applyNumberFormat="true" applyFont="true" applyFill="true" applyBorder="true" applyAlignment="true">
      <alignment horizontal="center" vertical="center"/>
    </xf>
    <xf numFmtId="168" fontId="150" fillId="33" borderId="107" xfId="45936" applyNumberFormat="true" applyFont="true" applyFill="true" applyBorder="true" applyAlignment="true">
      <alignment horizontal="center" vertical="center"/>
    </xf>
    <xf numFmtId="168" fontId="150" fillId="33" borderId="100" xfId="45935" applyNumberFormat="true" applyFont="true" applyFill="true" applyBorder="true" applyAlignment="true">
      <alignment horizontal="center" vertical="center"/>
    </xf>
    <xf numFmtId="168" fontId="150" fillId="33" borderId="100" xfId="45938" applyNumberFormat="true" applyFont="true" applyFill="true" applyBorder="true" applyAlignment="true">
      <alignment horizontal="center" vertical="center"/>
    </xf>
    <xf numFmtId="168" fontId="150" fillId="33" borderId="125" xfId="45939" applyNumberFormat="true" applyFont="true" applyFill="true" applyBorder="true" applyAlignment="true">
      <alignment horizontal="center" vertical="center"/>
    </xf>
    <xf numFmtId="168" fontId="150" fillId="33" borderId="126" xfId="45940" applyNumberFormat="true" applyFont="true" applyFill="true" applyBorder="true" applyAlignment="true">
      <alignment horizontal="center" vertical="center"/>
    </xf>
    <xf numFmtId="168" fontId="150" fillId="33" borderId="130" xfId="45939" applyNumberFormat="true" applyFont="true" applyFill="true" applyBorder="true" applyAlignment="true">
      <alignment horizontal="center" vertical="center"/>
    </xf>
    <xf numFmtId="168" fontId="150" fillId="33" borderId="107" xfId="45940" applyNumberFormat="true" applyFont="true" applyFill="true" applyBorder="true" applyAlignment="true">
      <alignment horizontal="center" vertical="center"/>
    </xf>
    <xf numFmtId="168" fontId="150" fillId="33" borderId="100" xfId="45939" applyNumberFormat="true" applyFont="true" applyFill="true" applyBorder="true" applyAlignment="true">
      <alignment horizontal="center" vertical="center"/>
    </xf>
    <xf numFmtId="0" fontId="24" fillId="33" borderId="105" xfId="19344" applyFill="true" applyBorder="true" applyAlignment="true">
      <alignment horizontal="center" vertical="center"/>
    </xf>
    <xf numFmtId="0" fontId="24" fillId="33" borderId="131" xfId="19344" applyFill="true" applyBorder="true" applyAlignment="true">
      <alignment horizontal="center" vertical="center"/>
    </xf>
    <xf numFmtId="0" fontId="24" fillId="33" borderId="108" xfId="19344" applyFill="true" applyBorder="true" applyAlignment="true">
      <alignment horizontal="center" vertical="center"/>
    </xf>
    <xf numFmtId="0" fontId="151" fillId="26" borderId="106" xfId="45754" applyFont="true" applyFill="true" applyBorder="true" applyAlignment="true">
      <alignment horizontal="left" vertical="center"/>
    </xf>
    <xf numFmtId="0" fontId="151" fillId="26" borderId="107" xfId="45760" applyFont="true" applyFill="true" applyBorder="true" applyAlignment="true">
      <alignment horizontal="left" vertical="center"/>
    </xf>
    <xf numFmtId="0" fontId="151" fillId="26" borderId="108" xfId="45766" applyFont="true" applyFill="true" applyBorder="true" applyAlignment="true">
      <alignment horizontal="left" vertical="center"/>
    </xf>
    <xf numFmtId="0" fontId="151" fillId="26" borderId="106" xfId="45790" applyFont="true" applyFill="true" applyBorder="true" applyAlignment="true">
      <alignment horizontal="left" vertical="center"/>
    </xf>
    <xf numFmtId="0" fontId="151" fillId="26" borderId="107" xfId="45790" applyFont="true" applyFill="true" applyBorder="true" applyAlignment="true">
      <alignment horizontal="left" vertical="center"/>
    </xf>
    <xf numFmtId="0" fontId="151" fillId="26" borderId="106" xfId="45811" applyFont="true" applyFill="true" applyBorder="true" applyAlignment="true">
      <alignment horizontal="left" vertical="center"/>
    </xf>
    <xf numFmtId="0" fontId="151" fillId="26" borderId="107" xfId="45817" applyFont="true" applyFill="true" applyBorder="true" applyAlignment="true">
      <alignment horizontal="left" vertical="center"/>
    </xf>
    <xf numFmtId="0" fontId="151" fillId="0" borderId="107" xfId="45817" applyFont="true" applyFill="true" applyBorder="true" applyAlignment="true">
      <alignment horizontal="left" vertical="center"/>
    </xf>
    <xf numFmtId="0" fontId="151" fillId="0" borderId="107" xfId="45823" applyFont="true" applyFill="true" applyBorder="true" applyAlignment="true">
      <alignment horizontal="left" vertical="center"/>
    </xf>
    <xf numFmtId="0" fontId="151" fillId="26" borderId="106" xfId="45841" applyFont="true" applyFill="true" applyBorder="true" applyAlignment="true">
      <alignment horizontal="left" vertical="center"/>
    </xf>
    <xf numFmtId="0" fontId="151" fillId="26" borderId="107" xfId="45847" applyFont="true" applyFill="true" applyBorder="true" applyAlignment="true">
      <alignment horizontal="left" vertical="center"/>
    </xf>
    <xf numFmtId="0" fontId="151" fillId="26" borderId="108" xfId="45853" applyFont="true" applyFill="true" applyBorder="true" applyAlignment="true">
      <alignment horizontal="left" vertical="center"/>
    </xf>
    <xf numFmtId="0" fontId="151" fillId="26" borderId="106" xfId="45871" applyFont="true" applyFill="true" applyBorder="true" applyAlignment="true">
      <alignment horizontal="left" vertical="center"/>
    </xf>
    <xf numFmtId="0" fontId="151" fillId="26" borderId="107" xfId="45877" applyFont="true" applyFill="true" applyBorder="true" applyAlignment="true">
      <alignment horizontal="left" vertical="center"/>
    </xf>
    <xf numFmtId="0" fontId="151" fillId="26" borderId="106" xfId="45877" applyFont="true" applyFill="true" applyBorder="true" applyAlignment="true">
      <alignment horizontal="left" vertical="center"/>
    </xf>
    <xf numFmtId="0" fontId="151" fillId="26" borderId="108" xfId="45877" applyFont="true" applyFill="true" applyBorder="true" applyAlignment="true">
      <alignment horizontal="left" vertical="center"/>
    </xf>
    <xf numFmtId="0" fontId="151" fillId="0" borderId="107" xfId="45859" applyFont="true" applyFill="true" applyBorder="true" applyAlignment="true">
      <alignment horizontal="left" vertical="center"/>
    </xf>
    <xf numFmtId="0" fontId="151" fillId="0" borderId="107" xfId="45865" applyFont="true" applyFill="true" applyBorder="true" applyAlignment="true">
      <alignment horizontal="left" vertical="center"/>
    </xf>
    <xf numFmtId="0" fontId="151" fillId="0" borderId="107" xfId="45871" applyFont="true" applyFill="true" applyBorder="true" applyAlignment="true">
      <alignment horizontal="left" vertical="center"/>
    </xf>
    <xf numFmtId="0" fontId="151" fillId="0" borderId="107" xfId="45877" applyFont="true" applyFill="true" applyBorder="true" applyAlignment="true">
      <alignment horizontal="left" vertical="center"/>
    </xf>
    <xf numFmtId="0" fontId="151" fillId="0" borderId="107" xfId="45883" applyFont="true" applyFill="true" applyBorder="true" applyAlignment="true">
      <alignment horizontal="left" vertical="center"/>
    </xf>
    <xf numFmtId="0" fontId="151" fillId="0" borderId="108" xfId="45877" applyFont="true" applyFill="true" applyBorder="true" applyAlignment="true">
      <alignment horizontal="left" vertical="center"/>
    </xf>
    <xf numFmtId="0" fontId="151" fillId="26" borderId="106" xfId="45913" applyFont="true" applyFill="true" applyBorder="true" applyAlignment="true">
      <alignment horizontal="left" vertical="center"/>
    </xf>
    <xf numFmtId="0" fontId="151" fillId="26" borderId="107" xfId="45919" applyFont="true" applyFill="true" applyBorder="true" applyAlignment="true">
      <alignment horizontal="left" vertical="center"/>
    </xf>
    <xf numFmtId="0" fontId="151" fillId="26" borderId="108" xfId="45919" applyFont="true" applyFill="true" applyBorder="true" applyAlignment="true">
      <alignment horizontal="left" vertical="center"/>
    </xf>
    <xf numFmtId="0" fontId="151" fillId="26" borderId="106" xfId="45919" applyFont="true" applyFill="true" applyBorder="true" applyAlignment="true">
      <alignment horizontal="left" vertical="center"/>
    </xf>
    <xf numFmtId="0" fontId="151" fillId="26" borderId="107" xfId="45925" applyFont="true" applyFill="true" applyBorder="true" applyAlignment="true">
      <alignment horizontal="left" vertical="center"/>
    </xf>
    <xf numFmtId="0" fontId="151" fillId="0" borderId="107" xfId="45901" applyFont="true" applyFill="true" applyBorder="true" applyAlignment="true">
      <alignment horizontal="left" vertical="center"/>
    </xf>
    <xf numFmtId="0" fontId="151" fillId="0" borderId="107" xfId="45907" applyFont="true" applyFill="true" applyBorder="true" applyAlignment="true">
      <alignment horizontal="left" vertical="center"/>
    </xf>
    <xf numFmtId="0" fontId="151" fillId="0" borderId="107" xfId="45913" applyFont="true" applyFill="true" applyBorder="true" applyAlignment="true">
      <alignment horizontal="left" vertical="center"/>
    </xf>
    <xf numFmtId="0" fontId="151" fillId="0" borderId="107" xfId="45919" applyFont="true" applyFill="true" applyBorder="true" applyAlignment="true">
      <alignment horizontal="left" vertical="center"/>
    </xf>
    <xf numFmtId="0" fontId="151" fillId="0" borderId="107" xfId="45925" applyFont="true" applyFill="true" applyBorder="true" applyAlignment="true">
      <alignment horizontal="left" vertical="center"/>
    </xf>
    <xf numFmtId="169" fontId="181" fillId="33" borderId="100" xfId="45791" applyNumberFormat="true" applyFont="true" applyFill="true" applyBorder="true" applyAlignment="true">
      <alignment horizontal="center" vertical="center"/>
    </xf>
    <xf numFmtId="169" fontId="181" fillId="33" borderId="125" xfId="45791" applyNumberFormat="true" applyFont="true" applyFill="true" applyBorder="true" applyAlignment="true">
      <alignment horizontal="center" vertical="center"/>
    </xf>
    <xf numFmtId="169" fontId="181" fillId="33" borderId="126" xfId="45791" applyNumberFormat="true" applyFont="true" applyFill="true" applyBorder="true" applyAlignment="true">
      <alignment horizontal="center" vertical="center"/>
    </xf>
    <xf numFmtId="169" fontId="181" fillId="33" borderId="130" xfId="45791" applyNumberFormat="true" applyFont="true" applyFill="true" applyBorder="true" applyAlignment="true">
      <alignment horizontal="center" vertical="center"/>
    </xf>
    <xf numFmtId="169" fontId="181" fillId="33" borderId="107" xfId="45791" applyNumberFormat="true" applyFont="true" applyFill="true" applyBorder="true" applyAlignment="true">
      <alignment horizontal="center" vertical="center"/>
    </xf>
    <xf numFmtId="0" fontId="181" fillId="3" borderId="10" xfId="44931" applyFont="true" applyBorder="true" applyAlignment="true">
      <alignment horizontal="center" vertical="center"/>
    </xf>
    <xf numFmtId="0" fontId="181" fillId="3" borderId="10" xfId="44952" applyFont="true" applyBorder="true" applyAlignment="true">
      <alignment horizontal="center" vertical="center"/>
    </xf>
    <xf numFmtId="0" fontId="181" fillId="3" borderId="10" xfId="44978" applyFont="true" applyBorder="true" applyAlignment="true">
      <alignment horizontal="center" vertical="center"/>
    </xf>
    <xf numFmtId="0" fontId="181" fillId="3" borderId="10" xfId="45008" applyFont="true" applyBorder="true" applyAlignment="true">
      <alignment horizontal="center" vertical="center"/>
    </xf>
    <xf numFmtId="0" fontId="181" fillId="3" borderId="10" xfId="45029" applyFont="true" applyBorder="true" applyAlignment="true">
      <alignment horizontal="center" vertical="center"/>
    </xf>
    <xf numFmtId="0" fontId="181" fillId="3" borderId="10" xfId="45068" applyFont="true" applyBorder="true" applyAlignment="true">
      <alignment horizontal="center" vertical="center"/>
    </xf>
    <xf numFmtId="0" fontId="115" fillId="3" borderId="10" xfId="40089" applyFont="true" applyBorder="true" applyAlignment="true">
      <alignment horizontal="center" vertical="center"/>
    </xf>
    <xf numFmtId="170" fontId="155" fillId="27" borderId="135" xfId="19344" applyNumberFormat="true" applyFont="true" applyFill="true" applyBorder="true" applyAlignment="true">
      <alignment horizontal="center" vertical="center"/>
    </xf>
    <xf numFmtId="170" fontId="155" fillId="27" borderId="136" xfId="19344" applyNumberFormat="true" applyFont="true" applyFill="true" applyBorder="true" applyAlignment="true">
      <alignment horizontal="center" vertical="center"/>
    </xf>
    <xf numFmtId="170" fontId="155" fillId="27" borderId="137" xfId="19344" applyNumberFormat="true" applyFont="true" applyFill="true" applyBorder="true" applyAlignment="true">
      <alignment horizontal="center" vertical="center"/>
    </xf>
    <xf numFmtId="169" fontId="181" fillId="33" borderId="132" xfId="40072" applyNumberFormat="true" applyFont="true" applyFill="true" applyBorder="true" applyAlignment="true">
      <alignment horizontal="center" vertical="center"/>
    </xf>
    <xf numFmtId="169" fontId="181" fillId="33" borderId="138" xfId="40072" applyNumberFormat="true" applyFont="true" applyFill="true" applyBorder="true" applyAlignment="true">
      <alignment horizontal="center" vertical="center"/>
    </xf>
    <xf numFmtId="168" fontId="181" fillId="28" borderId="139" xfId="40077" applyNumberFormat="true" applyFont="true" applyFill="true" applyBorder="true" applyAlignment="true">
      <alignment horizontal="center" vertical="center"/>
    </xf>
    <xf numFmtId="168" fontId="181" fillId="28" borderId="122" xfId="40077" applyNumberFormat="true" applyFont="true" applyFill="true" applyBorder="true" applyAlignment="true">
      <alignment horizontal="center" vertical="center"/>
    </xf>
    <xf numFmtId="0" fontId="115" fillId="3" borderId="10" xfId="39969" applyFont="true" applyBorder="true" applyAlignment="true">
      <alignment horizontal="center" vertical="center"/>
    </xf>
    <xf numFmtId="0" fontId="151" fillId="3" borderId="10" xfId="39968" applyFont="true" applyBorder="true" applyAlignment="true">
      <alignment horizontal="center" vertical="center"/>
    </xf>
    <xf numFmtId="0" fontId="151" fillId="3" borderId="10" xfId="39970" applyFont="true" applyBorder="true" applyAlignment="true">
      <alignment horizontal="center" vertical="center"/>
    </xf>
    <xf numFmtId="0" fontId="115" fillId="3" borderId="10" xfId="40029" applyFont="true" applyBorder="true" applyAlignment="true">
      <alignment horizontal="center" vertical="center"/>
    </xf>
    <xf numFmtId="0" fontId="151" fillId="3" borderId="10" xfId="40028" applyFont="true" applyBorder="true" applyAlignment="true">
      <alignment horizontal="center" vertical="center"/>
    </xf>
    <xf numFmtId="0" fontId="151" fillId="3" borderId="10" xfId="40030" applyFont="true" applyBorder="true" applyAlignment="true">
      <alignment horizontal="center" vertical="center"/>
    </xf>
    <xf numFmtId="0" fontId="115" fillId="3" borderId="10" xfId="40149" applyFont="true" applyBorder="true" applyAlignment="true">
      <alignment horizontal="center" vertical="center"/>
    </xf>
    <xf numFmtId="0" fontId="151" fillId="3" borderId="10" xfId="40148" applyFont="true" applyBorder="true" applyAlignment="true">
      <alignment horizontal="center" vertical="center"/>
    </xf>
    <xf numFmtId="0" fontId="151" fillId="3" borderId="10" xfId="40150" applyFont="true" applyBorder="true" applyAlignment="true">
      <alignment horizontal="center" vertical="center"/>
    </xf>
    <xf numFmtId="0" fontId="115" fillId="3" borderId="10" xfId="40209" applyFont="true" applyBorder="true" applyAlignment="true">
      <alignment horizontal="center" vertical="center"/>
    </xf>
    <xf numFmtId="0" fontId="151" fillId="3" borderId="10" xfId="40208" applyFont="true" applyBorder="true" applyAlignment="true">
      <alignment horizontal="center" vertical="center"/>
    </xf>
    <xf numFmtId="0" fontId="151" fillId="3" borderId="10" xfId="40210" applyFont="true" applyBorder="true" applyAlignment="true">
      <alignment horizontal="center" vertical="center"/>
    </xf>
    <xf numFmtId="0" fontId="115" fillId="3" borderId="10" xfId="40269" applyFont="true" applyBorder="true" applyAlignment="true">
      <alignment horizontal="center" vertical="center"/>
    </xf>
    <xf numFmtId="0" fontId="151" fillId="3" borderId="10" xfId="40268" applyFont="true" applyBorder="true" applyAlignment="true">
      <alignment horizontal="center" vertical="center"/>
    </xf>
    <xf numFmtId="0" fontId="151" fillId="3" borderId="10" xfId="40270" applyFont="true" applyBorder="true" applyAlignment="true">
      <alignment horizontal="center" vertical="center"/>
    </xf>
    <xf numFmtId="0" fontId="115" fillId="3" borderId="10" xfId="40329" applyFont="true" applyBorder="true" applyAlignment="true">
      <alignment horizontal="center" vertical="center"/>
    </xf>
    <xf numFmtId="0" fontId="151" fillId="3" borderId="10" xfId="40328" applyFont="true" applyBorder="true" applyAlignment="true">
      <alignment horizontal="center" vertical="center"/>
    </xf>
    <xf numFmtId="0" fontId="151" fillId="3" borderId="10" xfId="40330" applyFont="true" applyBorder="true" applyAlignment="true">
      <alignment horizontal="center" vertical="center"/>
    </xf>
    <xf numFmtId="0" fontId="115" fillId="3" borderId="10" xfId="40397" applyFont="true" applyBorder="true" applyAlignment="true">
      <alignment horizontal="center" vertical="center"/>
    </xf>
    <xf numFmtId="0" fontId="151" fillId="3" borderId="10" xfId="40396" applyFont="true" applyBorder="true" applyAlignment="true">
      <alignment horizontal="center" vertical="center"/>
    </xf>
    <xf numFmtId="0" fontId="151" fillId="3" borderId="10" xfId="40398" applyFont="true" applyBorder="true" applyAlignment="true">
      <alignment horizontal="center" vertical="center"/>
    </xf>
    <xf numFmtId="0" fontId="151" fillId="3" borderId="10" xfId="44930" applyFont="true" applyBorder="true" applyAlignment="true">
      <alignment horizontal="center" vertical="center"/>
    </xf>
    <xf numFmtId="0" fontId="151" fillId="3" borderId="10" xfId="44932" applyFont="true" applyBorder="true" applyAlignment="true">
      <alignment horizontal="center" vertical="center"/>
    </xf>
    <xf numFmtId="0" fontId="151" fillId="3" borderId="10" xfId="44951" applyFont="true" applyBorder="true" applyAlignment="true">
      <alignment horizontal="center" vertical="center"/>
    </xf>
    <xf numFmtId="0" fontId="151" fillId="3" borderId="10" xfId="44953" applyFont="true" applyBorder="true" applyAlignment="true">
      <alignment horizontal="center" vertical="center"/>
    </xf>
    <xf numFmtId="0" fontId="151" fillId="3" borderId="10" xfId="44977" applyFont="true" applyBorder="true" applyAlignment="true">
      <alignment horizontal="center" vertical="center"/>
    </xf>
    <xf numFmtId="0" fontId="151" fillId="3" borderId="10" xfId="44979" applyFont="true" applyBorder="true" applyAlignment="true">
      <alignment horizontal="center" vertical="center"/>
    </xf>
    <xf numFmtId="0" fontId="151" fillId="3" borderId="10" xfId="45007" applyFont="true" applyBorder="true" applyAlignment="true">
      <alignment horizontal="center" vertical="center"/>
    </xf>
    <xf numFmtId="0" fontId="151" fillId="3" borderId="10" xfId="45009" applyFont="true" applyBorder="true" applyAlignment="true">
      <alignment horizontal="center" vertical="center"/>
    </xf>
    <xf numFmtId="0" fontId="151" fillId="3" borderId="10" xfId="45028" applyFont="true" applyBorder="true" applyAlignment="true">
      <alignment horizontal="center" vertical="center"/>
    </xf>
    <xf numFmtId="0" fontId="151" fillId="3" borderId="10" xfId="45030" applyFont="true" applyBorder="true" applyAlignment="true">
      <alignment horizontal="center" vertical="center"/>
    </xf>
    <xf numFmtId="0" fontId="151" fillId="3" borderId="10" xfId="45067" applyFont="true" applyBorder="true" applyAlignment="true">
      <alignment horizontal="center" vertical="center"/>
    </xf>
    <xf numFmtId="0" fontId="151" fillId="3" borderId="10" xfId="45069" applyFont="true" applyBorder="true" applyAlignment="true">
      <alignment horizontal="center" vertical="center"/>
    </xf>
    <xf numFmtId="169" fontId="150" fillId="33" borderId="106" xfId="44971" applyNumberFormat="true" applyFont="true" applyFill="true" applyBorder="true" applyAlignment="true">
      <alignment horizontal="center" vertical="center"/>
    </xf>
    <xf numFmtId="169" fontId="150" fillId="33" borderId="107" xfId="44971" applyNumberFormat="true" applyFont="true" applyFill="true" applyBorder="true" applyAlignment="true">
      <alignment horizontal="center" vertical="center"/>
    </xf>
    <xf numFmtId="169" fontId="150" fillId="33" borderId="107" xfId="44965" applyNumberFormat="true" applyFont="true" applyFill="true" applyBorder="true" applyAlignment="true">
      <alignment horizontal="center" vertical="center"/>
    </xf>
    <xf numFmtId="169" fontId="181" fillId="33" borderId="107" xfId="40060" applyNumberFormat="true" applyFont="true" applyFill="true" applyBorder="true" applyAlignment="true">
      <alignment horizontal="center" vertical="center"/>
    </xf>
    <xf numFmtId="169" fontId="181" fillId="33" borderId="107" xfId="44971" applyNumberFormat="true" applyFont="true" applyFill="true" applyBorder="true" applyAlignment="true">
      <alignment horizontal="center" vertical="center"/>
    </xf>
    <xf numFmtId="169" fontId="181" fillId="33" borderId="116" xfId="40072" applyNumberFormat="true" applyFont="true" applyFill="true" applyBorder="true" applyAlignment="true">
      <alignment horizontal="center" vertical="center"/>
    </xf>
    <xf numFmtId="169" fontId="150" fillId="33" borderId="106" xfId="44991" applyNumberFormat="true" applyFont="true" applyFill="true" applyBorder="true" applyAlignment="true">
      <alignment horizontal="center" vertical="center"/>
    </xf>
    <xf numFmtId="169" fontId="150" fillId="33" borderId="107" xfId="44997" applyNumberFormat="true" applyFont="true" applyFill="true" applyBorder="true" applyAlignment="true">
      <alignment horizontal="center" vertical="center"/>
    </xf>
    <xf numFmtId="169" fontId="150" fillId="33" borderId="107" xfId="45003" applyNumberFormat="true" applyFont="true" applyFill="true" applyBorder="true" applyAlignment="true">
      <alignment horizontal="center" vertical="center"/>
    </xf>
    <xf numFmtId="168" fontId="150" fillId="33" borderId="107" xfId="19369" applyNumberFormat="true" applyFont="true" applyFill="true" applyBorder="true" applyAlignment="true">
      <alignment horizontal="center" vertical="center"/>
    </xf>
    <xf numFmtId="168" fontId="150" fillId="33" borderId="107" xfId="19373" applyNumberFormat="true" applyFont="true" applyFill="true" applyBorder="true" applyAlignment="true">
      <alignment horizontal="center" vertical="center"/>
    </xf>
    <xf numFmtId="169" fontId="150" fillId="33" borderId="107" xfId="45045" applyNumberFormat="true" applyFont="true" applyFill="true" applyBorder="true" applyAlignment="true">
      <alignment horizontal="center" vertical="center"/>
    </xf>
    <xf numFmtId="169" fontId="181" fillId="33" borderId="107" xfId="40240" applyNumberFormat="true" applyFont="true" applyFill="true" applyBorder="true" applyAlignment="true">
      <alignment horizontal="center" vertical="center"/>
    </xf>
    <xf numFmtId="169" fontId="115" fillId="33" borderId="107" xfId="40240" applyNumberFormat="true" applyFont="true" applyFill="true" applyBorder="true" applyAlignment="true">
      <alignment horizontal="center" vertical="center"/>
    </xf>
    <xf numFmtId="169" fontId="115" fillId="33" borderId="107" xfId="40252" applyNumberFormat="true" applyFont="true" applyFill="true" applyBorder="true" applyAlignment="true">
      <alignment horizontal="center" vertical="center"/>
    </xf>
    <xf numFmtId="169" fontId="150" fillId="33" borderId="107" xfId="19391" applyNumberFormat="true" applyFont="true" applyFill="true" applyBorder="true" applyAlignment="true">
      <alignment horizontal="center" vertical="center" wrapText="true"/>
    </xf>
    <xf numFmtId="0" fontId="151" fillId="33" borderId="107" xfId="45030" applyFont="true" applyFill="true" applyBorder="true" applyAlignment="true">
      <alignment horizontal="center" vertical="center" wrapText="true"/>
    </xf>
    <xf numFmtId="0" fontId="151" fillId="33" borderId="107" xfId="45036" applyFont="true" applyFill="true" applyBorder="true" applyAlignment="true">
      <alignment horizontal="center" vertical="center" wrapText="true"/>
    </xf>
    <xf numFmtId="168" fontId="150" fillId="33" borderId="107" xfId="45055" applyNumberFormat="true" applyFont="true" applyFill="true" applyBorder="true" applyAlignment="true">
      <alignment horizontal="center" vertical="center"/>
    </xf>
    <xf numFmtId="168" fontId="150" fillId="33" borderId="107" xfId="45059" applyNumberFormat="true" applyFont="true" applyFill="true" applyBorder="true" applyAlignment="true">
      <alignment horizontal="center" vertical="center"/>
    </xf>
    <xf numFmtId="168" fontId="150" fillId="33" borderId="107" xfId="45063" applyNumberFormat="true" applyFont="true" applyFill="true" applyBorder="true" applyAlignment="true">
      <alignment horizontal="center" vertical="center"/>
    </xf>
    <xf numFmtId="169" fontId="150" fillId="33" borderId="107" xfId="19392" applyNumberFormat="true" applyFont="true" applyFill="true" applyBorder="true" applyAlignment="true">
      <alignment horizontal="center" vertical="center" wrapText="true"/>
    </xf>
    <xf numFmtId="0" fontId="151" fillId="33" borderId="107" xfId="19379" applyFont="true" applyFill="true" applyBorder="true" applyAlignment="true">
      <alignment horizontal="center" vertical="center" wrapText="true"/>
    </xf>
    <xf numFmtId="0" fontId="151" fillId="33" borderId="107" xfId="19380" applyFont="true" applyFill="true" applyBorder="true" applyAlignment="true">
      <alignment horizontal="center" vertical="center" wrapText="true"/>
    </xf>
    <xf numFmtId="168" fontId="150" fillId="33" borderId="107" xfId="19396" applyNumberFormat="true" applyFont="true" applyFill="true" applyBorder="true" applyAlignment="true">
      <alignment horizontal="center" vertical="center" wrapText="true"/>
    </xf>
    <xf numFmtId="168" fontId="150" fillId="33" borderId="107" xfId="19400" applyNumberFormat="true" applyFont="true" applyFill="true" applyBorder="true" applyAlignment="true">
      <alignment horizontal="center" vertical="center" wrapText="true"/>
    </xf>
    <xf numFmtId="168" fontId="150" fillId="33" borderId="107" xfId="19404" applyNumberFormat="true" applyFont="true" applyFill="true" applyBorder="true" applyAlignment="true">
      <alignment horizontal="center" vertical="center" wrapText="true"/>
    </xf>
    <xf numFmtId="169" fontId="150" fillId="33" borderId="107" xfId="45051" applyNumberFormat="true" applyFont="true" applyFill="true" applyBorder="true" applyAlignment="true">
      <alignment horizontal="center" vertical="center"/>
    </xf>
    <xf numFmtId="169" fontId="150" fillId="33" borderId="107" xfId="19427" applyNumberFormat="true" applyFont="true" applyFill="true" applyBorder="true" applyAlignment="true">
      <alignment horizontal="center" vertical="center" wrapText="true"/>
    </xf>
    <xf numFmtId="0" fontId="151" fillId="33" borderId="107" xfId="45069" applyFont="true" applyFill="true" applyBorder="true" applyAlignment="true">
      <alignment horizontal="center" vertical="center" wrapText="true"/>
    </xf>
    <xf numFmtId="0" fontId="151" fillId="33" borderId="107" xfId="45075" applyFont="true" applyFill="true" applyBorder="true" applyAlignment="true">
      <alignment horizontal="center" vertical="center" wrapText="true"/>
    </xf>
    <xf numFmtId="0" fontId="151" fillId="33" borderId="107" xfId="19412" applyFont="true" applyFill="true" applyBorder="true" applyAlignment="true">
      <alignment horizontal="center" vertical="center" wrapText="true"/>
    </xf>
    <xf numFmtId="0" fontId="151" fillId="33" borderId="107" xfId="19416" applyFont="true" applyFill="true" applyBorder="true" applyAlignment="true">
      <alignment horizontal="center" vertical="center" wrapText="true"/>
    </xf>
    <xf numFmtId="168" fontId="150" fillId="33" borderId="107" xfId="19433" applyNumberFormat="true" applyFont="true" applyFill="true" applyBorder="true" applyAlignment="true">
      <alignment horizontal="center" vertical="center" wrapText="true"/>
    </xf>
    <xf numFmtId="168" fontId="150" fillId="33" borderId="107" xfId="19437" applyNumberFormat="true" applyFont="true" applyFill="true" applyBorder="true" applyAlignment="true">
      <alignment horizontal="center" vertical="center" wrapText="true"/>
    </xf>
    <xf numFmtId="168" fontId="150" fillId="33" borderId="107" xfId="19441" applyNumberFormat="true" applyFont="true" applyFill="true" applyBorder="true" applyAlignment="true">
      <alignment horizontal="center" vertical="center" wrapText="true"/>
    </xf>
    <xf numFmtId="169" fontId="181" fillId="0" borderId="10" xfId="40060" applyNumberFormat="true" applyFont="true" applyFill="true" applyBorder="true" applyAlignment="true">
      <alignment horizontal="center" vertical="center"/>
    </xf>
    <xf numFmtId="169" fontId="181" fillId="0" borderId="10" xfId="40072" applyNumberFormat="true" applyFont="true" applyFill="true" applyBorder="true" applyAlignment="true">
      <alignment horizontal="center" vertical="center"/>
    </xf>
    <xf numFmtId="169" fontId="181" fillId="0" borderId="10" xfId="40240" applyNumberFormat="true" applyFont="true" applyFill="true" applyBorder="true" applyAlignment="true">
      <alignment horizontal="center" vertical="center"/>
    </xf>
    <xf numFmtId="169" fontId="115" fillId="0" borderId="10" xfId="40240" applyNumberFormat="true" applyFont="true" applyFill="true" applyBorder="true" applyAlignment="true">
      <alignment horizontal="center" vertical="center"/>
    </xf>
    <xf numFmtId="169" fontId="115" fillId="0" borderId="10" xfId="40252" applyNumberFormat="true" applyFont="true" applyFill="true" applyBorder="true" applyAlignment="true">
      <alignment horizontal="center" vertical="center"/>
    </xf>
    <xf numFmtId="0" fontId="151" fillId="0" borderId="10" xfId="39982" applyFont="true" applyFill="true" applyBorder="true" applyAlignment="true">
      <alignment horizontal="center" vertical="center" wrapText="true"/>
    </xf>
    <xf numFmtId="168" fontId="181" fillId="0" borderId="10" xfId="39994" applyNumberFormat="true" applyFont="true" applyFill="true" applyBorder="true" applyAlignment="true">
      <alignment horizontal="center" vertical="center"/>
    </xf>
    <xf numFmtId="168" fontId="181" fillId="0" borderId="10" xfId="40006" applyNumberFormat="true" applyFont="true" applyFill="true" applyBorder="true" applyAlignment="true">
      <alignment horizontal="center" vertical="center"/>
    </xf>
    <xf numFmtId="168" fontId="181" fillId="0" borderId="10" xfId="40018" applyNumberFormat="true" applyFont="true" applyFill="true" applyBorder="true" applyAlignment="true">
      <alignment horizontal="center" vertical="center"/>
    </xf>
    <xf numFmtId="0" fontId="151" fillId="0" borderId="10" xfId="40042" applyFont="true" applyFill="true" applyBorder="true" applyAlignment="true">
      <alignment horizontal="center" vertical="center" wrapText="true"/>
    </xf>
    <xf numFmtId="168" fontId="181" fillId="0" borderId="10" xfId="40054" applyNumberFormat="true" applyFont="true" applyFill="true" applyBorder="true" applyAlignment="true">
      <alignment horizontal="center" vertical="center"/>
    </xf>
    <xf numFmtId="168" fontId="181" fillId="0" borderId="10" xfId="40066" applyNumberFormat="true" applyFont="true" applyFill="true" applyBorder="true" applyAlignment="true">
      <alignment horizontal="center" vertical="center"/>
    </xf>
    <xf numFmtId="168" fontId="181" fillId="0" borderId="10" xfId="40078" applyNumberFormat="true" applyFont="true" applyFill="true" applyBorder="true" applyAlignment="true">
      <alignment horizontal="center" vertical="center"/>
    </xf>
    <xf numFmtId="0" fontId="151" fillId="0" borderId="10" xfId="40102" applyFont="true" applyFill="true" applyBorder="true" applyAlignment="true">
      <alignment horizontal="center" vertical="center" wrapText="true"/>
    </xf>
    <xf numFmtId="168" fontId="150" fillId="0" borderId="10" xfId="40114" applyNumberFormat="true" applyFont="true" applyFill="true" applyBorder="true" applyAlignment="true">
      <alignment horizontal="center" vertical="center"/>
    </xf>
    <xf numFmtId="168" fontId="150" fillId="0" borderId="10" xfId="40126" applyNumberFormat="true" applyFont="true" applyFill="true" applyBorder="true" applyAlignment="true">
      <alignment horizontal="center" vertical="center"/>
    </xf>
    <xf numFmtId="0" fontId="151" fillId="0" borderId="10" xfId="40162" applyFont="true" applyFill="true" applyBorder="true" applyAlignment="true">
      <alignment horizontal="center" vertical="center" wrapText="true"/>
    </xf>
    <xf numFmtId="168" fontId="181" fillId="0" borderId="10" xfId="40174" applyNumberFormat="true" applyFont="true" applyFill="true" applyBorder="true" applyAlignment="true">
      <alignment horizontal="center" vertical="center"/>
    </xf>
    <xf numFmtId="168" fontId="181" fillId="0" borderId="10" xfId="40186" applyNumberFormat="true" applyFont="true" applyFill="true" applyBorder="true" applyAlignment="true">
      <alignment horizontal="center" vertical="center"/>
    </xf>
    <xf numFmtId="168" fontId="181" fillId="0" borderId="10" xfId="40198" applyNumberFormat="true" applyFont="true" applyFill="true" applyBorder="true" applyAlignment="true">
      <alignment horizontal="center" vertical="center"/>
    </xf>
    <xf numFmtId="0" fontId="151" fillId="0" borderId="10" xfId="40222" applyFont="true" applyFill="true" applyBorder="true" applyAlignment="true">
      <alignment horizontal="center" vertical="center" wrapText="true"/>
    </xf>
    <xf numFmtId="168" fontId="181" fillId="0" borderId="10" xfId="40234" applyNumberFormat="true" applyFont="true" applyFill="true" applyBorder="true" applyAlignment="true">
      <alignment horizontal="center" vertical="center"/>
    </xf>
    <xf numFmtId="168" fontId="181" fillId="0" borderId="10" xfId="40246" applyNumberFormat="true" applyFont="true" applyFill="true" applyBorder="true" applyAlignment="true">
      <alignment horizontal="center" vertical="center"/>
    </xf>
    <xf numFmtId="168" fontId="181" fillId="0" borderId="10" xfId="40258" applyNumberFormat="true" applyFont="true" applyFill="true" applyBorder="true" applyAlignment="true">
      <alignment horizontal="center" vertical="center"/>
    </xf>
    <xf numFmtId="168" fontId="150" fillId="0" borderId="10" xfId="40246" applyNumberFormat="true" applyFont="true" applyFill="true" applyBorder="true" applyAlignment="true">
      <alignment horizontal="center" vertical="center"/>
    </xf>
    <xf numFmtId="0" fontId="151" fillId="0" borderId="10" xfId="40282" applyFont="true" applyFill="true" applyBorder="true" applyAlignment="true">
      <alignment horizontal="center" vertical="center" wrapText="true"/>
    </xf>
    <xf numFmtId="168" fontId="115" fillId="0" borderId="10" xfId="40294" applyNumberFormat="true" applyFont="true" applyFill="true" applyBorder="true" applyAlignment="true">
      <alignment horizontal="center" vertical="center"/>
    </xf>
    <xf numFmtId="168" fontId="181" fillId="0" borderId="10" xfId="40294" applyNumberFormat="true" applyFont="true" applyFill="true" applyBorder="true" applyAlignment="true">
      <alignment horizontal="center" vertical="center"/>
    </xf>
    <xf numFmtId="168" fontId="115" fillId="0" borderId="10" xfId="40306" applyNumberFormat="true" applyFont="true" applyFill="true" applyBorder="true" applyAlignment="true">
      <alignment horizontal="center" vertical="center"/>
    </xf>
    <xf numFmtId="168" fontId="181" fillId="0" borderId="10" xfId="40306" applyNumberFormat="true" applyFont="true" applyFill="true" applyBorder="true" applyAlignment="true">
      <alignment horizontal="center" vertical="center"/>
    </xf>
    <xf numFmtId="168" fontId="150" fillId="0" borderId="10" xfId="40306" applyNumberFormat="true" applyFont="true" applyFill="true" applyBorder="true" applyAlignment="true">
      <alignment horizontal="center" vertical="center"/>
    </xf>
    <xf numFmtId="0" fontId="151" fillId="0" borderId="10" xfId="40342" applyFont="true" applyFill="true" applyBorder="true" applyAlignment="true">
      <alignment horizontal="center" vertical="center" wrapText="true"/>
    </xf>
    <xf numFmtId="168" fontId="181" fillId="0" borderId="10" xfId="40536" applyNumberFormat="true" applyFont="true" applyFill="true" applyBorder="true" applyAlignment="true">
      <alignment horizontal="center" vertical="center"/>
    </xf>
    <xf numFmtId="168" fontId="181" fillId="0" borderId="10" xfId="40542" applyNumberFormat="true" applyFont="true" applyFill="true" applyBorder="true" applyAlignment="true">
      <alignment horizontal="center" vertical="center"/>
    </xf>
    <xf numFmtId="168" fontId="181" fillId="0" borderId="10" xfId="40539" applyNumberFormat="true" applyFont="true" applyFill="true" applyBorder="true" applyAlignment="true">
      <alignment horizontal="center" vertical="center"/>
    </xf>
    <xf numFmtId="168" fontId="181" fillId="0" borderId="10" xfId="40548" applyNumberFormat="true" applyFont="true" applyFill="true" applyBorder="true" applyAlignment="true">
      <alignment horizontal="center" vertical="center"/>
    </xf>
    <xf numFmtId="0" fontId="151" fillId="0" borderId="10" xfId="40410" applyFont="true" applyFill="true" applyBorder="true" applyAlignment="true">
      <alignment horizontal="center" vertical="center" wrapText="true"/>
    </xf>
    <xf numFmtId="168" fontId="181" fillId="0" borderId="10" xfId="40422" applyNumberFormat="true" applyFont="true" applyFill="true" applyBorder="true" applyAlignment="true">
      <alignment horizontal="center" vertical="center"/>
    </xf>
    <xf numFmtId="168" fontId="181" fillId="0" borderId="10" xfId="40434" applyNumberFormat="true" applyFont="true" applyFill="true" applyBorder="true" applyAlignment="true">
      <alignment horizontal="center" vertical="center"/>
    </xf>
    <xf numFmtId="168" fontId="181" fillId="0" borderId="10" xfId="40446" applyNumberFormat="true" applyFont="true" applyFill="true" applyBorder="true" applyAlignment="true">
      <alignment horizontal="center" vertical="center"/>
    </xf>
    <xf numFmtId="0" fontId="181" fillId="3" borderId="10" xfId="45181" applyFont="true" applyBorder="true" applyAlignment="true">
      <alignment horizontal="center" vertical="center"/>
    </xf>
    <xf numFmtId="0" fontId="181" fillId="3" borderId="10" xfId="45211" applyFont="true" applyBorder="true" applyAlignment="true">
      <alignment horizontal="center" vertical="center"/>
    </xf>
    <xf numFmtId="0" fontId="181" fillId="3" borderId="10" xfId="45237" applyFont="true" applyBorder="true" applyAlignment="true">
      <alignment horizontal="center" vertical="center"/>
    </xf>
    <xf numFmtId="0" fontId="181" fillId="3" borderId="10" xfId="45267" applyFont="true" applyBorder="true" applyAlignment="true">
      <alignment horizontal="center" vertical="center"/>
    </xf>
    <xf numFmtId="0" fontId="181" fillId="3" borderId="10" xfId="45297" applyFont="true" applyBorder="true" applyAlignment="true">
      <alignment horizontal="center" vertical="center"/>
    </xf>
    <xf numFmtId="0" fontId="181" fillId="3" borderId="10" xfId="45339" applyFont="true" applyBorder="true" applyAlignment="true">
      <alignment horizontal="center" vertical="center"/>
    </xf>
    <xf numFmtId="0" fontId="151" fillId="3" borderId="10" xfId="45180" applyFont="true" applyBorder="true" applyAlignment="true">
      <alignment horizontal="center" vertical="center"/>
    </xf>
    <xf numFmtId="0" fontId="151" fillId="3" borderId="10" xfId="45182" applyFont="true" applyBorder="true" applyAlignment="true">
      <alignment horizontal="center" vertical="center"/>
    </xf>
    <xf numFmtId="0" fontId="151" fillId="3" borderId="10" xfId="45210" applyFont="true" applyBorder="true" applyAlignment="true">
      <alignment horizontal="center" vertical="center"/>
    </xf>
    <xf numFmtId="0" fontId="151" fillId="3" borderId="10" xfId="45212" applyFont="true" applyBorder="true" applyAlignment="true">
      <alignment horizontal="center" vertical="center"/>
    </xf>
    <xf numFmtId="0" fontId="151" fillId="3" borderId="10" xfId="45236" applyFont="true" applyBorder="true" applyAlignment="true">
      <alignment horizontal="center" vertical="center"/>
    </xf>
    <xf numFmtId="0" fontId="151" fillId="3" borderId="10" xfId="45238" applyFont="true" applyBorder="true" applyAlignment="true">
      <alignment horizontal="center" vertical="center"/>
    </xf>
    <xf numFmtId="0" fontId="151" fillId="3" borderId="10" xfId="45266" applyFont="true" applyBorder="true" applyAlignment="true">
      <alignment horizontal="center" vertical="center"/>
    </xf>
    <xf numFmtId="0" fontId="151" fillId="3" borderId="10" xfId="45268" applyFont="true" applyBorder="true" applyAlignment="true">
      <alignment horizontal="center" vertical="center"/>
    </xf>
    <xf numFmtId="0" fontId="151" fillId="3" borderId="10" xfId="45296" applyFont="true" applyBorder="true" applyAlignment="true">
      <alignment horizontal="center" vertical="center"/>
    </xf>
    <xf numFmtId="0" fontId="151" fillId="3" borderId="10" xfId="45298" applyFont="true" applyBorder="true" applyAlignment="true">
      <alignment horizontal="center" vertical="center"/>
    </xf>
    <xf numFmtId="0" fontId="151" fillId="3" borderId="10" xfId="45338" applyFont="true" applyBorder="true" applyAlignment="true">
      <alignment horizontal="center" vertical="center"/>
    </xf>
    <xf numFmtId="0" fontId="151" fillId="3" borderId="10" xfId="45340" applyFont="true" applyBorder="true" applyAlignment="true">
      <alignment horizontal="center" vertical="center"/>
    </xf>
    <xf numFmtId="169" fontId="150" fillId="33" borderId="106" xfId="45194" applyNumberFormat="true" applyFont="true" applyFill="true" applyBorder="true" applyAlignment="true">
      <alignment horizontal="center" vertical="center"/>
    </xf>
    <xf numFmtId="169" fontId="150" fillId="33" borderId="107" xfId="45200" applyNumberFormat="true" applyFont="true" applyFill="true" applyBorder="true" applyAlignment="true">
      <alignment horizontal="center" vertical="center"/>
    </xf>
    <xf numFmtId="169" fontId="150" fillId="33" borderId="108" xfId="45206" applyNumberFormat="true" applyFont="true" applyFill="true" applyBorder="true" applyAlignment="true">
      <alignment horizontal="center" vertical="center"/>
    </xf>
    <xf numFmtId="169" fontId="150" fillId="33" borderId="106" xfId="45230" applyNumberFormat="true" applyFont="true" applyFill="true" applyBorder="true" applyAlignment="true">
      <alignment horizontal="center" vertical="center"/>
    </xf>
    <xf numFmtId="169" fontId="150" fillId="33" borderId="107" xfId="45230" applyNumberFormat="true" applyFont="true" applyFill="true" applyBorder="true" applyAlignment="true">
      <alignment horizontal="center" vertical="center"/>
    </xf>
    <xf numFmtId="169" fontId="150" fillId="33" borderId="107" xfId="45224" applyNumberFormat="true" applyFont="true" applyFill="true" applyBorder="true" applyAlignment="true">
      <alignment horizontal="center" vertical="center"/>
    </xf>
    <xf numFmtId="169" fontId="150" fillId="33" borderId="106" xfId="45250" applyNumberFormat="true" applyFont="true" applyFill="true" applyBorder="true" applyAlignment="true">
      <alignment horizontal="center" vertical="center"/>
    </xf>
    <xf numFmtId="169" fontId="150" fillId="33" borderId="107" xfId="45256" applyNumberFormat="true" applyFont="true" applyFill="true" applyBorder="true" applyAlignment="true">
      <alignment horizontal="center" vertical="center"/>
    </xf>
    <xf numFmtId="169" fontId="150" fillId="33" borderId="107" xfId="45262" applyNumberFormat="true" applyFont="true" applyFill="true" applyBorder="true" applyAlignment="true">
      <alignment horizontal="center" vertical="center"/>
    </xf>
    <xf numFmtId="169" fontId="150" fillId="33" borderId="106" xfId="45280" applyNumberFormat="true" applyFont="true" applyFill="true" applyBorder="true" applyAlignment="true">
      <alignment horizontal="center" vertical="center"/>
    </xf>
    <xf numFmtId="169" fontId="150" fillId="33" borderId="107" xfId="45286" applyNumberFormat="true" applyFont="true" applyFill="true" applyBorder="true" applyAlignment="true">
      <alignment horizontal="center" vertical="center"/>
    </xf>
    <xf numFmtId="169" fontId="150" fillId="33" borderId="108" xfId="45292" applyNumberFormat="true" applyFont="true" applyFill="true" applyBorder="true" applyAlignment="true">
      <alignment horizontal="center" vertical="center"/>
    </xf>
    <xf numFmtId="169" fontId="150" fillId="33" borderId="106" xfId="45310" applyNumberFormat="true" applyFont="true" applyFill="true" applyBorder="true" applyAlignment="true">
      <alignment horizontal="center" vertical="center"/>
    </xf>
    <xf numFmtId="169" fontId="150" fillId="33" borderId="107" xfId="45316" applyNumberFormat="true" applyFont="true" applyFill="true" applyBorder="true" applyAlignment="true">
      <alignment horizontal="center" vertical="center"/>
    </xf>
    <xf numFmtId="0" fontId="151" fillId="33" borderId="107" xfId="45298" applyFont="true" applyFill="true" applyBorder="true" applyAlignment="true">
      <alignment horizontal="center" vertical="center" wrapText="true"/>
    </xf>
    <xf numFmtId="0" fontId="151" fillId="33" borderId="107" xfId="45304" applyFont="true" applyFill="true" applyBorder="true" applyAlignment="true">
      <alignment horizontal="center" vertical="center" wrapText="true"/>
    </xf>
    <xf numFmtId="168" fontId="150" fillId="33" borderId="107" xfId="45326" applyNumberFormat="true" applyFont="true" applyFill="true" applyBorder="true" applyAlignment="true">
      <alignment horizontal="center" vertical="center"/>
    </xf>
    <xf numFmtId="168" fontId="150" fillId="33" borderId="107" xfId="45330" applyNumberFormat="true" applyFont="true" applyFill="true" applyBorder="true" applyAlignment="true">
      <alignment horizontal="center" vertical="center"/>
    </xf>
    <xf numFmtId="168" fontId="150" fillId="33" borderId="107" xfId="45334" applyNumberFormat="true" applyFont="true" applyFill="true" applyBorder="true" applyAlignment="true">
      <alignment horizontal="center" vertical="center"/>
    </xf>
    <xf numFmtId="169" fontId="150" fillId="33" borderId="108" xfId="45316" applyNumberFormat="true" applyFont="true" applyFill="true" applyBorder="true" applyAlignment="true">
      <alignment horizontal="center" vertical="center"/>
    </xf>
    <xf numFmtId="0" fontId="151" fillId="33" borderId="107" xfId="45340" applyFont="true" applyFill="true" applyBorder="true" applyAlignment="true">
      <alignment horizontal="center" vertical="center" wrapText="true"/>
    </xf>
    <xf numFmtId="0" fontId="151" fillId="33" borderId="107" xfId="45346" applyFont="true" applyFill="true" applyBorder="true" applyAlignment="true">
      <alignment horizontal="center" vertical="center" wrapText="true"/>
    </xf>
    <xf numFmtId="168" fontId="115" fillId="0" borderId="10" xfId="40174" applyNumberFormat="true" applyFont="true" applyFill="true" applyBorder="true" applyAlignment="true">
      <alignment horizontal="center" vertical="center"/>
    </xf>
    <xf numFmtId="168" fontId="115" fillId="0" borderId="10" xfId="40186" applyNumberFormat="true" applyFont="true" applyFill="true" applyBorder="true" applyAlignment="true">
      <alignment horizontal="center" vertical="center"/>
    </xf>
    <xf numFmtId="0" fontId="181" fillId="3" borderId="10" xfId="45450" applyFont="true" applyBorder="true" applyAlignment="true">
      <alignment horizontal="center" vertical="center"/>
    </xf>
    <xf numFmtId="0" fontId="181" fillId="3" borderId="10" xfId="45480" applyFont="true" applyBorder="true" applyAlignment="true">
      <alignment horizontal="center" vertical="center"/>
    </xf>
    <xf numFmtId="0" fontId="181" fillId="3" borderId="10" xfId="45506" applyFont="true" applyBorder="true" applyAlignment="true">
      <alignment horizontal="center" vertical="center"/>
    </xf>
    <xf numFmtId="0" fontId="181" fillId="3" borderId="10" xfId="45536" applyFont="true" applyBorder="true" applyAlignment="true">
      <alignment horizontal="center" vertical="center"/>
    </xf>
    <xf numFmtId="0" fontId="181" fillId="3" borderId="10" xfId="45566" applyFont="true" applyBorder="true" applyAlignment="true">
      <alignment horizontal="center" vertical="center"/>
    </xf>
    <xf numFmtId="0" fontId="181" fillId="3" borderId="10" xfId="45608" applyFont="true" applyBorder="true" applyAlignment="true">
      <alignment horizontal="center" vertical="center"/>
    </xf>
    <xf numFmtId="0" fontId="151" fillId="3" borderId="10" xfId="45449" applyFont="true" applyBorder="true" applyAlignment="true">
      <alignment horizontal="center" vertical="center"/>
    </xf>
    <xf numFmtId="0" fontId="151" fillId="3" borderId="10" xfId="45451" applyFont="true" applyBorder="true" applyAlignment="true">
      <alignment horizontal="center" vertical="center"/>
    </xf>
    <xf numFmtId="0" fontId="151" fillId="3" borderId="10" xfId="45479" applyFont="true" applyBorder="true" applyAlignment="true">
      <alignment horizontal="center" vertical="center"/>
    </xf>
    <xf numFmtId="0" fontId="151" fillId="3" borderId="10" xfId="45481" applyFont="true" applyBorder="true" applyAlignment="true">
      <alignment horizontal="center" vertical="center"/>
    </xf>
    <xf numFmtId="0" fontId="151" fillId="3" borderId="10" xfId="45505" applyFont="true" applyBorder="true" applyAlignment="true">
      <alignment horizontal="center" vertical="center"/>
    </xf>
    <xf numFmtId="0" fontId="151" fillId="3" borderId="10" xfId="45507" applyFont="true" applyBorder="true" applyAlignment="true">
      <alignment horizontal="center" vertical="center"/>
    </xf>
    <xf numFmtId="0" fontId="151" fillId="3" borderId="10" xfId="45535" applyFont="true" applyBorder="true" applyAlignment="true">
      <alignment horizontal="center" vertical="center"/>
    </xf>
    <xf numFmtId="0" fontId="151" fillId="3" borderId="10" xfId="45537" applyFont="true" applyBorder="true" applyAlignment="true">
      <alignment horizontal="center" vertical="center"/>
    </xf>
    <xf numFmtId="0" fontId="151" fillId="3" borderId="10" xfId="45565" applyFont="true" applyBorder="true" applyAlignment="true">
      <alignment horizontal="center" vertical="center"/>
    </xf>
    <xf numFmtId="0" fontId="151" fillId="3" borderId="10" xfId="45567" applyFont="true" applyBorder="true" applyAlignment="true">
      <alignment horizontal="center" vertical="center"/>
    </xf>
    <xf numFmtId="0" fontId="151" fillId="3" borderId="10" xfId="45607" applyFont="true" applyBorder="true" applyAlignment="true">
      <alignment horizontal="center" vertical="center"/>
    </xf>
    <xf numFmtId="0" fontId="151" fillId="3" borderId="10" xfId="45609" applyFont="true" applyBorder="true" applyAlignment="true">
      <alignment horizontal="center" vertical="center"/>
    </xf>
    <xf numFmtId="169" fontId="150" fillId="33" borderId="106" xfId="45463" applyNumberFormat="true" applyFont="true" applyFill="true" applyBorder="true" applyAlignment="true">
      <alignment horizontal="center" vertical="center"/>
    </xf>
    <xf numFmtId="169" fontId="150" fillId="33" borderId="107" xfId="45469" applyNumberFormat="true" applyFont="true" applyFill="true" applyBorder="true" applyAlignment="true">
      <alignment horizontal="center" vertical="center"/>
    </xf>
    <xf numFmtId="169" fontId="150" fillId="33" borderId="108" xfId="45475" applyNumberFormat="true" applyFont="true" applyFill="true" applyBorder="true" applyAlignment="true">
      <alignment horizontal="center" vertical="center"/>
    </xf>
    <xf numFmtId="169" fontId="150" fillId="33" borderId="106" xfId="45499" applyNumberFormat="true" applyFont="true" applyFill="true" applyBorder="true" applyAlignment="true">
      <alignment horizontal="center" vertical="center"/>
    </xf>
    <xf numFmtId="169" fontId="150" fillId="33" borderId="107" xfId="45499" applyNumberFormat="true" applyFont="true" applyFill="true" applyBorder="true" applyAlignment="true">
      <alignment horizontal="center" vertical="center"/>
    </xf>
    <xf numFmtId="169" fontId="150" fillId="33" borderId="107" xfId="45493" applyNumberFormat="true" applyFont="true" applyFill="true" applyBorder="true" applyAlignment="true">
      <alignment horizontal="center" vertical="center"/>
    </xf>
    <xf numFmtId="169" fontId="150" fillId="33" borderId="106" xfId="45519" applyNumberFormat="true" applyFont="true" applyFill="true" applyBorder="true" applyAlignment="true">
      <alignment horizontal="center" vertical="center"/>
    </xf>
    <xf numFmtId="169" fontId="150" fillId="33" borderId="107" xfId="45525" applyNumberFormat="true" applyFont="true" applyFill="true" applyBorder="true" applyAlignment="true">
      <alignment horizontal="center" vertical="center"/>
    </xf>
    <xf numFmtId="169" fontId="150" fillId="33" borderId="107" xfId="45531" applyNumberFormat="true" applyFont="true" applyFill="true" applyBorder="true" applyAlignment="true">
      <alignment horizontal="center" vertical="center"/>
    </xf>
    <xf numFmtId="169" fontId="150" fillId="33" borderId="106" xfId="45549" applyNumberFormat="true" applyFont="true" applyFill="true" applyBorder="true" applyAlignment="true">
      <alignment horizontal="center" vertical="center"/>
    </xf>
    <xf numFmtId="169" fontId="150" fillId="33" borderId="107" xfId="45555" applyNumberFormat="true" applyFont="true" applyFill="true" applyBorder="true" applyAlignment="true">
      <alignment horizontal="center" vertical="center"/>
    </xf>
    <xf numFmtId="169" fontId="150" fillId="33" borderId="108" xfId="45561" applyNumberFormat="true" applyFont="true" applyFill="true" applyBorder="true" applyAlignment="true">
      <alignment horizontal="center" vertical="center"/>
    </xf>
    <xf numFmtId="169" fontId="150" fillId="33" borderId="106" xfId="45579" applyNumberFormat="true" applyFont="true" applyFill="true" applyBorder="true" applyAlignment="true">
      <alignment horizontal="center" vertical="center"/>
    </xf>
    <xf numFmtId="169" fontId="150" fillId="33" borderId="107" xfId="45585" applyNumberFormat="true" applyFont="true" applyFill="true" applyBorder="true" applyAlignment="true">
      <alignment horizontal="center" vertical="center"/>
    </xf>
    <xf numFmtId="0" fontId="151" fillId="33" borderId="107" xfId="45567" applyFont="true" applyFill="true" applyBorder="true" applyAlignment="true">
      <alignment horizontal="center" vertical="center" wrapText="true"/>
    </xf>
    <xf numFmtId="0" fontId="151" fillId="33" borderId="107" xfId="45573" applyFont="true" applyFill="true" applyBorder="true" applyAlignment="true">
      <alignment horizontal="center" vertical="center" wrapText="true"/>
    </xf>
    <xf numFmtId="168" fontId="150" fillId="33" borderId="107" xfId="45595" applyNumberFormat="true" applyFont="true" applyFill="true" applyBorder="true" applyAlignment="true">
      <alignment horizontal="center" vertical="center"/>
    </xf>
    <xf numFmtId="168" fontId="150" fillId="33" borderId="107" xfId="45599" applyNumberFormat="true" applyFont="true" applyFill="true" applyBorder="true" applyAlignment="true">
      <alignment horizontal="center" vertical="center"/>
    </xf>
    <xf numFmtId="168" fontId="150" fillId="33" borderId="107" xfId="45603" applyNumberFormat="true" applyFont="true" applyFill="true" applyBorder="true" applyAlignment="true">
      <alignment horizontal="center" vertical="center"/>
    </xf>
    <xf numFmtId="169" fontId="150" fillId="33" borderId="108" xfId="45585" applyNumberFormat="true" applyFont="true" applyFill="true" applyBorder="true" applyAlignment="true">
      <alignment horizontal="center" vertical="center"/>
    </xf>
    <xf numFmtId="169" fontId="150" fillId="33" borderId="106" xfId="45621" applyNumberFormat="true" applyFont="true" applyFill="true" applyBorder="true" applyAlignment="true">
      <alignment horizontal="center" vertical="center"/>
    </xf>
    <xf numFmtId="169" fontId="150" fillId="33" borderId="107" xfId="45627" applyNumberFormat="true" applyFont="true" applyFill="true" applyBorder="true" applyAlignment="true">
      <alignment horizontal="center" vertical="center"/>
    </xf>
    <xf numFmtId="169" fontId="150" fillId="33" borderId="107" xfId="45633" applyNumberFormat="true" applyFont="true" applyFill="true" applyBorder="true" applyAlignment="true">
      <alignment horizontal="center" vertical="center"/>
    </xf>
    <xf numFmtId="0" fontId="151" fillId="33" borderId="107" xfId="45609" applyFont="true" applyFill="true" applyBorder="true" applyAlignment="true">
      <alignment horizontal="center" vertical="center" wrapText="true"/>
    </xf>
    <xf numFmtId="0" fontId="151" fillId="33" borderId="107" xfId="45615" applyFont="true" applyFill="true" applyBorder="true" applyAlignment="true">
      <alignment horizontal="center" vertical="center" wrapText="true"/>
    </xf>
    <xf numFmtId="168" fontId="150" fillId="33" borderId="107" xfId="45637" applyNumberFormat="true" applyFont="true" applyFill="true" applyBorder="true" applyAlignment="true">
      <alignment horizontal="center" vertical="center"/>
    </xf>
    <xf numFmtId="168" fontId="150" fillId="33" borderId="107" xfId="45641" applyNumberFormat="true" applyFont="true" applyFill="true" applyBorder="true" applyAlignment="true">
      <alignment horizontal="center" vertical="center"/>
    </xf>
    <xf numFmtId="168" fontId="150" fillId="33" borderId="107" xfId="45647" applyNumberFormat="true" applyFont="true" applyFill="true" applyBorder="true" applyAlignment="true">
      <alignment horizontal="center" vertical="center"/>
    </xf>
    <xf numFmtId="0" fontId="181" fillId="3" borderId="10" xfId="45745" applyFont="true" applyBorder="true" applyAlignment="true">
      <alignment horizontal="center" vertical="center"/>
    </xf>
    <xf numFmtId="0" fontId="181" fillId="3" borderId="10" xfId="45775" applyFont="true" applyBorder="true" applyAlignment="true">
      <alignment horizontal="center" vertical="center"/>
    </xf>
    <xf numFmtId="0" fontId="181" fillId="3" borderId="10" xfId="45802" applyFont="true" applyBorder="true" applyAlignment="true">
      <alignment horizontal="center" vertical="center"/>
    </xf>
    <xf numFmtId="0" fontId="181" fillId="3" borderId="10" xfId="45832" applyFont="true" applyBorder="true" applyAlignment="true">
      <alignment horizontal="center" vertical="center"/>
    </xf>
    <xf numFmtId="0" fontId="181" fillId="3" borderId="10" xfId="45862" applyFont="true" applyBorder="true" applyAlignment="true">
      <alignment horizontal="center" vertical="center"/>
    </xf>
    <xf numFmtId="0" fontId="181" fillId="3" borderId="10" xfId="45904" applyFont="true" applyBorder="true" applyAlignment="true">
      <alignment horizontal="center" vertical="center"/>
    </xf>
    <xf numFmtId="0" fontId="151" fillId="3" borderId="10" xfId="45744" applyFont="true" applyBorder="true" applyAlignment="true">
      <alignment horizontal="center" vertical="center"/>
    </xf>
    <xf numFmtId="0" fontId="151" fillId="3" borderId="10" xfId="45746" applyFont="true" applyBorder="true" applyAlignment="true">
      <alignment horizontal="center" vertical="center"/>
    </xf>
    <xf numFmtId="0" fontId="151" fillId="3" borderId="10" xfId="45774" applyFont="true" applyBorder="true" applyAlignment="true">
      <alignment horizontal="center" vertical="center"/>
    </xf>
    <xf numFmtId="0" fontId="151" fillId="3" borderId="10" xfId="45776" applyFont="true" applyBorder="true" applyAlignment="true">
      <alignment horizontal="center" vertical="center"/>
    </xf>
    <xf numFmtId="0" fontId="151" fillId="3" borderId="10" xfId="45801" applyFont="true" applyBorder="true" applyAlignment="true">
      <alignment horizontal="center" vertical="center"/>
    </xf>
    <xf numFmtId="0" fontId="151" fillId="3" borderId="10" xfId="45803" applyFont="true" applyBorder="true" applyAlignment="true">
      <alignment horizontal="center" vertical="center"/>
    </xf>
    <xf numFmtId="0" fontId="151" fillId="3" borderId="10" xfId="45831" applyFont="true" applyBorder="true" applyAlignment="true">
      <alignment horizontal="center" vertical="center"/>
    </xf>
    <xf numFmtId="0" fontId="151" fillId="3" borderId="10" xfId="45833" applyFont="true" applyBorder="true" applyAlignment="true">
      <alignment horizontal="center" vertical="center"/>
    </xf>
    <xf numFmtId="0" fontId="151" fillId="3" borderId="10" xfId="45861" applyFont="true" applyBorder="true" applyAlignment="true">
      <alignment horizontal="center" vertical="center"/>
    </xf>
    <xf numFmtId="0" fontId="151" fillId="3" borderId="10" xfId="45863" applyFont="true" applyBorder="true" applyAlignment="true">
      <alignment horizontal="center" vertical="center"/>
    </xf>
    <xf numFmtId="0" fontId="151" fillId="3" borderId="10" xfId="45903" applyFont="true" applyBorder="true" applyAlignment="true">
      <alignment horizontal="center" vertical="center"/>
    </xf>
    <xf numFmtId="0" fontId="151" fillId="3" borderId="10" xfId="45905" applyFont="true" applyBorder="true" applyAlignment="true">
      <alignment horizontal="center" vertical="center"/>
    </xf>
    <xf numFmtId="169" fontId="150" fillId="33" borderId="106" xfId="45758" applyNumberFormat="true" applyFont="true" applyFill="true" applyBorder="true" applyAlignment="true">
      <alignment horizontal="center" vertical="center"/>
    </xf>
    <xf numFmtId="169" fontId="150" fillId="33" borderId="107" xfId="45764" applyNumberFormat="true" applyFont="true" applyFill="true" applyBorder="true" applyAlignment="true">
      <alignment horizontal="center" vertical="center"/>
    </xf>
    <xf numFmtId="169" fontId="150" fillId="33" borderId="108" xfId="45770" applyNumberFormat="true" applyFont="true" applyFill="true" applyBorder="true" applyAlignment="true">
      <alignment horizontal="center" vertical="center"/>
    </xf>
    <xf numFmtId="169" fontId="150" fillId="33" borderId="106" xfId="45794" applyNumberFormat="true" applyFont="true" applyFill="true" applyBorder="true" applyAlignment="true">
      <alignment horizontal="center" vertical="center"/>
    </xf>
    <xf numFmtId="169" fontId="150" fillId="33" borderId="107" xfId="45794" applyNumberFormat="true" applyFont="true" applyFill="true" applyBorder="true" applyAlignment="true">
      <alignment horizontal="center" vertical="center"/>
    </xf>
    <xf numFmtId="169" fontId="150" fillId="33" borderId="107" xfId="45788" applyNumberFormat="true" applyFont="true" applyFill="true" applyBorder="true" applyAlignment="true">
      <alignment horizontal="center" vertical="center"/>
    </xf>
    <xf numFmtId="169" fontId="150" fillId="33" borderId="106" xfId="45815" applyNumberFormat="true" applyFont="true" applyFill="true" applyBorder="true" applyAlignment="true">
      <alignment horizontal="center" vertical="center"/>
    </xf>
    <xf numFmtId="169" fontId="150" fillId="33" borderId="107" xfId="45821" applyNumberFormat="true" applyFont="true" applyFill="true" applyBorder="true" applyAlignment="true">
      <alignment horizontal="center" vertical="center"/>
    </xf>
    <xf numFmtId="169" fontId="150" fillId="33" borderId="107" xfId="45827" applyNumberFormat="true" applyFont="true" applyFill="true" applyBorder="true" applyAlignment="true">
      <alignment horizontal="center" vertical="center"/>
    </xf>
    <xf numFmtId="169" fontId="150" fillId="33" borderId="106" xfId="45845" applyNumberFormat="true" applyFont="true" applyFill="true" applyBorder="true" applyAlignment="true">
      <alignment horizontal="center" vertical="center"/>
    </xf>
    <xf numFmtId="169" fontId="150" fillId="33" borderId="107" xfId="45851" applyNumberFormat="true" applyFont="true" applyFill="true" applyBorder="true" applyAlignment="true">
      <alignment horizontal="center" vertical="center"/>
    </xf>
    <xf numFmtId="169" fontId="150" fillId="33" borderId="108" xfId="45857" applyNumberFormat="true" applyFont="true" applyFill="true" applyBorder="true" applyAlignment="true">
      <alignment horizontal="center" vertical="center"/>
    </xf>
    <xf numFmtId="169" fontId="150" fillId="33" borderId="106" xfId="45875" applyNumberFormat="true" applyFont="true" applyFill="true" applyBorder="true" applyAlignment="true">
      <alignment horizontal="center" vertical="center"/>
    </xf>
    <xf numFmtId="169" fontId="150" fillId="33" borderId="107" xfId="45881" applyNumberFormat="true" applyFont="true" applyFill="true" applyBorder="true" applyAlignment="true">
      <alignment horizontal="center" vertical="center"/>
    </xf>
    <xf numFmtId="0" fontId="151" fillId="33" borderId="107" xfId="45863" applyFont="true" applyFill="true" applyBorder="true" applyAlignment="true">
      <alignment horizontal="center" vertical="center" wrapText="true"/>
    </xf>
    <xf numFmtId="0" fontId="151" fillId="33" borderId="107" xfId="45869" applyFont="true" applyFill="true" applyBorder="true" applyAlignment="true">
      <alignment horizontal="center" vertical="center" wrapText="true"/>
    </xf>
    <xf numFmtId="168" fontId="150" fillId="33" borderId="107" xfId="45891" applyNumberFormat="true" applyFont="true" applyFill="true" applyBorder="true" applyAlignment="true">
      <alignment horizontal="center" vertical="center"/>
    </xf>
    <xf numFmtId="168" fontId="150" fillId="33" borderId="107" xfId="45895" applyNumberFormat="true" applyFont="true" applyFill="true" applyBorder="true" applyAlignment="true">
      <alignment horizontal="center" vertical="center"/>
    </xf>
    <xf numFmtId="168" fontId="150" fillId="33" borderId="107" xfId="45899" applyNumberFormat="true" applyFont="true" applyFill="true" applyBorder="true" applyAlignment="true">
      <alignment horizontal="center" vertical="center"/>
    </xf>
    <xf numFmtId="169" fontId="150" fillId="33" borderId="108" xfId="45881" applyNumberFormat="true" applyFont="true" applyFill="true" applyBorder="true" applyAlignment="true">
      <alignment horizontal="center" vertical="center"/>
    </xf>
    <xf numFmtId="169" fontId="150" fillId="33" borderId="106" xfId="45917" applyNumberFormat="true" applyFont="true" applyFill="true" applyBorder="true" applyAlignment="true">
      <alignment horizontal="center" vertical="center"/>
    </xf>
    <xf numFmtId="169" fontId="150" fillId="33" borderId="107" xfId="45923" applyNumberFormat="true" applyFont="true" applyFill="true" applyBorder="true" applyAlignment="true">
      <alignment horizontal="center" vertical="center"/>
    </xf>
    <xf numFmtId="169" fontId="150" fillId="33" borderId="107" xfId="45929" applyNumberFormat="true" applyFont="true" applyFill="true" applyBorder="true" applyAlignment="true">
      <alignment horizontal="center" vertical="center"/>
    </xf>
    <xf numFmtId="0" fontId="151" fillId="33" borderId="107" xfId="45905" applyFont="true" applyFill="true" applyBorder="true" applyAlignment="true">
      <alignment horizontal="center" vertical="center" wrapText="true"/>
    </xf>
    <xf numFmtId="0" fontId="151" fillId="33" borderId="107" xfId="45911" applyFont="true" applyFill="true" applyBorder="true" applyAlignment="true">
      <alignment horizontal="center" vertical="center" wrapText="true"/>
    </xf>
    <xf numFmtId="168" fontId="150" fillId="33" borderId="107" xfId="45933" applyNumberFormat="true" applyFont="true" applyFill="true" applyBorder="true" applyAlignment="true">
      <alignment horizontal="center" vertical="center"/>
    </xf>
    <xf numFmtId="168" fontId="150" fillId="33" borderId="107" xfId="45937" applyNumberFormat="true" applyFont="true" applyFill="true" applyBorder="true" applyAlignment="true">
      <alignment horizontal="center" vertical="center"/>
    </xf>
    <xf numFmtId="168" fontId="150" fillId="33" borderId="107" xfId="45941" applyNumberFormat="true" applyFont="true" applyFill="true" applyBorder="true" applyAlignment="true">
      <alignment horizontal="center" vertical="center"/>
    </xf>
    <xf numFmtId="0" fontId="113" fillId="4" borderId="15" xfId="19344" applyFont="true" applyFill="true" applyBorder="true" applyAlignment="true" applyProtection="true">
      <alignment horizontal="center" wrapText="true"/>
      <protection locked="false"/>
    </xf>
    <xf numFmtId="0" fontId="161"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1" fillId="27" borderId="10" xfId="19344" applyFont="true" applyFill="true" applyBorder="true" applyAlignment="true">
      <alignment wrapText="true"/>
    </xf>
    <xf numFmtId="0" fontId="161" fillId="3" borderId="10" xfId="19344" applyFont="true" applyBorder="true" applyAlignment="true">
      <alignment wrapText="true"/>
    </xf>
    <xf numFmtId="0" fontId="117" fillId="3" borderId="10" xfId="19344" applyFont="true" applyBorder="true" applyAlignment="true">
      <alignment wrapText="tru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73" fillId="2" borderId="1" xfId="19344" applyFont="true" applyFill="true" applyBorder="true" applyAlignment="true" applyProtection="true">
      <alignment horizontal="center" vertical="center" wrapText="true"/>
      <protection locked="false"/>
    </xf>
    <xf numFmtId="0" fontId="174" fillId="2" borderId="11" xfId="19344" applyFont="true" applyFill="true" applyBorder="true" applyAlignment="true" applyProtection="true">
      <alignment horizontal="center" vertical="center" wrapText="true"/>
      <protection locked="false"/>
    </xf>
    <xf numFmtId="0" fontId="174" fillId="2" borderId="2" xfId="19344" applyFont="true" applyFill="true" applyBorder="true" applyAlignment="true" applyProtection="true">
      <alignment horizontal="center" vertical="center" wrapText="true"/>
      <protection locked="false"/>
    </xf>
    <xf numFmtId="0" fontId="174" fillId="2" borderId="5" xfId="19344" applyFont="true" applyFill="true" applyBorder="true" applyAlignment="true" applyProtection="true">
      <alignment horizontal="center" vertical="center" wrapText="true"/>
      <protection locked="false"/>
    </xf>
    <xf numFmtId="0" fontId="174" fillId="2" borderId="12" xfId="19344" applyFont="true" applyFill="true" applyBorder="true" applyAlignment="true" applyProtection="true">
      <alignment horizontal="center" vertical="center" wrapText="true"/>
      <protection locked="false"/>
    </xf>
    <xf numFmtId="0" fontId="174" fillId="2" borderId="6" xfId="19344" applyFont="true" applyFill="true" applyBorder="true" applyAlignment="true" applyProtection="true">
      <alignment horizontal="center" vertical="center" wrapText="true"/>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2" xfId="19344" applyFont="true" applyFill="true" applyBorder="true" applyAlignment="true" applyProtection="true">
      <alignment horizontal="center" vertical="center"/>
      <protection locked="false"/>
    </xf>
    <xf numFmtId="164" fontId="120" fillId="3" borderId="10" xfId="19344" applyNumberFormat="true" applyFont="true" applyAlignment="true" applyProtection="true">
      <alignment horizontal="center"/>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3" fillId="13" borderId="19" xfId="19344" applyNumberFormat="true" applyFont="true" applyFill="true" applyBorder="true" applyAlignment="true" applyProtection="true">
      <alignment horizontal="center" vertical="center"/>
      <protection locked="false"/>
    </xf>
    <xf numFmtId="164" fontId="163" fillId="13" borderId="21" xfId="19344" applyNumberFormat="true" applyFont="true" applyFill="true" applyBorder="true" applyAlignment="true" applyProtection="true">
      <alignment horizontal="center" vertical="center"/>
      <protection locked="false"/>
    </xf>
    <xf numFmtId="1" fontId="24" fillId="4" borderId="2" xfId="19344" applyNumberFormat="true" applyFont="true" applyFill="true" applyBorder="true" applyAlignment="true" applyProtection="true">
      <alignment horizontal="center" vertical="center"/>
      <protection locked="false"/>
    </xf>
    <xf numFmtId="1" fontId="24" fillId="4" borderId="6"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0" fontId="24" fillId="15" borderId="10" xfId="19344" applyFill="true" applyAlignment="true">
      <alignment horizontal="right" vertical="top" wrapText="true"/>
    </xf>
    <xf numFmtId="0" fontId="24" fillId="3" borderId="10" xfId="19344" applyAlignment="true">
      <alignment horizontal="right" vertical="top" wrapText="true"/>
    </xf>
    <xf numFmtId="0" fontId="151" fillId="26" borderId="10" xfId="45164" applyFont="true" applyFill="true" applyAlignment="true">
      <alignment horizontal="right" vertical="top" wrapText="true"/>
    </xf>
    <xf numFmtId="0" fontId="178" fillId="3" borderId="10" xfId="45101" applyFont="true" applyAlignment="true">
      <alignment horizontal="right" vertical="top" wrapText="true"/>
    </xf>
    <xf numFmtId="0" fontId="151" fillId="3" borderId="10" xfId="45174" applyFont="true" applyAlignment="true">
      <alignment horizontal="right" vertical="top" wrapText="true"/>
    </xf>
    <xf numFmtId="0" fontId="151" fillId="26" borderId="10" xfId="45117" applyFont="true" applyFill="true" applyAlignment="true">
      <alignment horizontal="right" vertical="top" wrapText="true"/>
    </xf>
    <xf numFmtId="0" fontId="151" fillId="26" borderId="10" xfId="45153" applyFont="true" applyFill="true" applyAlignment="true">
      <alignment horizontal="right" vertical="top" wrapText="true"/>
    </xf>
    <xf numFmtId="0" fontId="151" fillId="26" borderId="10" xfId="45126" applyFont="true" applyFill="true" applyAlignment="true">
      <alignment horizontal="right" vertical="top" wrapText="true"/>
    </xf>
    <xf numFmtId="0" fontId="178" fillId="3" borderId="10" xfId="45102" applyFont="true" applyAlignment="true">
      <alignment horizontal="right" vertical="top" wrapText="true"/>
    </xf>
    <xf numFmtId="0" fontId="151" fillId="3" borderId="10" xfId="45171" applyFont="true" applyAlignment="true">
      <alignment horizontal="right" vertical="top" wrapText="true"/>
    </xf>
    <xf numFmtId="0" fontId="151" fillId="26" borderId="10" xfId="45119" applyFont="true" applyFill="true" applyAlignment="true">
      <alignment horizontal="right" vertical="top" wrapText="true"/>
    </xf>
    <xf numFmtId="0" fontId="151" fillId="26" borderId="10" xfId="45123" applyFont="true" applyFill="true" applyAlignment="true">
      <alignment horizontal="right" vertical="top" wrapText="true"/>
    </xf>
    <xf numFmtId="0" fontId="151" fillId="26" borderId="10" xfId="45141" applyFont="true" applyFill="true" applyAlignment="true">
      <alignment horizontal="right" vertical="top" wrapText="true"/>
    </xf>
    <xf numFmtId="0" fontId="178" fillId="3" borderId="10" xfId="45100" applyFont="true" applyAlignment="true">
      <alignment horizontal="right" vertical="top" wrapText="true"/>
    </xf>
    <xf numFmtId="0" fontId="151" fillId="3" borderId="10" xfId="45168" applyFont="true" applyAlignment="true">
      <alignment horizontal="right" vertical="top" wrapText="true"/>
    </xf>
    <xf numFmtId="0" fontId="151" fillId="26" borderId="10" xfId="45115" applyFont="true" applyFill="true" applyAlignment="true">
      <alignment horizontal="right" vertical="top" wrapText="true"/>
    </xf>
    <xf numFmtId="0" fontId="151" fillId="26" borderId="10" xfId="45121" applyFont="true" applyFill="true" applyAlignment="true">
      <alignment horizontal="right" vertical="top" wrapText="true"/>
    </xf>
    <xf numFmtId="0" fontId="151" fillId="26" borderId="10" xfId="45111" applyFont="true" applyFill="true" applyAlignment="true">
      <alignment horizontal="right" vertical="top" wrapText="true"/>
    </xf>
    <xf numFmtId="0" fontId="151" fillId="26" borderId="10" xfId="45113" applyFont="true" applyFill="true" applyAlignment="true">
      <alignment horizontal="right" vertical="top" wrapText="true"/>
    </xf>
    <xf numFmtId="0" fontId="151" fillId="3" borderId="10" xfId="45157" applyFont="true" applyAlignment="true">
      <alignment horizontal="right" vertical="top" wrapText="true"/>
    </xf>
    <xf numFmtId="0" fontId="151" fillId="3" borderId="10" xfId="45158" applyFont="true" applyAlignment="true">
      <alignment horizontal="right" vertical="top" wrapText="true"/>
    </xf>
    <xf numFmtId="0" fontId="151" fillId="3" borderId="52" xfId="45159" applyFont="true" applyBorder="true" applyAlignment="true">
      <alignment horizontal="right" vertical="top" wrapText="true"/>
    </xf>
    <xf numFmtId="0" fontId="151" fillId="3" borderId="53" xfId="45160" applyFont="true" applyBorder="true" applyAlignment="true">
      <alignment horizontal="right" vertical="top" wrapText="true"/>
    </xf>
    <xf numFmtId="0" fontId="151" fillId="26" borderId="10" xfId="45109" applyFont="true" applyFill="true" applyAlignment="true">
      <alignment horizontal="right" vertical="top" wrapText="true"/>
    </xf>
    <xf numFmtId="0" fontId="151" fillId="3" borderId="10" xfId="45146" applyFont="true" applyAlignment="true">
      <alignment horizontal="right" vertical="top" wrapText="true"/>
    </xf>
    <xf numFmtId="0" fontId="151" fillId="3" borderId="10" xfId="45147" applyFont="true" applyAlignment="true">
      <alignment horizontal="right" vertical="top" wrapText="true"/>
    </xf>
    <xf numFmtId="0" fontId="151" fillId="3" borderId="52" xfId="45148" applyFont="true" applyBorder="true" applyAlignment="true">
      <alignment horizontal="right" vertical="top" wrapText="true"/>
    </xf>
    <xf numFmtId="0" fontId="151" fillId="3" borderId="53" xfId="45149" applyFont="true" applyBorder="true" applyAlignment="true">
      <alignment horizontal="right" vertical="top" wrapText="true"/>
    </xf>
    <xf numFmtId="0" fontId="151" fillId="3" borderId="10" xfId="45134" applyFont="true" applyAlignment="true">
      <alignment horizontal="right" vertical="top" wrapText="true"/>
    </xf>
    <xf numFmtId="0" fontId="151" fillId="3" borderId="10" xfId="45135" applyFont="true" applyAlignment="true">
      <alignment horizontal="right" vertical="top" wrapText="true"/>
    </xf>
    <xf numFmtId="0" fontId="151" fillId="3" borderId="52" xfId="45136" applyFont="true" applyBorder="true" applyAlignment="true">
      <alignment horizontal="right" vertical="top" wrapText="true"/>
    </xf>
    <xf numFmtId="0" fontId="151" fillId="3" borderId="53" xfId="45137" applyFont="true" applyBorder="true" applyAlignment="true">
      <alignment horizontal="right" vertical="top" wrapText="true"/>
    </xf>
    <xf numFmtId="0" fontId="151" fillId="3" borderId="1" xfId="45068" applyFont="true" applyBorder="true" applyAlignment="true">
      <alignment horizontal="center" vertical="center" wrapText="true"/>
    </xf>
    <xf numFmtId="0" fontId="151" fillId="3" borderId="82" xfId="45067" applyFont="true" applyBorder="true" applyAlignment="true">
      <alignment horizontal="center" vertical="center" wrapText="true"/>
    </xf>
    <xf numFmtId="0" fontId="151" fillId="3" borderId="83" xfId="45068" applyFont="true" applyBorder="true" applyAlignment="true">
      <alignment horizontal="center" vertical="center" wrapText="true"/>
    </xf>
    <xf numFmtId="0" fontId="151" fillId="26" borderId="102" xfId="45076" applyFont="true" applyFill="true" applyBorder="true" applyAlignment="true">
      <alignment horizontal="left" vertical="center" wrapText="true"/>
    </xf>
    <xf numFmtId="0" fontId="151" fillId="26" borderId="100" xfId="45078" applyFont="true" applyFill="true" applyBorder="true" applyAlignment="true">
      <alignment horizontal="left" vertical="center" wrapText="true"/>
    </xf>
    <xf numFmtId="0" fontId="151" fillId="26" borderId="105" xfId="45080" applyFont="true" applyFill="true" applyBorder="true" applyAlignment="true">
      <alignment horizontal="left" vertical="center" wrapText="true"/>
    </xf>
    <xf numFmtId="0" fontId="70" fillId="15" borderId="10" xfId="19344" applyFont="true" applyFill="true"/>
    <xf numFmtId="0" fontId="70" fillId="3" borderId="10" xfId="19344" applyFont="true"/>
    <xf numFmtId="0" fontId="178" fillId="3" borderId="10" xfId="45100" applyFont="true" applyAlignment="true">
      <alignment horizontal="center" vertical="center" wrapText="true"/>
    </xf>
    <xf numFmtId="0" fontId="24" fillId="3" borderId="10" xfId="19344" applyAlignment="true">
      <alignment wrapText="true"/>
    </xf>
    <xf numFmtId="0" fontId="178" fillId="3" borderId="10" xfId="45101" applyFont="true" applyAlignment="true">
      <alignment horizontal="center" vertical="center" wrapText="true"/>
    </xf>
    <xf numFmtId="0" fontId="178" fillId="3" borderId="10" xfId="45102" applyFont="true" applyAlignment="true">
      <alignment horizontal="center" vertical="center" wrapText="true"/>
    </xf>
    <xf numFmtId="0" fontId="24" fillId="15" borderId="10" xfId="19344" applyFill="true" applyAlignment="true">
      <alignment wrapText="true"/>
    </xf>
    <xf numFmtId="0" fontId="24" fillId="15" borderId="10" xfId="19344" applyFill="true" applyAlignment="true">
      <alignment vertical="top" wrapText="true"/>
    </xf>
    <xf numFmtId="0" fontId="151" fillId="26" borderId="100" xfId="45040" applyFont="true" applyFill="true" applyBorder="true" applyAlignment="true">
      <alignment horizontal="left" vertical="center" wrapText="true"/>
    </xf>
    <xf numFmtId="0" fontId="151" fillId="15" borderId="100" xfId="45040" applyFont="true" applyFill="true" applyBorder="true" applyAlignment="true">
      <alignment horizontal="left" vertical="center" wrapText="true"/>
    </xf>
    <xf numFmtId="0" fontId="151" fillId="15" borderId="100" xfId="45046" applyFont="true" applyFill="true" applyBorder="true" applyAlignment="true">
      <alignment horizontal="left" vertical="center" wrapText="true"/>
    </xf>
    <xf numFmtId="0" fontId="164" fillId="27" borderId="1" xfId="19344" applyFont="true" applyFill="true" applyBorder="true" applyAlignment="true"/>
    <xf numFmtId="0" fontId="136" fillId="3" borderId="2" xfId="19344" applyFont="true" applyBorder="true" applyAlignment="true"/>
    <xf numFmtId="0" fontId="151" fillId="3" borderId="1" xfId="40261" applyFont="true" applyBorder="true" applyAlignment="true">
      <alignment horizontal="center" vertical="center"/>
    </xf>
    <xf numFmtId="0" fontId="151" fillId="3" borderId="82" xfId="40262" applyFont="true" applyBorder="true" applyAlignment="true">
      <alignment horizontal="center" vertical="center"/>
    </xf>
    <xf numFmtId="0" fontId="151" fillId="3" borderId="89" xfId="40263" applyFont="true" applyBorder="true" applyAlignment="true">
      <alignment horizontal="center" vertical="center"/>
    </xf>
    <xf numFmtId="0" fontId="151" fillId="3" borderId="10" xfId="45068" applyFont="true" applyBorder="true" applyAlignment="true">
      <alignment horizontal="center" vertical="center" wrapText="true"/>
    </xf>
    <xf numFmtId="0" fontId="151" fillId="3" borderId="52" xfId="45067" applyFont="true" applyBorder="true" applyAlignment="true">
      <alignment horizontal="center" vertical="center" wrapText="true"/>
    </xf>
    <xf numFmtId="0" fontId="151" fillId="3" borderId="53" xfId="45068" applyFont="true" applyBorder="true" applyAlignment="true">
      <alignment horizontal="center" vertical="center" wrapText="true"/>
    </xf>
    <xf numFmtId="0" fontId="178" fillId="3" borderId="10" xfId="45082" applyFont="true" applyAlignment="true">
      <alignment horizontal="center" vertical="center" wrapText="true"/>
    </xf>
    <xf numFmtId="0" fontId="178" fillId="3" borderId="10" xfId="45083" applyFont="true" applyAlignment="true">
      <alignment horizontal="center" vertical="center" wrapText="true"/>
    </xf>
    <xf numFmtId="0" fontId="178" fillId="3" borderId="10" xfId="45084" applyFont="true" applyAlignment="true">
      <alignment horizontal="center" vertical="center" wrapText="true"/>
    </xf>
    <xf numFmtId="0" fontId="179" fillId="3" borderId="57" xfId="45085" applyFont="true" applyBorder="true" applyAlignment="true">
      <alignment horizontal="left" wrapText="true"/>
    </xf>
    <xf numFmtId="0" fontId="179" fillId="3" borderId="57" xfId="45086" applyFont="true" applyBorder="true" applyAlignment="true">
      <alignment horizontal="left" wrapText="true"/>
    </xf>
    <xf numFmtId="0" fontId="151" fillId="26" borderId="59" xfId="45091" applyFont="true" applyFill="true" applyBorder="true" applyAlignment="true">
      <alignment horizontal="left" vertical="top" wrapText="true"/>
    </xf>
    <xf numFmtId="0" fontId="151" fillId="26" borderId="60" xfId="45094" applyFont="true" applyFill="true" applyBorder="true" applyAlignment="true">
      <alignment horizontal="left" vertical="top" wrapText="true"/>
    </xf>
    <xf numFmtId="0" fontId="150" fillId="3" borderId="10" xfId="45097" applyFont="true" applyAlignment="true">
      <alignment horizontal="left" vertical="top" wrapText="true"/>
    </xf>
    <xf numFmtId="0" fontId="150" fillId="3" borderId="10" xfId="45098" applyFont="true" applyAlignment="true">
      <alignment horizontal="left" vertical="top" wrapText="true"/>
    </xf>
    <xf numFmtId="0" fontId="150" fillId="3" borderId="10" xfId="45099" applyFont="true" applyAlignment="true">
      <alignment horizontal="left" vertical="top" wrapText="true"/>
    </xf>
    <xf numFmtId="0" fontId="70" fillId="15" borderId="10" xfId="19344" applyFont="true" applyFill="true" applyAlignment="true"/>
    <xf numFmtId="0" fontId="70" fillId="3" borderId="10" xfId="19344" applyFont="true" applyAlignment="true"/>
    <xf numFmtId="0" fontId="151" fillId="26" borderId="100" xfId="40235" applyFont="true" applyFill="true" applyBorder="true" applyAlignment="true">
      <alignment horizontal="left" vertical="center" wrapText="true"/>
    </xf>
    <xf numFmtId="0" fontId="151" fillId="3" borderId="10" xfId="45008" applyFont="true" applyBorder="true" applyAlignment="true">
      <alignment horizontal="center" vertical="center" wrapText="true"/>
    </xf>
    <xf numFmtId="0" fontId="151" fillId="3" borderId="52" xfId="45007" applyFont="true" applyBorder="true" applyAlignment="true">
      <alignment horizontal="center" vertical="center" wrapText="true"/>
    </xf>
    <xf numFmtId="0" fontId="151" fillId="3" borderId="53" xfId="45008" applyFont="true" applyBorder="true" applyAlignment="true">
      <alignment horizontal="center" vertical="center" wrapText="true"/>
    </xf>
    <xf numFmtId="0" fontId="151" fillId="3" borderId="1" xfId="45008" applyFont="true" applyBorder="true" applyAlignment="true">
      <alignment horizontal="center" vertical="center" wrapText="true"/>
    </xf>
    <xf numFmtId="0" fontId="151" fillId="3" borderId="82" xfId="45007" applyFont="true" applyBorder="true" applyAlignment="true">
      <alignment horizontal="center" vertical="center" wrapText="true"/>
    </xf>
    <xf numFmtId="0" fontId="151" fillId="3" borderId="83" xfId="45008" applyFont="true" applyBorder="true" applyAlignment="true">
      <alignment horizontal="center" vertical="center" wrapText="true"/>
    </xf>
    <xf numFmtId="0" fontId="151" fillId="26" borderId="102" xfId="44986" applyFont="true" applyFill="true" applyBorder="true" applyAlignment="true">
      <alignment horizontal="left" vertical="center" wrapText="true"/>
    </xf>
    <xf numFmtId="0" fontId="151" fillId="26" borderId="100" xfId="44992" applyFont="true" applyFill="true" applyBorder="true" applyAlignment="true">
      <alignment horizontal="left" vertical="center" wrapText="true"/>
    </xf>
    <xf numFmtId="0" fontId="151" fillId="26" borderId="102" xfId="45016" applyFont="true" applyFill="true" applyBorder="true" applyAlignment="true">
      <alignment horizontal="left" vertical="center" wrapText="true"/>
    </xf>
    <xf numFmtId="0" fontId="151" fillId="26" borderId="100" xfId="45019" applyFont="true" applyFill="true" applyBorder="true" applyAlignment="true">
      <alignment horizontal="left" vertical="center" wrapText="true"/>
    </xf>
    <xf numFmtId="0" fontId="151" fillId="26" borderId="105" xfId="45022" applyFont="true" applyFill="true" applyBorder="true" applyAlignment="true">
      <alignment horizontal="left" vertical="center" wrapText="true"/>
    </xf>
    <xf numFmtId="170" fontId="156" fillId="2" borderId="103" xfId="19344" applyNumberFormat="true" applyFont="true" applyFill="true" applyBorder="true" applyAlignment="true">
      <alignment vertical="center" wrapText="true"/>
    </xf>
    <xf numFmtId="0" fontId="157" fillId="2" borderId="10" xfId="19344" applyFont="true" applyFill="true" applyAlignment="true">
      <alignment vertical="center" wrapText="true"/>
    </xf>
    <xf numFmtId="0" fontId="157" fillId="2" borderId="8" xfId="19344" applyFont="true" applyFill="true" applyBorder="true" applyAlignment="true">
      <alignment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6" xfId="40203" applyFont="true" applyBorder="true" applyAlignment="true">
      <alignment horizontal="center" vertical="center"/>
    </xf>
    <xf numFmtId="0" fontId="151" fillId="3" borderId="1" xfId="40141" applyFont="true" applyBorder="true" applyAlignment="true">
      <alignment horizontal="center" vertical="center"/>
    </xf>
    <xf numFmtId="0" fontId="151" fillId="3" borderId="82" xfId="40142" applyFont="true" applyBorder="true" applyAlignment="true">
      <alignment horizontal="center" vertical="center"/>
    </xf>
    <xf numFmtId="0" fontId="151" fillId="3" borderId="89" xfId="40143" applyFont="true" applyBorder="true" applyAlignment="true">
      <alignment horizontal="center" vertical="center"/>
    </xf>
    <xf numFmtId="0" fontId="151" fillId="3" borderId="10" xfId="45029" applyFont="true" applyBorder="true" applyAlignment="true">
      <alignment horizontal="center" vertical="center" wrapText="true"/>
    </xf>
    <xf numFmtId="0" fontId="151" fillId="3" borderId="52" xfId="45028" applyFont="true" applyBorder="true" applyAlignment="true">
      <alignment horizontal="center" vertical="center" wrapText="true"/>
    </xf>
    <xf numFmtId="0" fontId="151" fillId="3" borderId="53" xfId="45029" applyFont="true" applyBorder="true" applyAlignment="true">
      <alignment horizontal="center" vertical="center" wrapText="true"/>
    </xf>
    <xf numFmtId="0" fontId="151" fillId="3" borderId="3" xfId="45029" applyFont="true" applyBorder="true" applyAlignment="true">
      <alignment horizontal="center" vertical="center" wrapText="true"/>
    </xf>
    <xf numFmtId="0" fontId="151" fillId="26" borderId="102" xfId="45037" applyFont="true" applyFill="true" applyBorder="true" applyAlignment="true">
      <alignment horizontal="left" vertical="center" wrapText="true"/>
    </xf>
    <xf numFmtId="0" fontId="151" fillId="26" borderId="100" xfId="40055" applyFont="true" applyFill="true" applyBorder="true" applyAlignment="true">
      <alignment horizontal="left" vertical="center"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6" xfId="40083" applyFont="true" applyBorder="true" applyAlignment="true">
      <alignment horizontal="center" vertical="center"/>
    </xf>
    <xf numFmtId="0" fontId="151" fillId="3" borderId="10" xfId="44978" applyFont="true" applyBorder="true" applyAlignment="true">
      <alignment horizontal="center" vertical="center" wrapText="true"/>
    </xf>
    <xf numFmtId="0" fontId="151" fillId="3" borderId="52" xfId="44977" applyFont="true" applyBorder="true" applyAlignment="true">
      <alignment horizontal="center" vertical="center" wrapText="true"/>
    </xf>
    <xf numFmtId="0" fontId="151" fillId="3" borderId="53" xfId="44978" applyFont="true" applyBorder="true" applyAlignment="true">
      <alignment horizontal="center" vertical="center" wrapText="true"/>
    </xf>
    <xf numFmtId="0" fontId="151" fillId="3" borderId="3" xfId="44978" applyFont="true" applyBorder="true" applyAlignment="true">
      <alignment horizontal="center" vertical="center" wrapText="true"/>
    </xf>
    <xf numFmtId="0" fontId="151" fillId="26" borderId="102" xfId="44966" applyFont="true" applyFill="true" applyBorder="true" applyAlignment="true">
      <alignment horizontal="left" vertical="center" wrapText="true"/>
    </xf>
    <xf numFmtId="0" fontId="151" fillId="26" borderId="100" xfId="44966" applyFont="true" applyFill="true" applyBorder="true" applyAlignment="true">
      <alignment horizontal="left" vertical="center" wrapText="true"/>
    </xf>
    <xf numFmtId="0" fontId="151" fillId="3" borderId="10" xfId="44931" applyFont="true" applyBorder="true" applyAlignment="true">
      <alignment horizontal="center" vertical="center" wrapText="true"/>
    </xf>
    <xf numFmtId="0" fontId="151" fillId="3" borderId="52" xfId="44930" applyFont="true" applyBorder="true" applyAlignment="true">
      <alignment horizontal="center" vertical="center" wrapText="true"/>
    </xf>
    <xf numFmtId="0" fontId="151" fillId="3" borderId="53" xfId="44931" applyFont="true" applyBorder="true" applyAlignment="true">
      <alignment horizontal="center" vertical="center" wrapText="true"/>
    </xf>
    <xf numFmtId="0" fontId="151" fillId="26" borderId="58" xfId="40049" applyFont="true" applyFill="true" applyBorder="true" applyAlignment="true">
      <alignment horizontal="left" vertical="center" wrapText="true"/>
    </xf>
    <xf numFmtId="0" fontId="151" fillId="26" borderId="59" xfId="40061" applyFont="true" applyFill="true" applyBorder="true" applyAlignment="true">
      <alignment horizontal="lef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6" xfId="40023" applyFont="true" applyBorder="true" applyAlignment="true">
      <alignment horizontal="center" vertical="center"/>
    </xf>
    <xf numFmtId="0" fontId="151" fillId="3" borderId="10" xfId="44952" applyFont="true" applyBorder="true" applyAlignment="true">
      <alignment horizontal="center" vertical="center" wrapText="true"/>
    </xf>
    <xf numFmtId="0" fontId="151" fillId="3" borderId="52" xfId="44951" applyFont="true" applyBorder="true" applyAlignment="true">
      <alignment horizontal="center" vertical="center" wrapText="true"/>
    </xf>
    <xf numFmtId="0" fontId="151" fillId="3" borderId="53" xfId="44952" applyFont="true" applyBorder="true" applyAlignment="true">
      <alignment horizontal="center" vertical="center" wrapText="true"/>
    </xf>
    <xf numFmtId="0" fontId="151" fillId="3" borderId="3" xfId="44952" applyFont="true" applyBorder="true" applyAlignment="true">
      <alignment horizontal="center" vertical="center" wrapText="true"/>
    </xf>
    <xf numFmtId="0" fontId="151" fillId="3" borderId="1" xfId="44931" applyFont="true" applyBorder="true" applyAlignment="true">
      <alignment horizontal="center" vertical="center" wrapText="true"/>
    </xf>
    <xf numFmtId="0" fontId="151" fillId="3" borderId="82" xfId="44930" applyFont="true" applyBorder="true" applyAlignment="true">
      <alignment horizontal="center" vertical="center" wrapText="true"/>
    </xf>
    <xf numFmtId="0" fontId="151" fillId="3" borderId="83" xfId="44931" applyFont="true" applyBorder="true" applyAlignment="true">
      <alignment horizontal="center" vertical="center" wrapText="true"/>
    </xf>
    <xf numFmtId="0" fontId="151" fillId="26" borderId="102" xfId="44939" applyFont="true" applyFill="true" applyBorder="true" applyAlignment="true">
      <alignment horizontal="left" vertical="center" wrapText="true"/>
    </xf>
    <xf numFmtId="0" fontId="151" fillId="26" borderId="100" xfId="44942" applyFont="true" applyFill="true" applyBorder="true" applyAlignment="true">
      <alignment horizontal="left" vertical="center" wrapText="true"/>
    </xf>
    <xf numFmtId="0" fontId="151" fillId="26" borderId="105" xfId="44945"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26" borderId="100" xfId="40247" applyFont="true" applyFill="true" applyBorder="true" applyAlignment="true">
      <alignment horizontal="left" vertical="center" wrapText="true"/>
    </xf>
    <xf numFmtId="0" fontId="151" fillId="26" borderId="59" xfId="40253" applyFont="true" applyFill="true" applyBorder="true" applyAlignment="true">
      <alignment horizontal="left" vertical="center" wrapText="true"/>
    </xf>
    <xf numFmtId="0" fontId="151" fillId="3" borderId="1" xfId="39967" applyFont="true" applyBorder="true" applyAlignment="true">
      <alignment horizontal="center" vertical="center" wrapText="true"/>
    </xf>
    <xf numFmtId="0" fontId="151" fillId="3" borderId="82" xfId="39968" applyFont="true" applyBorder="true" applyAlignment="true">
      <alignment horizontal="center" vertical="center" wrapText="true"/>
    </xf>
    <xf numFmtId="0" fontId="151" fillId="3" borderId="89"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82" xfId="40148" applyFont="true" applyBorder="true" applyAlignment="true">
      <alignment horizontal="center" vertical="center" wrapText="true"/>
    </xf>
    <xf numFmtId="0" fontId="151" fillId="3" borderId="89" xfId="40149" applyFont="true" applyBorder="true" applyAlignment="true">
      <alignment horizontal="center" vertical="center" wrapText="true"/>
    </xf>
    <xf numFmtId="0" fontId="151" fillId="3" borderId="1" xfId="40149" applyFont="true" applyBorder="true" applyAlignment="true">
      <alignment horizontal="center" vertical="center" wrapText="true"/>
    </xf>
    <xf numFmtId="0" fontId="151" fillId="26" borderId="105"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3" borderId="1" xfId="39961" applyFont="true" applyBorder="true" applyAlignment="true">
      <alignment horizontal="center" vertical="center"/>
    </xf>
    <xf numFmtId="0" fontId="151" fillId="3" borderId="82" xfId="39962" applyFont="true" applyBorder="true" applyAlignment="true">
      <alignment horizontal="center" vertical="center"/>
    </xf>
    <xf numFmtId="0" fontId="151" fillId="3" borderId="89" xfId="39963" applyFont="true" applyBorder="true" applyAlignment="true">
      <alignment horizontal="center" vertical="center"/>
    </xf>
    <xf numFmtId="0" fontId="151" fillId="3" borderId="83" xfId="39969" applyFont="true" applyBorder="true" applyAlignment="true">
      <alignment horizontal="center"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3" borderId="1" xfId="40027" applyFont="true" applyBorder="true" applyAlignment="true">
      <alignment horizontal="center" vertical="center" wrapText="true"/>
    </xf>
    <xf numFmtId="0" fontId="151" fillId="3" borderId="82" xfId="40028" applyFont="true" applyBorder="true" applyAlignment="true">
      <alignment horizontal="center" vertical="center" wrapText="true"/>
    </xf>
    <xf numFmtId="0" fontId="151" fillId="3" borderId="89" xfId="4002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83" xfId="40029" applyFont="true" applyBorder="true" applyAlignment="true">
      <alignment horizontal="center"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6"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3" borderId="53" xfId="40089" applyFont="true" applyBorder="true" applyAlignment="true">
      <alignment horizontal="center" vertical="center" wrapText="true"/>
    </xf>
    <xf numFmtId="0" fontId="151" fillId="3" borderId="83" xfId="40149" applyFont="true" applyBorder="true" applyAlignment="true">
      <alignment horizontal="center"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207" applyFont="true" applyBorder="true" applyAlignment="true">
      <alignment horizontal="center" vertical="center" wrapText="true"/>
    </xf>
    <xf numFmtId="0" fontId="151" fillId="3" borderId="82" xfId="40208" applyFont="true" applyBorder="true" applyAlignment="true">
      <alignment horizontal="center" vertical="center" wrapText="true"/>
    </xf>
    <xf numFmtId="0" fontId="151" fillId="3" borderId="89" xfId="40209" applyFont="true" applyBorder="true" applyAlignment="true">
      <alignment horizontal="center" vertical="center" wrapText="true"/>
    </xf>
    <xf numFmtId="0" fontId="151" fillId="3" borderId="1" xfId="40209" applyFont="true" applyBorder="true" applyAlignment="true">
      <alignment horizontal="center" vertical="center" wrapText="true"/>
    </xf>
    <xf numFmtId="0" fontId="151" fillId="3" borderId="83" xfId="40209" applyFont="true" applyBorder="true" applyAlignment="true">
      <alignment horizontal="center" vertical="center" wrapText="true"/>
    </xf>
    <xf numFmtId="0" fontId="151" fillId="26" borderId="58" xfId="40229" applyFont="true" applyFill="true" applyBorder="true" applyAlignment="true">
      <alignment horizontal="left" vertical="center" wrapText="true"/>
    </xf>
    <xf numFmtId="0" fontId="151" fillId="3" borderId="1" xfId="40267" applyFont="true" applyBorder="true" applyAlignment="true">
      <alignment horizontal="center" vertical="center" wrapText="true"/>
    </xf>
    <xf numFmtId="0" fontId="151" fillId="3" borderId="82" xfId="40268" applyFont="true" applyBorder="true" applyAlignment="true">
      <alignment horizontal="center" vertical="center" wrapText="true"/>
    </xf>
    <xf numFmtId="0" fontId="151" fillId="3" borderId="89"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3" borderId="83" xfId="40269"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51" fillId="3" borderId="82" xfId="40396" applyFont="true" applyBorder="true" applyAlignment="true">
      <alignment horizontal="center" vertical="center" wrapText="true"/>
    </xf>
    <xf numFmtId="0" fontId="151" fillId="3" borderId="89" xfId="40397" applyFont="true" applyBorder="true" applyAlignment="true">
      <alignment horizontal="center" vertical="center" wrapText="true"/>
    </xf>
    <xf numFmtId="0" fontId="151" fillId="3" borderId="83" xfId="40397" applyFont="true" applyBorder="true" applyAlignment="true">
      <alignment horizontal="center" vertical="center" wrapText="true"/>
    </xf>
    <xf numFmtId="0" fontId="175" fillId="26" borderId="58" xfId="40417" applyFont="true" applyFill="true" applyBorder="true" applyAlignment="true">
      <alignment horizontal="left" vertical="center" wrapText="true"/>
    </xf>
    <xf numFmtId="0" fontId="151" fillId="26" borderId="59" xfId="40429" applyFont="true" applyFill="true" applyBorder="true" applyAlignment="true">
      <alignment horizontal="left" vertical="center" wrapText="true"/>
    </xf>
    <xf numFmtId="0" fontId="175" fillId="26" borderId="59" xfId="40429" applyFont="true" applyFill="true" applyBorder="true" applyAlignment="true">
      <alignment horizontal="left" vertical="center" wrapText="true"/>
    </xf>
    <xf numFmtId="0" fontId="151" fillId="26" borderId="58" xfId="40289"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3" borderId="1" xfId="40327" applyFont="true" applyBorder="true" applyAlignment="true">
      <alignment horizontal="center" vertical="center" wrapText="true"/>
    </xf>
    <xf numFmtId="0" fontId="151" fillId="3" borderId="82" xfId="40328" applyFont="true" applyBorder="true" applyAlignment="true">
      <alignment horizontal="center" vertical="center" wrapText="true"/>
    </xf>
    <xf numFmtId="0" fontId="151" fillId="3" borderId="89"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3" borderId="83" xfId="40329" applyFont="true" applyBorder="true" applyAlignment="true">
      <alignment horizontal="center" vertical="center" wrapText="true"/>
    </xf>
    <xf numFmtId="0" fontId="151" fillId="26" borderId="58" xfId="40531" applyFont="true" applyFill="true" applyBorder="true" applyAlignment="true">
      <alignment horizontal="left" vertical="center" wrapText="true"/>
    </xf>
    <xf numFmtId="0" fontId="151" fillId="26" borderId="59" xfId="40537"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151" fillId="26" borderId="58" xfId="45037" applyFont="true" applyFill="true" applyBorder="true" applyAlignment="true">
      <alignment horizontal="left" vertical="center" wrapText="true"/>
    </xf>
    <xf numFmtId="0" fontId="151" fillId="26" borderId="59" xfId="45040" applyFont="true" applyFill="true" applyBorder="true" applyAlignment="true">
      <alignment horizontal="left" vertical="center" wrapText="true"/>
    </xf>
    <xf numFmtId="0" fontId="151" fillId="26" borderId="60" xfId="45046"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xf numFmtId="0" fontId="151" fillId="3" borderId="1" xfId="40395" applyFont="true" applyBorder="true" applyAlignment="true">
      <alignment horizontal="center" vertical="center" wrapText="true"/>
    </xf>
    <xf numFmtId="0" fontId="151" fillId="26" borderId="10" xfId="45429" applyFont="true" applyFill="true" applyAlignment="true">
      <alignment horizontal="right" vertical="top" wrapText="true"/>
    </xf>
    <xf numFmtId="0" fontId="151" fillId="26" borderId="10" xfId="45433" applyFont="true" applyFill="true" applyAlignment="true">
      <alignment horizontal="right" vertical="top" wrapText="true"/>
    </xf>
    <xf numFmtId="0" fontId="178" fillId="3" borderId="10" xfId="45372" applyFont="true" applyAlignment="true">
      <alignment horizontal="right" vertical="top" wrapText="true"/>
    </xf>
    <xf numFmtId="0" fontId="178" fillId="3" borderId="10" xfId="45373" applyFont="true" applyAlignment="true">
      <alignment horizontal="right" vertical="top" wrapText="true"/>
    </xf>
    <xf numFmtId="0" fontId="151" fillId="3" borderId="10" xfId="45440" applyFont="true" applyAlignment="true">
      <alignment horizontal="right" vertical="top" wrapText="true"/>
    </xf>
    <xf numFmtId="0" fontId="151" fillId="3" borderId="10" xfId="45442" applyFont="true" applyAlignment="true">
      <alignment horizontal="right" vertical="top" wrapText="true"/>
    </xf>
    <xf numFmtId="0" fontId="151" fillId="26" borderId="10" xfId="45388" applyFont="true" applyFill="true" applyAlignment="true">
      <alignment horizontal="right" vertical="top" wrapText="true"/>
    </xf>
    <xf numFmtId="0" fontId="151" fillId="26" borderId="10" xfId="45390" applyFont="true" applyFill="true" applyAlignment="true">
      <alignment horizontal="right" vertical="top" wrapText="true"/>
    </xf>
    <xf numFmtId="0" fontId="151" fillId="26" borderId="10" xfId="45395" applyFont="true" applyFill="true" applyAlignment="true">
      <alignment horizontal="right" vertical="top" wrapText="true"/>
    </xf>
    <xf numFmtId="0" fontId="151" fillId="26" borderId="10" xfId="45397" applyFont="true" applyFill="true" applyAlignment="true">
      <alignment horizontal="right" vertical="top" wrapText="true"/>
    </xf>
    <xf numFmtId="0" fontId="151" fillId="26" borderId="10" xfId="45411" applyFont="true" applyFill="true" applyAlignment="true">
      <alignment horizontal="right" vertical="top" wrapText="true"/>
    </xf>
    <xf numFmtId="0" fontId="178" fillId="3" borderId="10" xfId="45371" applyFont="true" applyAlignment="true">
      <alignment horizontal="right" vertical="top" wrapText="true"/>
    </xf>
    <xf numFmtId="0" fontId="151" fillId="3" borderId="10" xfId="45437" applyFont="true" applyAlignment="true">
      <alignment horizontal="right" vertical="top" wrapText="true"/>
    </xf>
    <xf numFmtId="0" fontId="151" fillId="26" borderId="10" xfId="45386" applyFont="true" applyFill="true" applyAlignment="true">
      <alignment horizontal="right" vertical="top" wrapText="true"/>
    </xf>
    <xf numFmtId="0" fontId="151" fillId="26" borderId="10" xfId="45392" applyFont="true" applyFill="true" applyAlignment="true">
      <alignment horizontal="right" vertical="top" wrapText="true"/>
    </xf>
    <xf numFmtId="0" fontId="151" fillId="26" borderId="10" xfId="45382" applyFont="true" applyFill="true" applyAlignment="true">
      <alignment horizontal="right" vertical="top" wrapText="true"/>
    </xf>
    <xf numFmtId="0" fontId="151" fillId="26" borderId="10" xfId="45384" applyFont="true" applyFill="true" applyAlignment="true">
      <alignment horizontal="right" vertical="top" wrapText="true"/>
    </xf>
    <xf numFmtId="0" fontId="151" fillId="3" borderId="10" xfId="45415" applyFont="true" applyAlignment="true">
      <alignment horizontal="right" vertical="top" wrapText="true"/>
    </xf>
    <xf numFmtId="0" fontId="151" fillId="3" borderId="10" xfId="45416" applyFont="true" applyAlignment="true">
      <alignment horizontal="right" vertical="top" wrapText="true"/>
    </xf>
    <xf numFmtId="0" fontId="151" fillId="3" borderId="52" xfId="45417" applyFont="true" applyBorder="true" applyAlignment="true">
      <alignment horizontal="right" vertical="top" wrapText="true"/>
    </xf>
    <xf numFmtId="0" fontId="151" fillId="3" borderId="53" xfId="45418" applyFont="true" applyBorder="true" applyAlignment="true">
      <alignment horizontal="right" vertical="top" wrapText="true"/>
    </xf>
    <xf numFmtId="0" fontId="151" fillId="3" borderId="10" xfId="45419" applyFont="true" applyAlignment="true">
      <alignment horizontal="right" vertical="top" wrapText="true"/>
    </xf>
    <xf numFmtId="0" fontId="151" fillId="3" borderId="10" xfId="45420" applyFont="true" applyAlignment="true">
      <alignment horizontal="right" vertical="top" wrapText="true"/>
    </xf>
    <xf numFmtId="0" fontId="151" fillId="3" borderId="52" xfId="45421" applyFont="true" applyBorder="true" applyAlignment="true">
      <alignment horizontal="right" vertical="top" wrapText="true"/>
    </xf>
    <xf numFmtId="0" fontId="151" fillId="3" borderId="53" xfId="45422" applyFont="true" applyBorder="true" applyAlignment="true">
      <alignment horizontal="right" vertical="top" wrapText="true"/>
    </xf>
    <xf numFmtId="0" fontId="151" fillId="26" borderId="10" xfId="45380" applyFont="true" applyFill="true" applyAlignment="true">
      <alignment horizontal="right" vertical="top" wrapText="true"/>
    </xf>
    <xf numFmtId="0" fontId="151" fillId="3" borderId="10" xfId="45404" applyFont="true" applyAlignment="true">
      <alignment horizontal="right" vertical="top" wrapText="true"/>
    </xf>
    <xf numFmtId="0" fontId="151" fillId="3" borderId="10" xfId="45405" applyFont="true" applyAlignment="true">
      <alignment horizontal="right" vertical="top" wrapText="true"/>
    </xf>
    <xf numFmtId="0" fontId="151" fillId="3" borderId="52" xfId="45406" applyFont="true" applyBorder="true" applyAlignment="true">
      <alignment horizontal="right" vertical="top" wrapText="true"/>
    </xf>
    <xf numFmtId="0" fontId="151" fillId="3" borderId="53" xfId="45407" applyFont="true" applyBorder="true" applyAlignment="true">
      <alignment horizontal="right" vertical="top" wrapText="true"/>
    </xf>
    <xf numFmtId="0" fontId="151" fillId="26" borderId="59" xfId="45362" applyFont="true" applyFill="true" applyBorder="true" applyAlignment="true">
      <alignment horizontal="left" vertical="top" wrapText="true"/>
    </xf>
    <xf numFmtId="0" fontId="151" fillId="26" borderId="60" xfId="45365" applyFont="true" applyFill="true" applyBorder="true" applyAlignment="true">
      <alignment horizontal="left" vertical="top" wrapText="true"/>
    </xf>
    <xf numFmtId="0" fontId="150" fillId="3" borderId="10" xfId="45368" applyFont="true" applyAlignment="true">
      <alignment horizontal="left" vertical="top" wrapText="true"/>
    </xf>
    <xf numFmtId="0" fontId="150" fillId="3" borderId="10" xfId="45369" applyFont="true" applyAlignment="true">
      <alignment horizontal="left" vertical="top" wrapText="true"/>
    </xf>
    <xf numFmtId="0" fontId="150" fillId="3" borderId="10" xfId="45370" applyFont="true" applyAlignment="true">
      <alignment horizontal="left" vertical="top" wrapText="true"/>
    </xf>
    <xf numFmtId="0" fontId="151" fillId="26" borderId="102" xfId="45347" applyFont="true" applyFill="true" applyBorder="true" applyAlignment="true">
      <alignment horizontal="left" vertical="center" wrapText="true"/>
    </xf>
    <xf numFmtId="0" fontId="151" fillId="26" borderId="100" xfId="45349" applyFont="true" applyFill="true" applyBorder="true" applyAlignment="true">
      <alignment horizontal="left" vertical="center" wrapText="true"/>
    </xf>
    <xf numFmtId="0" fontId="151" fillId="26" borderId="105" xfId="45351" applyFont="true" applyFill="true" applyBorder="true" applyAlignment="true">
      <alignment horizontal="left" vertical="center" wrapText="true"/>
    </xf>
    <xf numFmtId="0" fontId="178" fillId="3" borderId="10" xfId="45371" applyFont="true" applyAlignment="true">
      <alignment horizontal="center" vertical="center" wrapText="true"/>
    </xf>
    <xf numFmtId="0" fontId="178" fillId="3" borderId="10" xfId="45372" applyFont="true" applyAlignment="true">
      <alignment horizontal="center" vertical="center" wrapText="true"/>
    </xf>
    <xf numFmtId="0" fontId="178" fillId="3" borderId="10" xfId="45373" applyFont="true" applyAlignment="true">
      <alignment horizontal="center" vertical="center" wrapText="true"/>
    </xf>
    <xf numFmtId="0" fontId="151" fillId="26" borderId="102" xfId="45311" applyFont="true" applyFill="true" applyBorder="true" applyAlignment="true">
      <alignment horizontal="left" vertical="center" wrapText="true"/>
    </xf>
    <xf numFmtId="0" fontId="151" fillId="26" borderId="100" xfId="45311" applyFont="true" applyFill="true" applyBorder="true" applyAlignment="true">
      <alignment horizontal="left" vertical="center" wrapText="true"/>
    </xf>
    <xf numFmtId="0" fontId="151" fillId="26" borderId="105" xfId="45311" applyFont="true" applyFill="true" applyBorder="true" applyAlignment="true">
      <alignment horizontal="left" vertical="center" wrapText="true"/>
    </xf>
    <xf numFmtId="0" fontId="151" fillId="3" borderId="10" xfId="45297" applyFont="true" applyBorder="true" applyAlignment="true">
      <alignment horizontal="center" vertical="center" wrapText="true"/>
    </xf>
    <xf numFmtId="0" fontId="151" fillId="3" borderId="52" xfId="45296" applyFont="true" applyBorder="true" applyAlignment="true">
      <alignment horizontal="center" vertical="center" wrapText="true"/>
    </xf>
    <xf numFmtId="0" fontId="151" fillId="3" borderId="53" xfId="45297" applyFont="true" applyBorder="true" applyAlignment="true">
      <alignment horizontal="center" vertical="center" wrapText="true"/>
    </xf>
    <xf numFmtId="0" fontId="151" fillId="3" borderId="10" xfId="45339" applyFont="true" applyBorder="true" applyAlignment="true">
      <alignment horizontal="center" vertical="center" wrapText="true"/>
    </xf>
    <xf numFmtId="0" fontId="151" fillId="3" borderId="52" xfId="45338" applyFont="true" applyBorder="true" applyAlignment="true">
      <alignment horizontal="center" vertical="center" wrapText="true"/>
    </xf>
    <xf numFmtId="0" fontId="151" fillId="3" borderId="53" xfId="45339" applyFont="true" applyBorder="true" applyAlignment="true">
      <alignment horizontal="center" vertical="center" wrapText="true"/>
    </xf>
    <xf numFmtId="0" fontId="151" fillId="3" borderId="1" xfId="45339" applyFont="true" applyBorder="true" applyAlignment="true">
      <alignment horizontal="center" vertical="center" wrapText="true"/>
    </xf>
    <xf numFmtId="0" fontId="151" fillId="3" borderId="82" xfId="45338" applyFont="true" applyBorder="true" applyAlignment="true">
      <alignment horizontal="center" vertical="center" wrapText="true"/>
    </xf>
    <xf numFmtId="0" fontId="151" fillId="3" borderId="83" xfId="45339" applyFont="true" applyBorder="true" applyAlignment="true">
      <alignment horizontal="center" vertical="center" wrapText="true"/>
    </xf>
    <xf numFmtId="0" fontId="178" fillId="3" borderId="10" xfId="45353" applyFont="true" applyAlignment="true">
      <alignment horizontal="center" vertical="center" wrapText="true"/>
    </xf>
    <xf numFmtId="0" fontId="178" fillId="3" borderId="10" xfId="45354" applyFont="true" applyAlignment="true">
      <alignment horizontal="center" vertical="center" wrapText="true"/>
    </xf>
    <xf numFmtId="0" fontId="178" fillId="3" borderId="10" xfId="45355" applyFont="true" applyAlignment="true">
      <alignment horizontal="center" vertical="center" wrapText="true"/>
    </xf>
    <xf numFmtId="0" fontId="179" fillId="3" borderId="57" xfId="45356" applyFont="true" applyBorder="true" applyAlignment="true">
      <alignment horizontal="left" wrapText="true"/>
    </xf>
    <xf numFmtId="0" fontId="179" fillId="3" borderId="57" xfId="45357" applyFont="true" applyBorder="true" applyAlignment="true">
      <alignment horizontal="left" wrapText="true"/>
    </xf>
    <xf numFmtId="0" fontId="151" fillId="3" borderId="10" xfId="45267" applyFont="true" applyBorder="true" applyAlignment="true">
      <alignment horizontal="center" vertical="center" wrapText="true"/>
    </xf>
    <xf numFmtId="0" fontId="151" fillId="3" borderId="52" xfId="45266" applyFont="true" applyBorder="true" applyAlignment="true">
      <alignment horizontal="center" vertical="center" wrapText="true"/>
    </xf>
    <xf numFmtId="0" fontId="151" fillId="3" borderId="53" xfId="45267" applyFont="true" applyBorder="true" applyAlignment="true">
      <alignment horizontal="center" vertical="center" wrapText="true"/>
    </xf>
    <xf numFmtId="0" fontId="151" fillId="26" borderId="102" xfId="45245" applyFont="true" applyFill="true" applyBorder="true" applyAlignment="true">
      <alignment horizontal="left" vertical="center" wrapText="true"/>
    </xf>
    <xf numFmtId="0" fontId="151" fillId="26" borderId="100" xfId="45251" applyFont="true" applyFill="true" applyBorder="true" applyAlignment="true">
      <alignment horizontal="left" vertical="center" wrapText="true"/>
    </xf>
    <xf numFmtId="0" fontId="151" fillId="3" borderId="3" xfId="45297" applyFont="true" applyBorder="true" applyAlignment="true">
      <alignment horizontal="center" vertical="center" wrapText="true"/>
    </xf>
    <xf numFmtId="0" fontId="151" fillId="26" borderId="102" xfId="45305" applyFont="true" applyFill="true" applyBorder="true" applyAlignment="true">
      <alignment horizontal="left" vertical="center" wrapText="true"/>
    </xf>
    <xf numFmtId="0" fontId="151" fillId="3" borderId="1" xfId="45267" applyFont="true" applyBorder="true" applyAlignment="true">
      <alignment horizontal="center" vertical="center" wrapText="true"/>
    </xf>
    <xf numFmtId="0" fontId="151" fillId="3" borderId="82" xfId="45266" applyFont="true" applyBorder="true" applyAlignment="true">
      <alignment horizontal="center" vertical="center" wrapText="true"/>
    </xf>
    <xf numFmtId="0" fontId="151" fillId="3" borderId="83" xfId="45267" applyFont="true" applyBorder="true" applyAlignment="true">
      <alignment horizontal="center" vertical="center" wrapText="true"/>
    </xf>
    <xf numFmtId="0" fontId="151" fillId="26" borderId="102" xfId="45275" applyFont="true" applyFill="true" applyBorder="true" applyAlignment="true">
      <alignment horizontal="left" vertical="center" wrapText="true"/>
    </xf>
    <xf numFmtId="0" fontId="151" fillId="26" borderId="100" xfId="45281" applyFont="true" applyFill="true" applyBorder="true" applyAlignment="true">
      <alignment horizontal="left" vertical="center" wrapText="true"/>
    </xf>
    <xf numFmtId="0" fontId="151" fillId="26" borderId="105" xfId="45287" applyFont="true" applyFill="true" applyBorder="true" applyAlignment="true">
      <alignment horizontal="left" vertical="center" wrapText="true"/>
    </xf>
    <xf numFmtId="0" fontId="151" fillId="3" borderId="10" xfId="45237" applyFont="true" applyBorder="true" applyAlignment="true">
      <alignment horizontal="center" vertical="center" wrapText="true"/>
    </xf>
    <xf numFmtId="0" fontId="151" fillId="3" borderId="52" xfId="45236" applyFont="true" applyBorder="true" applyAlignment="true">
      <alignment horizontal="center" vertical="center" wrapText="true"/>
    </xf>
    <xf numFmtId="0" fontId="151" fillId="3" borderId="53" xfId="45237" applyFont="true" applyBorder="true" applyAlignment="true">
      <alignment horizontal="center" vertical="center" wrapText="true"/>
    </xf>
    <xf numFmtId="0" fontId="151" fillId="3" borderId="3" xfId="45237" applyFont="true" applyBorder="true" applyAlignment="true">
      <alignment horizontal="center" vertical="center" wrapText="true"/>
    </xf>
    <xf numFmtId="0" fontId="151" fillId="26" borderId="102" xfId="45225" applyFont="true" applyFill="true" applyBorder="true" applyAlignment="true">
      <alignment horizontal="left" vertical="center" wrapText="true"/>
    </xf>
    <xf numFmtId="0" fontId="151" fillId="26" borderId="100" xfId="45225" applyFont="true" applyFill="true" applyBorder="true" applyAlignment="true">
      <alignment horizontal="left" vertical="center" wrapText="true"/>
    </xf>
    <xf numFmtId="0" fontId="151" fillId="3" borderId="10" xfId="45181" applyFont="true" applyBorder="true" applyAlignment="true">
      <alignment horizontal="center" vertical="center" wrapText="true"/>
    </xf>
    <xf numFmtId="0" fontId="151" fillId="3" borderId="52" xfId="45180" applyFont="true" applyBorder="true" applyAlignment="true">
      <alignment horizontal="center" vertical="center" wrapText="true"/>
    </xf>
    <xf numFmtId="0" fontId="151" fillId="3" borderId="53" xfId="45181" applyFont="true" applyBorder="true" applyAlignment="true">
      <alignment horizontal="center" vertical="center" wrapText="true"/>
    </xf>
    <xf numFmtId="0" fontId="151" fillId="3" borderId="10" xfId="45211" applyFont="true" applyBorder="true" applyAlignment="true">
      <alignment horizontal="center" vertical="center" wrapText="true"/>
    </xf>
    <xf numFmtId="0" fontId="151" fillId="3" borderId="52" xfId="45210" applyFont="true" applyBorder="true" applyAlignment="true">
      <alignment horizontal="center" vertical="center" wrapText="true"/>
    </xf>
    <xf numFmtId="0" fontId="151" fillId="3" borderId="53" xfId="45211" applyFont="true" applyBorder="true" applyAlignment="true">
      <alignment horizontal="center" vertical="center" wrapText="true"/>
    </xf>
    <xf numFmtId="0" fontId="151" fillId="3" borderId="3" xfId="45211" applyFont="true" applyBorder="true" applyAlignment="true">
      <alignment horizontal="center" vertical="center" wrapText="true"/>
    </xf>
    <xf numFmtId="0" fontId="151" fillId="3" borderId="1" xfId="45181" applyFont="true" applyBorder="true" applyAlignment="true">
      <alignment horizontal="center" vertical="center" wrapText="true"/>
    </xf>
    <xf numFmtId="0" fontId="151" fillId="3" borderId="82" xfId="45180" applyFont="true" applyBorder="true" applyAlignment="true">
      <alignment horizontal="center" vertical="center" wrapText="true"/>
    </xf>
    <xf numFmtId="0" fontId="151" fillId="3" borderId="83" xfId="45181" applyFont="true" applyBorder="true" applyAlignment="true">
      <alignment horizontal="center" vertical="center" wrapText="true"/>
    </xf>
    <xf numFmtId="0" fontId="151" fillId="26" borderId="102" xfId="45189" applyFont="true" applyFill="true" applyBorder="true" applyAlignment="true">
      <alignment horizontal="left" vertical="center" wrapText="true"/>
    </xf>
    <xf numFmtId="0" fontId="151" fillId="26" borderId="100" xfId="45195" applyFont="true" applyFill="true" applyBorder="true" applyAlignment="true">
      <alignment horizontal="left" vertical="center" wrapText="true"/>
    </xf>
    <xf numFmtId="0" fontId="151" fillId="26" borderId="105" xfId="45201" applyFont="true" applyFill="true" applyBorder="true" applyAlignment="true">
      <alignment horizontal="left" vertical="center" wrapText="true"/>
    </xf>
    <xf numFmtId="0" fontId="151" fillId="26" borderId="101" xfId="40247" applyFont="true" applyFill="true" applyBorder="true" applyAlignment="true">
      <alignment horizontal="left" vertical="center" wrapText="true"/>
    </xf>
    <xf numFmtId="0" fontId="151" fillId="26" borderId="59" xfId="45311" applyFont="true" applyFill="true" applyBorder="true" applyAlignment="true">
      <alignment horizontal="left" vertical="center" wrapText="true"/>
    </xf>
    <xf numFmtId="0" fontId="151" fillId="26" borderId="60" xfId="45317" applyFont="true" applyFill="true" applyBorder="true" applyAlignment="true">
      <alignment horizontal="left" vertical="center" wrapText="true"/>
    </xf>
    <xf numFmtId="0" fontId="151" fillId="3" borderId="10" xfId="45738" applyFont="true" applyAlignment="true">
      <alignment horizontal="right" vertical="top" wrapText="true"/>
    </xf>
    <xf numFmtId="0" fontId="151" fillId="26" borderId="10" xfId="45728" applyFont="true" applyFill="true" applyAlignment="true">
      <alignment horizontal="right" vertical="top" wrapText="true"/>
    </xf>
    <xf numFmtId="0" fontId="178" fillId="3" borderId="10" xfId="45667" applyFont="true" applyAlignment="true">
      <alignment horizontal="right" vertical="top" wrapText="true"/>
    </xf>
    <xf numFmtId="0" fontId="151" fillId="26" borderId="10" xfId="45683" applyFont="true" applyFill="true" applyAlignment="true">
      <alignment horizontal="right" vertical="top" wrapText="true"/>
    </xf>
    <xf numFmtId="0" fontId="178" fillId="3" borderId="10" xfId="45668" applyFont="true" applyAlignment="true">
      <alignment horizontal="right" vertical="top" wrapText="true"/>
    </xf>
    <xf numFmtId="0" fontId="151" fillId="26" borderId="10" xfId="45690" applyFont="true" applyFill="true" applyAlignment="true">
      <alignment horizontal="right" vertical="top" wrapText="true"/>
    </xf>
    <xf numFmtId="0" fontId="151" fillId="26" borderId="10" xfId="45692" applyFont="true" applyFill="true" applyAlignment="true">
      <alignment horizontal="right" vertical="top" wrapText="true"/>
    </xf>
    <xf numFmtId="0" fontId="151" fillId="3" borderId="10" xfId="45735" applyFont="true" applyAlignment="true">
      <alignment horizontal="right" vertical="top" wrapText="true"/>
    </xf>
    <xf numFmtId="0" fontId="151" fillId="26" borderId="10" xfId="45717" applyFont="true" applyFill="true" applyAlignment="true">
      <alignment horizontal="right" vertical="top" wrapText="true"/>
    </xf>
    <xf numFmtId="0" fontId="151" fillId="26" borderId="10" xfId="45685" applyFont="true" applyFill="true" applyAlignment="true">
      <alignment horizontal="right" vertical="top" wrapText="true"/>
    </xf>
    <xf numFmtId="0" fontId="151" fillId="3" borderId="10" xfId="45732" applyFont="true" applyAlignment="true">
      <alignment horizontal="right" vertical="top" wrapText="true"/>
    </xf>
    <xf numFmtId="0" fontId="151" fillId="26" borderId="10" xfId="45706" applyFont="true" applyFill="true" applyAlignment="true">
      <alignment horizontal="right" vertical="top" wrapText="true"/>
    </xf>
    <xf numFmtId="0" fontId="178" fillId="3" borderId="10" xfId="45666" applyFont="true" applyAlignment="true">
      <alignment horizontal="right" vertical="top" wrapText="true"/>
    </xf>
    <xf numFmtId="0" fontId="151" fillId="26" borderId="10" xfId="45681" applyFont="true" applyFill="true" applyAlignment="true">
      <alignment horizontal="right" vertical="top" wrapText="true"/>
    </xf>
    <xf numFmtId="0" fontId="151" fillId="26" borderId="10" xfId="45687" applyFont="true" applyFill="true" applyAlignment="true">
      <alignment horizontal="right" vertical="top" wrapText="true"/>
    </xf>
    <xf numFmtId="0" fontId="151" fillId="26" borderId="10" xfId="45679" applyFont="true" applyFill="true" applyAlignment="true">
      <alignment horizontal="right" vertical="top" wrapText="true"/>
    </xf>
    <xf numFmtId="0" fontId="151" fillId="3" borderId="10" xfId="45721" applyFont="true" applyAlignment="true">
      <alignment horizontal="right" vertical="top" wrapText="true"/>
    </xf>
    <xf numFmtId="0" fontId="151" fillId="3" borderId="10" xfId="45722" applyFont="true" applyAlignment="true">
      <alignment horizontal="right" vertical="top" wrapText="true"/>
    </xf>
    <xf numFmtId="0" fontId="151" fillId="3" borderId="52" xfId="45723" applyFont="true" applyBorder="true" applyAlignment="true">
      <alignment horizontal="right" vertical="top" wrapText="true"/>
    </xf>
    <xf numFmtId="0" fontId="151" fillId="3" borderId="53" xfId="45724" applyFont="true" applyBorder="true" applyAlignment="true">
      <alignment horizontal="right" vertical="top" wrapText="true"/>
    </xf>
    <xf numFmtId="0" fontId="151" fillId="26" borderId="10" xfId="45677" applyFont="true" applyFill="true" applyAlignment="true">
      <alignment horizontal="right" vertical="top" wrapText="true"/>
    </xf>
    <xf numFmtId="0" fontId="151" fillId="3" borderId="10" xfId="45710" applyFont="true" applyAlignment="true">
      <alignment horizontal="right" vertical="top" wrapText="true"/>
    </xf>
    <xf numFmtId="0" fontId="151" fillId="3" borderId="10" xfId="45711" applyFont="true" applyAlignment="true">
      <alignment horizontal="right" vertical="top" wrapText="true"/>
    </xf>
    <xf numFmtId="0" fontId="151" fillId="3" borderId="52" xfId="45712" applyFont="true" applyBorder="true" applyAlignment="true">
      <alignment horizontal="right" vertical="top" wrapText="true"/>
    </xf>
    <xf numFmtId="0" fontId="151" fillId="3" borderId="53" xfId="45713" applyFont="true" applyBorder="true" applyAlignment="true">
      <alignment horizontal="right" vertical="top" wrapText="true"/>
    </xf>
    <xf numFmtId="0" fontId="151" fillId="26" borderId="10" xfId="45675" applyFont="true" applyFill="true" applyAlignment="true">
      <alignment horizontal="right" vertical="top" wrapText="true"/>
    </xf>
    <xf numFmtId="0" fontId="151" fillId="3" borderId="10" xfId="45699" applyFont="true" applyAlignment="true">
      <alignment horizontal="right" vertical="top" wrapText="true"/>
    </xf>
    <xf numFmtId="0" fontId="151" fillId="3" borderId="10" xfId="45700" applyFont="true" applyAlignment="true">
      <alignment horizontal="right" vertical="top" wrapText="true"/>
    </xf>
    <xf numFmtId="0" fontId="151" fillId="3" borderId="52" xfId="45701" applyFont="true" applyBorder="true" applyAlignment="true">
      <alignment horizontal="right" vertical="top" wrapText="true"/>
    </xf>
    <xf numFmtId="0" fontId="151" fillId="3" borderId="53" xfId="45702" applyFont="true" applyBorder="true" applyAlignment="true">
      <alignment horizontal="right" vertical="top" wrapText="true"/>
    </xf>
    <xf numFmtId="0" fontId="151" fillId="26" borderId="102" xfId="45580" applyFont="true" applyFill="true" applyBorder="true" applyAlignment="true">
      <alignment horizontal="left" vertical="center" wrapText="true"/>
    </xf>
    <xf numFmtId="0" fontId="151" fillId="26" borderId="100" xfId="45580" applyFont="true" applyFill="true" applyBorder="true" applyAlignment="true">
      <alignment horizontal="left" vertical="center" wrapText="true"/>
    </xf>
    <xf numFmtId="0" fontId="151" fillId="26" borderId="105" xfId="45580" applyFont="true" applyFill="true" applyBorder="true" applyAlignment="true">
      <alignment horizontal="left" vertical="center" wrapText="true"/>
    </xf>
    <xf numFmtId="0" fontId="151" fillId="3" borderId="10" xfId="45566" applyFont="true" applyBorder="true" applyAlignment="true">
      <alignment horizontal="center" vertical="center" wrapText="true"/>
    </xf>
    <xf numFmtId="0" fontId="151" fillId="3" borderId="52" xfId="45565" applyFont="true" applyBorder="true" applyAlignment="true">
      <alignment horizontal="center" vertical="center" wrapText="true"/>
    </xf>
    <xf numFmtId="0" fontId="151" fillId="3" borderId="53" xfId="45566" applyFont="true" applyBorder="true" applyAlignment="true">
      <alignment horizontal="center" vertical="center" wrapText="true"/>
    </xf>
    <xf numFmtId="0" fontId="151" fillId="3" borderId="10" xfId="45608" applyFont="true" applyBorder="true" applyAlignment="true">
      <alignment horizontal="center" vertical="center" wrapText="true"/>
    </xf>
    <xf numFmtId="0" fontId="151" fillId="3" borderId="52" xfId="45607" applyFont="true" applyBorder="true" applyAlignment="true">
      <alignment horizontal="center" vertical="center" wrapText="true"/>
    </xf>
    <xf numFmtId="0" fontId="151" fillId="3" borderId="53" xfId="45608" applyFont="true" applyBorder="true" applyAlignment="true">
      <alignment horizontal="center" vertical="center" wrapText="true"/>
    </xf>
    <xf numFmtId="0" fontId="151" fillId="3" borderId="1" xfId="45608" applyFont="true" applyBorder="true" applyAlignment="true">
      <alignment horizontal="center" vertical="center" wrapText="true"/>
    </xf>
    <xf numFmtId="0" fontId="151" fillId="3" borderId="82" xfId="45607" applyFont="true" applyBorder="true" applyAlignment="true">
      <alignment horizontal="center" vertical="center" wrapText="true"/>
    </xf>
    <xf numFmtId="0" fontId="151" fillId="3" borderId="83" xfId="45608" applyFont="true" applyBorder="true" applyAlignment="true">
      <alignment horizontal="center" vertical="center" wrapText="true"/>
    </xf>
    <xf numFmtId="0" fontId="178" fillId="3" borderId="10" xfId="45648" applyFont="true" applyAlignment="true">
      <alignment horizontal="center" vertical="center" wrapText="true"/>
    </xf>
    <xf numFmtId="0" fontId="178" fillId="3" borderId="10" xfId="45649" applyFont="true" applyAlignment="true">
      <alignment horizontal="center" vertical="center" wrapText="true"/>
    </xf>
    <xf numFmtId="0" fontId="178" fillId="3" borderId="10" xfId="45650" applyFont="true" applyAlignment="true">
      <alignment horizontal="center" vertical="center" wrapText="true"/>
    </xf>
    <xf numFmtId="0" fontId="179" fillId="3" borderId="57" xfId="45651" applyFont="true" applyBorder="true" applyAlignment="true">
      <alignment horizontal="left" wrapText="true"/>
    </xf>
    <xf numFmtId="0" fontId="179" fillId="3" borderId="57" xfId="45652" applyFont="true" applyBorder="true" applyAlignment="true">
      <alignment horizontal="left" wrapText="true"/>
    </xf>
    <xf numFmtId="0" fontId="151" fillId="26" borderId="59" xfId="45657" applyFont="true" applyFill="true" applyBorder="true" applyAlignment="true">
      <alignment horizontal="left" vertical="top" wrapText="true"/>
    </xf>
    <xf numFmtId="0" fontId="151" fillId="26" borderId="60" xfId="45660" applyFont="true" applyFill="true" applyBorder="true" applyAlignment="true">
      <alignment horizontal="left" vertical="top" wrapText="true"/>
    </xf>
    <xf numFmtId="0" fontId="150" fillId="3" borderId="10" xfId="45663" applyFont="true" applyAlignment="true">
      <alignment horizontal="left" vertical="top" wrapText="true"/>
    </xf>
    <xf numFmtId="0" fontId="150" fillId="3" borderId="10" xfId="45664" applyFont="true" applyAlignment="true">
      <alignment horizontal="left" vertical="top" wrapText="true"/>
    </xf>
    <xf numFmtId="0" fontId="150" fillId="3" borderId="10" xfId="45665" applyFont="true" applyAlignment="true">
      <alignment horizontal="left" vertical="top" wrapText="true"/>
    </xf>
    <xf numFmtId="0" fontId="151" fillId="26" borderId="102" xfId="45616" applyFont="true" applyFill="true" applyBorder="true" applyAlignment="true">
      <alignment horizontal="left" vertical="center" wrapText="true"/>
    </xf>
    <xf numFmtId="0" fontId="151" fillId="26" borderId="100" xfId="45622" applyFont="true" applyFill="true" applyBorder="true" applyAlignment="true">
      <alignment horizontal="left" vertical="center" wrapText="true"/>
    </xf>
    <xf numFmtId="0" fontId="151" fillId="26" borderId="105" xfId="45622" applyFont="true" applyFill="true" applyBorder="true" applyAlignment="true">
      <alignment horizontal="left" vertical="center" wrapText="true"/>
    </xf>
    <xf numFmtId="0" fontId="151" fillId="26" borderId="102" xfId="45622" applyFont="true" applyFill="true" applyBorder="true" applyAlignment="true">
      <alignment horizontal="left" vertical="center" wrapText="true"/>
    </xf>
    <xf numFmtId="0" fontId="151" fillId="26" borderId="100" xfId="45628" applyFont="true" applyFill="true" applyBorder="true" applyAlignment="true">
      <alignment horizontal="left" vertical="center" wrapText="true"/>
    </xf>
    <xf numFmtId="0" fontId="178" fillId="3" borderId="10" xfId="45666" applyFont="true" applyAlignment="true">
      <alignment horizontal="center" vertical="center" wrapText="true"/>
    </xf>
    <xf numFmtId="0" fontId="178" fillId="3" borderId="10" xfId="45667" applyFont="true" applyAlignment="true">
      <alignment horizontal="center" vertical="center" wrapText="true"/>
    </xf>
    <xf numFmtId="0" fontId="178" fillId="3" borderId="10" xfId="45668" applyFont="true" applyAlignment="true">
      <alignment horizontal="center" vertical="center" wrapText="true"/>
    </xf>
    <xf numFmtId="0" fontId="151" fillId="26" borderId="102" xfId="45458" applyFont="true" applyFill="true" applyBorder="true" applyAlignment="true">
      <alignment horizontal="left" vertical="center" wrapText="true"/>
    </xf>
    <xf numFmtId="0" fontId="151" fillId="26" borderId="100" xfId="45464" applyFont="true" applyFill="true" applyBorder="true" applyAlignment="true">
      <alignment horizontal="left" vertical="center" wrapText="true"/>
    </xf>
    <xf numFmtId="0" fontId="151" fillId="26" borderId="105" xfId="45470" applyFont="true" applyFill="true" applyBorder="true" applyAlignment="true">
      <alignment horizontal="left" vertical="center" wrapText="true"/>
    </xf>
    <xf numFmtId="0" fontId="151" fillId="3" borderId="10" xfId="45506" applyFont="true" applyBorder="true" applyAlignment="true">
      <alignment horizontal="center" vertical="center" wrapText="true"/>
    </xf>
    <xf numFmtId="0" fontId="151" fillId="3" borderId="52" xfId="45505" applyFont="true" applyBorder="true" applyAlignment="true">
      <alignment horizontal="center" vertical="center" wrapText="true"/>
    </xf>
    <xf numFmtId="0" fontId="151" fillId="3" borderId="53" xfId="45506" applyFont="true" applyBorder="true" applyAlignment="true">
      <alignment horizontal="center" vertical="center" wrapText="true"/>
    </xf>
    <xf numFmtId="0" fontId="151" fillId="3" borderId="3" xfId="45506" applyFont="true" applyBorder="true" applyAlignment="true">
      <alignment horizontal="center" vertical="center" wrapText="true"/>
    </xf>
    <xf numFmtId="0" fontId="151" fillId="26" borderId="102" xfId="45494" applyFont="true" applyFill="true" applyBorder="true" applyAlignment="true">
      <alignment horizontal="left" vertical="center" wrapText="true"/>
    </xf>
    <xf numFmtId="0" fontId="151" fillId="26" borderId="100" xfId="45494" applyFont="true" applyFill="true" applyBorder="true" applyAlignment="true">
      <alignment horizontal="left" vertical="center" wrapText="true"/>
    </xf>
    <xf numFmtId="0" fontId="151" fillId="3" borderId="10" xfId="45536" applyFont="true" applyBorder="true" applyAlignment="true">
      <alignment horizontal="center" vertical="center" wrapText="true"/>
    </xf>
    <xf numFmtId="0" fontId="151" fillId="3" borderId="52" xfId="45535" applyFont="true" applyBorder="true" applyAlignment="true">
      <alignment horizontal="center" vertical="center" wrapText="true"/>
    </xf>
    <xf numFmtId="0" fontId="151" fillId="3" borderId="53" xfId="45536" applyFont="true" applyBorder="true" applyAlignment="true">
      <alignment horizontal="center" vertical="center" wrapText="true"/>
    </xf>
    <xf numFmtId="0" fontId="151" fillId="26" borderId="102" xfId="45514" applyFont="true" applyFill="true" applyBorder="true" applyAlignment="true">
      <alignment horizontal="left" vertical="center" wrapText="true"/>
    </xf>
    <xf numFmtId="0" fontId="151" fillId="26" borderId="100" xfId="45520" applyFont="true" applyFill="true" applyBorder="true" applyAlignment="true">
      <alignment horizontal="left" vertical="center" wrapText="true"/>
    </xf>
    <xf numFmtId="0" fontId="151" fillId="3" borderId="3" xfId="45566" applyFont="true" applyBorder="true" applyAlignment="true">
      <alignment horizontal="center" vertical="center" wrapText="true"/>
    </xf>
    <xf numFmtId="0" fontId="151" fillId="26" borderId="102" xfId="45574" applyFont="true" applyFill="true" applyBorder="true" applyAlignment="true">
      <alignment horizontal="left" vertical="center" wrapText="true"/>
    </xf>
    <xf numFmtId="0" fontId="151" fillId="3" borderId="1" xfId="45536" applyFont="true" applyBorder="true" applyAlignment="true">
      <alignment horizontal="center" vertical="center" wrapText="true"/>
    </xf>
    <xf numFmtId="0" fontId="151" fillId="3" borderId="82" xfId="45535" applyFont="true" applyBorder="true" applyAlignment="true">
      <alignment horizontal="center" vertical="center" wrapText="true"/>
    </xf>
    <xf numFmtId="0" fontId="151" fillId="3" borderId="83" xfId="45536" applyFont="true" applyBorder="true" applyAlignment="true">
      <alignment horizontal="center" vertical="center" wrapText="true"/>
    </xf>
    <xf numFmtId="0" fontId="151" fillId="26" borderId="102" xfId="45544" applyFont="true" applyFill="true" applyBorder="true" applyAlignment="true">
      <alignment horizontal="left" vertical="center" wrapText="true"/>
    </xf>
    <xf numFmtId="0" fontId="151" fillId="26" borderId="100" xfId="45550" applyFont="true" applyFill="true" applyBorder="true" applyAlignment="true">
      <alignment horizontal="left" vertical="center" wrapText="true"/>
    </xf>
    <xf numFmtId="0" fontId="151" fillId="26" borderId="105" xfId="45556" applyFont="true" applyFill="true" applyBorder="true" applyAlignment="true">
      <alignment horizontal="left" vertical="center" wrapText="true"/>
    </xf>
    <xf numFmtId="0" fontId="151" fillId="3" borderId="10" xfId="45450" applyFont="true" applyBorder="true" applyAlignment="true">
      <alignment horizontal="center" vertical="center" wrapText="true"/>
    </xf>
    <xf numFmtId="0" fontId="151" fillId="3" borderId="52" xfId="45449" applyFont="true" applyBorder="true" applyAlignment="true">
      <alignment horizontal="center" vertical="center" wrapText="true"/>
    </xf>
    <xf numFmtId="0" fontId="151" fillId="3" borderId="53" xfId="45450" applyFont="true" applyBorder="true" applyAlignment="true">
      <alignment horizontal="center" vertical="center" wrapText="true"/>
    </xf>
    <xf numFmtId="0" fontId="151" fillId="3" borderId="10" xfId="45480" applyFont="true" applyBorder="true" applyAlignment="true">
      <alignment horizontal="center" vertical="center" wrapText="true"/>
    </xf>
    <xf numFmtId="0" fontId="151" fillId="3" borderId="52" xfId="45479" applyFont="true" applyBorder="true" applyAlignment="true">
      <alignment horizontal="center" vertical="center" wrapText="true"/>
    </xf>
    <xf numFmtId="0" fontId="151" fillId="3" borderId="53" xfId="45480" applyFont="true" applyBorder="true" applyAlignment="true">
      <alignment horizontal="center" vertical="center" wrapText="true"/>
    </xf>
    <xf numFmtId="0" fontId="151" fillId="3" borderId="3" xfId="45480" applyFont="true" applyBorder="true" applyAlignment="true">
      <alignment horizontal="center" vertical="center" wrapText="true"/>
    </xf>
    <xf numFmtId="0" fontId="151" fillId="3" borderId="1" xfId="45450" applyFont="true" applyBorder="true" applyAlignment="true">
      <alignment horizontal="center" vertical="center" wrapText="true"/>
    </xf>
    <xf numFmtId="0" fontId="151" fillId="3" borderId="82" xfId="45449" applyFont="true" applyBorder="true" applyAlignment="true">
      <alignment horizontal="center" vertical="center" wrapText="true"/>
    </xf>
    <xf numFmtId="0" fontId="151" fillId="3" borderId="83" xfId="45450" applyFont="true" applyBorder="true" applyAlignment="true">
      <alignment horizontal="center" vertical="center" wrapText="true"/>
    </xf>
    <xf numFmtId="0" fontId="151" fillId="26" borderId="59" xfId="45580" applyFont="true" applyFill="true" applyBorder="true" applyAlignment="true">
      <alignment horizontal="left" vertical="center" wrapText="true"/>
    </xf>
    <xf numFmtId="0" fontId="151" fillId="26" borderId="60" xfId="45586" applyFont="true" applyFill="true" applyBorder="true" applyAlignment="true">
      <alignment horizontal="left" vertical="center" wrapText="true"/>
    </xf>
    <xf numFmtId="0" fontId="151" fillId="26" borderId="59" xfId="45622" applyFont="true" applyFill="true" applyBorder="true" applyAlignment="true">
      <alignment horizontal="left" vertical="center" wrapText="true"/>
    </xf>
    <xf numFmtId="0" fontId="151" fillId="26" borderId="60" xfId="45628" applyFont="true" applyFill="true" applyBorder="true" applyAlignment="true">
      <alignment horizontal="left" vertical="center" wrapText="true"/>
    </xf>
    <xf numFmtId="0" fontId="151" fillId="3" borderId="10" xfId="45993" applyFont="true" applyAlignment="true">
      <alignment horizontal="right" vertical="top" wrapText="true"/>
    </xf>
    <xf numFmtId="0" fontId="151" fillId="3" borderId="52" xfId="45994" applyFont="true" applyBorder="true" applyAlignment="true">
      <alignment horizontal="right" vertical="top" wrapText="true"/>
    </xf>
    <xf numFmtId="0" fontId="151" fillId="3" borderId="53" xfId="45995" applyFont="true" applyBorder="true" applyAlignment="true">
      <alignment horizontal="right" vertical="top" wrapText="true"/>
    </xf>
    <xf numFmtId="0" fontId="151" fillId="3" borderId="10" xfId="45987" applyFont="true" applyAlignment="true">
      <alignment horizontal="right" vertical="top" wrapText="true"/>
    </xf>
    <xf numFmtId="0" fontId="151" fillId="3" borderId="52" xfId="45988" applyFont="true" applyBorder="true" applyAlignment="true">
      <alignment horizontal="right" vertical="top" wrapText="true"/>
    </xf>
    <xf numFmtId="0" fontId="151" fillId="3" borderId="53" xfId="45989" applyFont="true" applyBorder="true" applyAlignment="true">
      <alignment horizontal="right" vertical="top" wrapText="true"/>
    </xf>
    <xf numFmtId="0" fontId="151" fillId="3" borderId="10" xfId="45978" applyFont="true" applyAlignment="true">
      <alignment horizontal="right" vertical="top" wrapText="true"/>
    </xf>
    <xf numFmtId="0" fontId="151" fillId="3" borderId="52" xfId="45979" applyFont="true" applyBorder="true" applyAlignment="true">
      <alignment horizontal="right" vertical="top" wrapText="true"/>
    </xf>
    <xf numFmtId="0" fontId="151" fillId="3" borderId="53" xfId="45980" applyFont="true" applyBorder="true" applyAlignment="true">
      <alignment horizontal="right" vertical="top" wrapText="true"/>
    </xf>
    <xf numFmtId="0" fontId="151" fillId="26" borderId="102" xfId="45876" applyFont="true" applyFill="true" applyBorder="true" applyAlignment="true">
      <alignment horizontal="left" vertical="center" wrapText="true"/>
    </xf>
    <xf numFmtId="0" fontId="151" fillId="26" borderId="100" xfId="45876" applyFont="true" applyFill="true" applyBorder="true" applyAlignment="true">
      <alignment horizontal="left" vertical="center" wrapText="true"/>
    </xf>
    <xf numFmtId="0" fontId="151" fillId="26" borderId="105" xfId="45876" applyFont="true" applyFill="true" applyBorder="true" applyAlignment="true">
      <alignment horizontal="left" vertical="center" wrapText="true"/>
    </xf>
    <xf numFmtId="0" fontId="151" fillId="3" borderId="10" xfId="45862" applyFont="true" applyBorder="true" applyAlignment="true">
      <alignment horizontal="center" vertical="center" wrapText="true"/>
    </xf>
    <xf numFmtId="0" fontId="151" fillId="3" borderId="52" xfId="45861" applyFont="true" applyBorder="true" applyAlignment="true">
      <alignment horizontal="center" vertical="center" wrapText="true"/>
    </xf>
    <xf numFmtId="0" fontId="151" fillId="3" borderId="53" xfId="45862" applyFont="true" applyBorder="true" applyAlignment="true">
      <alignment horizontal="center" vertical="center" wrapText="true"/>
    </xf>
    <xf numFmtId="0" fontId="151" fillId="3" borderId="3" xfId="45862" applyFont="true" applyBorder="true" applyAlignment="true">
      <alignment horizontal="center" vertical="center" wrapText="true"/>
    </xf>
    <xf numFmtId="0" fontId="151" fillId="26" borderId="102" xfId="45870" applyFont="true" applyFill="true" applyBorder="true" applyAlignment="true">
      <alignment horizontal="left" vertical="center" wrapText="true"/>
    </xf>
    <xf numFmtId="0" fontId="158" fillId="3" borderId="10" xfId="45942" applyFont="true" applyAlignment="true">
      <alignment horizontal="center" vertical="center" wrapText="true"/>
    </xf>
    <xf numFmtId="0" fontId="158" fillId="3" borderId="10" xfId="45943" applyFont="true" applyAlignment="true">
      <alignment horizontal="center" vertical="center" wrapText="true"/>
    </xf>
    <xf numFmtId="0" fontId="158" fillId="3" borderId="10" xfId="45944" applyFont="true" applyAlignment="true">
      <alignment horizontal="center" vertical="center" wrapText="true"/>
    </xf>
    <xf numFmtId="0" fontId="179" fillId="3" borderId="57" xfId="45945" applyFont="true" applyBorder="true" applyAlignment="true">
      <alignment horizontal="left" wrapText="true"/>
    </xf>
    <xf numFmtId="0" fontId="179" fillId="3" borderId="57" xfId="45946" applyFont="true" applyBorder="true" applyAlignment="true">
      <alignment horizontal="left" wrapText="true"/>
    </xf>
    <xf numFmtId="0" fontId="151" fillId="26" borderId="59" xfId="45951" applyFont="true" applyFill="true" applyBorder="true" applyAlignment="true">
      <alignment horizontal="left" vertical="top" wrapText="true"/>
    </xf>
    <xf numFmtId="0" fontId="151" fillId="26" borderId="60" xfId="45954" applyFont="true" applyFill="true" applyBorder="true" applyAlignment="true">
      <alignment horizontal="left" vertical="top" wrapText="true"/>
    </xf>
    <xf numFmtId="0" fontId="150" fillId="3" borderId="10" xfId="45957" applyFont="true" applyAlignment="true">
      <alignment horizontal="left" vertical="top" wrapText="true"/>
    </xf>
    <xf numFmtId="0" fontId="150" fillId="3" borderId="10" xfId="45958" applyFont="true" applyAlignment="true">
      <alignment horizontal="left" vertical="top" wrapText="true"/>
    </xf>
    <xf numFmtId="0" fontId="150" fillId="3" borderId="10" xfId="45959" applyFont="true" applyAlignment="true">
      <alignment horizontal="left" vertical="top" wrapText="true"/>
    </xf>
    <xf numFmtId="0" fontId="151" fillId="26" borderId="102" xfId="45912" applyFont="true" applyFill="true" applyBorder="true" applyAlignment="true">
      <alignment horizontal="left" vertical="center" wrapText="true"/>
    </xf>
    <xf numFmtId="0" fontId="151" fillId="26" borderId="100" xfId="45918" applyFont="true" applyFill="true" applyBorder="true" applyAlignment="true">
      <alignment horizontal="left" vertical="center" wrapText="true"/>
    </xf>
    <xf numFmtId="0" fontId="151" fillId="26" borderId="105" xfId="45918" applyFont="true" applyFill="true" applyBorder="true" applyAlignment="true">
      <alignment horizontal="left" vertical="center" wrapText="true"/>
    </xf>
    <xf numFmtId="0" fontId="151" fillId="26" borderId="102" xfId="45918" applyFont="true" applyFill="true" applyBorder="true" applyAlignment="true">
      <alignment horizontal="left" vertical="center" wrapText="true"/>
    </xf>
    <xf numFmtId="0" fontId="151" fillId="26" borderId="100" xfId="45924" applyFont="true" applyFill="true" applyBorder="true" applyAlignment="true">
      <alignment horizontal="left" vertical="center" wrapText="true"/>
    </xf>
    <xf numFmtId="0" fontId="151" fillId="3" borderId="10" xfId="45904" applyFont="true" applyBorder="true" applyAlignment="true">
      <alignment horizontal="center" vertical="center" wrapText="true"/>
    </xf>
    <xf numFmtId="0" fontId="151" fillId="3" borderId="52" xfId="45903" applyFont="true" applyBorder="true" applyAlignment="true">
      <alignment horizontal="center" vertical="center" wrapText="true"/>
    </xf>
    <xf numFmtId="0" fontId="151" fillId="3" borderId="53" xfId="45904" applyFont="true" applyBorder="true" applyAlignment="true">
      <alignment horizontal="center" vertical="center" wrapText="true"/>
    </xf>
    <xf numFmtId="0" fontId="151" fillId="3" borderId="1" xfId="45904" applyFont="true" applyBorder="true" applyAlignment="true">
      <alignment horizontal="center" vertical="center" wrapText="true"/>
    </xf>
    <xf numFmtId="0" fontId="151" fillId="3" borderId="82" xfId="45903" applyFont="true" applyBorder="true" applyAlignment="true">
      <alignment horizontal="center" vertical="center" wrapText="true"/>
    </xf>
    <xf numFmtId="0" fontId="151" fillId="3" borderId="83" xfId="45904" applyFont="true" applyBorder="true" applyAlignment="true">
      <alignment horizontal="center" vertical="center" wrapText="true"/>
    </xf>
    <xf numFmtId="0" fontId="24" fillId="3" borderId="10" xfId="19344"/>
    <xf numFmtId="0" fontId="151" fillId="3" borderId="10" xfId="45802" applyFont="true" applyBorder="true" applyAlignment="true">
      <alignment horizontal="center" vertical="center" wrapText="true"/>
    </xf>
    <xf numFmtId="0" fontId="151" fillId="3" borderId="52" xfId="45801" applyFont="true" applyBorder="true" applyAlignment="true">
      <alignment horizontal="center" vertical="center" wrapText="true"/>
    </xf>
    <xf numFmtId="0" fontId="151" fillId="3" borderId="53" xfId="45802" applyFont="true" applyBorder="true" applyAlignment="true">
      <alignment horizontal="center" vertical="center" wrapText="true"/>
    </xf>
    <xf numFmtId="0" fontId="151" fillId="3" borderId="3" xfId="45802" applyFont="true" applyBorder="true" applyAlignment="true">
      <alignment horizontal="center" vertical="center" wrapText="true"/>
    </xf>
    <xf numFmtId="0" fontId="151" fillId="26" borderId="102" xfId="45789" applyFont="true" applyFill="true" applyBorder="true" applyAlignment="true">
      <alignment horizontal="left" vertical="center" wrapText="true"/>
    </xf>
    <xf numFmtId="0" fontId="151" fillId="26" borderId="100" xfId="45789" applyFont="true" applyFill="true" applyBorder="true" applyAlignment="true">
      <alignment horizontal="left" vertical="center" wrapText="true"/>
    </xf>
    <xf numFmtId="0" fontId="151" fillId="3" borderId="10" xfId="45775" applyFont="true" applyBorder="true" applyAlignment="true">
      <alignment horizontal="center" vertical="center" wrapText="true"/>
    </xf>
    <xf numFmtId="0" fontId="151" fillId="3" borderId="52" xfId="45774" applyFont="true" applyBorder="true" applyAlignment="true">
      <alignment horizontal="center" vertical="center" wrapText="true"/>
    </xf>
    <xf numFmtId="0" fontId="151" fillId="3" borderId="53" xfId="45775" applyFont="true" applyBorder="true" applyAlignment="true">
      <alignment horizontal="center" vertical="center" wrapText="true"/>
    </xf>
    <xf numFmtId="0" fontId="151" fillId="3" borderId="3" xfId="45775" applyFont="true" applyBorder="true" applyAlignment="true">
      <alignment horizontal="center" vertical="center" wrapText="true"/>
    </xf>
    <xf numFmtId="0" fontId="151" fillId="3" borderId="1" xfId="45832" applyFont="true" applyBorder="true" applyAlignment="true">
      <alignment horizontal="center" vertical="center" wrapText="true"/>
    </xf>
    <xf numFmtId="0" fontId="151" fillId="3" borderId="82" xfId="45831" applyFont="true" applyBorder="true" applyAlignment="true">
      <alignment horizontal="center" vertical="center" wrapText="true"/>
    </xf>
    <xf numFmtId="0" fontId="151" fillId="3" borderId="83" xfId="45832" applyFont="true" applyBorder="true" applyAlignment="true">
      <alignment horizontal="center" vertical="center" wrapText="true"/>
    </xf>
    <xf numFmtId="0" fontId="151" fillId="26" borderId="102" xfId="45840" applyFont="true" applyFill="true" applyBorder="true" applyAlignment="true">
      <alignment horizontal="left" vertical="center" wrapText="true"/>
    </xf>
    <xf numFmtId="0" fontId="151" fillId="26" borderId="100" xfId="45846" applyFont="true" applyFill="true" applyBorder="true" applyAlignment="true">
      <alignment horizontal="left" vertical="center" wrapText="true"/>
    </xf>
    <xf numFmtId="0" fontId="151" fillId="26" borderId="105" xfId="45852" applyFont="true" applyFill="true" applyBorder="true" applyAlignment="true">
      <alignment horizontal="left" vertical="center" wrapText="true"/>
    </xf>
    <xf numFmtId="0" fontId="151" fillId="3" borderId="10" xfId="45832" applyFont="true" applyBorder="true" applyAlignment="true">
      <alignment horizontal="center" vertical="center" wrapText="true"/>
    </xf>
    <xf numFmtId="0" fontId="151" fillId="3" borderId="52" xfId="45831" applyFont="true" applyBorder="true" applyAlignment="true">
      <alignment horizontal="center" vertical="center" wrapText="true"/>
    </xf>
    <xf numFmtId="0" fontId="151" fillId="3" borderId="53" xfId="45832" applyFont="true" applyBorder="true" applyAlignment="true">
      <alignment horizontal="center" vertical="center" wrapText="true"/>
    </xf>
    <xf numFmtId="0" fontId="151" fillId="26" borderId="102" xfId="45810" applyFont="true" applyFill="true" applyBorder="true" applyAlignment="true">
      <alignment horizontal="left" vertical="center" wrapText="true"/>
    </xf>
    <xf numFmtId="0" fontId="151" fillId="26" borderId="100" xfId="45816" applyFont="true" applyFill="true" applyBorder="true" applyAlignment="true">
      <alignment horizontal="left" vertical="center" wrapText="true"/>
    </xf>
    <xf numFmtId="0" fontId="151" fillId="3" borderId="1" xfId="45745" applyFont="true" applyBorder="true" applyAlignment="true">
      <alignment horizontal="center" vertical="center" wrapText="true"/>
    </xf>
    <xf numFmtId="0" fontId="151" fillId="3" borderId="82" xfId="45744" applyFont="true" applyBorder="true" applyAlignment="true">
      <alignment horizontal="center" vertical="center" wrapText="true"/>
    </xf>
    <xf numFmtId="0" fontId="151" fillId="3" borderId="83" xfId="45745" applyFont="true" applyBorder="true" applyAlignment="true">
      <alignment horizontal="center" vertical="center" wrapText="true"/>
    </xf>
    <xf numFmtId="0" fontId="151" fillId="26" borderId="102" xfId="45753" applyFont="true" applyFill="true" applyBorder="true" applyAlignment="true">
      <alignment horizontal="left" vertical="center" wrapText="true"/>
    </xf>
    <xf numFmtId="0" fontId="151" fillId="26" borderId="100" xfId="45759" applyFont="true" applyFill="true" applyBorder="true" applyAlignment="true">
      <alignment horizontal="left" vertical="center" wrapText="true"/>
    </xf>
    <xf numFmtId="0" fontId="151" fillId="26" borderId="105" xfId="45765" applyFont="true" applyFill="true" applyBorder="true" applyAlignment="true">
      <alignment horizontal="left" vertical="center" wrapText="true"/>
    </xf>
    <xf numFmtId="0" fontId="151" fillId="3" borderId="10" xfId="45745" applyFont="true" applyBorder="true" applyAlignment="true">
      <alignment horizontal="center" vertical="center" wrapText="true"/>
    </xf>
    <xf numFmtId="0" fontId="151" fillId="3" borderId="52" xfId="45744" applyFont="true" applyBorder="true" applyAlignment="true">
      <alignment horizontal="center" vertical="center" wrapText="true"/>
    </xf>
    <xf numFmtId="0" fontId="151" fillId="3" borderId="53" xfId="45745" applyFont="true" applyBorder="true" applyAlignment="true">
      <alignment horizontal="center" vertical="center" wrapText="true"/>
    </xf>
    <xf numFmtId="0" fontId="151" fillId="26" borderId="59" xfId="45876" applyFont="true" applyFill="true" applyBorder="true" applyAlignment="true">
      <alignment horizontal="left" vertical="center" wrapText="true"/>
    </xf>
    <xf numFmtId="0" fontId="151" fillId="26" borderId="60" xfId="45882" applyFont="true" applyFill="true" applyBorder="true" applyAlignment="true">
      <alignment horizontal="left" vertical="center" wrapText="true"/>
    </xf>
    <xf numFmtId="0" fontId="151" fillId="26" borderId="59" xfId="45918" applyFont="true" applyFill="true" applyBorder="true" applyAlignment="true">
      <alignment horizontal="left" vertical="center" wrapText="true"/>
    </xf>
    <xf numFmtId="0" fontId="151" fillId="26" borderId="60" xfId="45924" applyFont="true" applyFill="true" applyBorder="true" applyAlignment="true">
      <alignment horizontal="left" vertical="center" wrapText="true"/>
    </xf>
  </cellXfs>
  <cellStyles count="46011">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065813338" xfId="45100" xr:uid="{96091E64-A2E2-4C73-9DB0-3E04FDC2F18F}"/>
    <cellStyle name="style1491065813438" xfId="45134" xr:uid="{7D1AE102-49DE-4706-8713-EA2468E4F95B}"/>
    <cellStyle name="style1491065813639" xfId="45103" xr:uid="{AB896107-DBDD-4769-9F00-CCEFDE563A6D}"/>
    <cellStyle name="style1491065813824" xfId="45106" xr:uid="{95E046CD-14A3-4765-80D4-B461203799F6}"/>
    <cellStyle name="style1491065813908" xfId="45109" xr:uid="{DC4F2797-5DEC-4597-94C9-092C038E377E}"/>
    <cellStyle name="style1491065814040" xfId="45115" xr:uid="{4D3BC8DB-2708-4576-A21F-96940A209F59}"/>
    <cellStyle name="style1491065814140" xfId="45121" xr:uid="{FDC58788-E2E0-4144-814C-C287AE14B87C}"/>
    <cellStyle name="style1491065814271" xfId="45110" xr:uid="{48203E05-FE9F-4303-89A2-9FE856824E0C}"/>
    <cellStyle name="style1491065814372" xfId="45116" xr:uid="{5B214350-E097-4DA8-A546-A1AF2C3D98FA}"/>
    <cellStyle name="style1491065814456" xfId="45122" xr:uid="{332D9F52-7582-4326-8128-E8AAB069774B}"/>
    <cellStyle name="style1491065814541" xfId="45168" xr:uid="{50A8FD37-F501-47F4-9969-FF9EFED149A5}"/>
    <cellStyle name="style1491065814641" xfId="45125" xr:uid="{69B5684E-B3A7-4B9E-B541-C2C9F9002B7F}"/>
    <cellStyle name="style1491065814742" xfId="45131" xr:uid="{A8D9E170-F840-41E2-97BE-C5616AE1E3B8}"/>
    <cellStyle name="style1491065814842" xfId="45133" xr:uid="{158F9CED-5F53-46CE-A571-0AAED585D9FB}"/>
    <cellStyle name="style1491065815196" xfId="45136" xr:uid="{FCA8D36A-8360-452C-A697-94E953C6F5AD}"/>
    <cellStyle name="style1491065815310" xfId="45137" xr:uid="{BB2C68B0-5957-4AF0-B000-A5511BDF8E73}"/>
    <cellStyle name="style1491065815427" xfId="45135" xr:uid="{D06AAD74-4F98-43B2-94A2-C45414A7BED7}"/>
    <cellStyle name="style1491065815544" xfId="45138" xr:uid="{A959DB4A-3DDE-4C52-A745-AA63595E95CD}"/>
    <cellStyle name="style1491065815747" xfId="45139" xr:uid="{DB774AF3-D273-41CC-BD0D-B8C5166FC3D2}"/>
    <cellStyle name="style1491065815869" xfId="45140" xr:uid="{12B4E3FE-D220-4035-9712-4CB7ECBC8692}"/>
    <cellStyle name="style1491065816088" xfId="45141" xr:uid="{48139DF5-62AA-4E6D-953D-AFC37B2DC43E}"/>
    <cellStyle name="style1491065816177" xfId="45142" xr:uid="{667AC80B-3710-4674-B655-7C9146ADA8E2}"/>
    <cellStyle name="style1491065816298" xfId="45143" xr:uid="{4DDCD956-41E4-4BEB-859E-8D2329B6AD71}"/>
    <cellStyle name="style1491065816407" xfId="45144" xr:uid="{894B066A-566B-4673-A382-B18D826FE9E8}"/>
    <cellStyle name="style1491065816539" xfId="45169" xr:uid="{9A5EF05F-ED6D-4F6B-802C-FFEF124354BB}"/>
    <cellStyle name="style1491065816608" xfId="45170" xr:uid="{23A5DD48-CBA6-4D82-BD81-EA09EA8816CB}"/>
    <cellStyle name="style1491065889898" xfId="45101" xr:uid="{9FBBBFD4-6724-4A3C-859B-14769D20FF0B}"/>
    <cellStyle name="style1491065889999" xfId="45157" xr:uid="{0BEAF0BC-F012-45EB-A654-95722DF9E3EF}"/>
    <cellStyle name="style1491065890177" xfId="45104" xr:uid="{8DFAE208-79DF-465A-8985-C3E517828C13}"/>
    <cellStyle name="style1491065890378" xfId="45107" xr:uid="{525A56BB-40DC-41E2-9C66-93DE1D5F5CBC}"/>
    <cellStyle name="style1491065890447" xfId="45111" xr:uid="{FC86BCC3-FE23-4976-8FEE-893E7341ECAC}"/>
    <cellStyle name="style1491065890547" xfId="45117" xr:uid="{B19008FD-206F-46C2-87CC-417D0E4A18F3}"/>
    <cellStyle name="style1491065890716" xfId="45126" xr:uid="{D93307B8-A19D-488A-8202-EFD427588952}"/>
    <cellStyle name="style1491065890816" xfId="45112" xr:uid="{5B62A516-D19F-41B1-84FF-B75E4D3159AE}"/>
    <cellStyle name="style1491065890897" xfId="45118" xr:uid="{48B8C0F7-7927-477F-B9DA-DEB2828BFDF2}"/>
    <cellStyle name="style1491065890979" xfId="45127" xr:uid="{5DE3BF3D-3985-49EF-B59B-3EA9CFD87122}"/>
    <cellStyle name="style1491065891064" xfId="45174" xr:uid="{EE553636-7F9F-46A4-B8B2-37DBE296BB20}"/>
    <cellStyle name="style1491065891148" xfId="45129" xr:uid="{82C1E4D3-BC3D-4131-9DB4-3335FDCC4CAC}"/>
    <cellStyle name="style1491065891249" xfId="45130" xr:uid="{667E3A65-F6E9-4BF8-A46E-817D4B11CF47}"/>
    <cellStyle name="style1491065891534" xfId="45159" xr:uid="{5E7916D6-4E2D-49BD-A56E-68CF2670503B}"/>
    <cellStyle name="style1491065891634" xfId="45160" xr:uid="{D4E3488A-86E0-4A27-93BF-FEF60920F4F8}"/>
    <cellStyle name="style1491065891734" xfId="45158" xr:uid="{5EB28DE6-727F-4497-8D97-50AD737D45AB}"/>
    <cellStyle name="style1491065891835" xfId="45161" xr:uid="{DD86781F-B6BE-436D-A001-EEFB3C35416C}"/>
    <cellStyle name="style1491065891919" xfId="45162" xr:uid="{437FF029-ED22-45CF-8B48-13FD88BF15E2}"/>
    <cellStyle name="style1491065892020" xfId="45163" xr:uid="{C0A837ED-045B-42FA-9135-FDF0DE65CAEF}"/>
    <cellStyle name="style1491065892205" xfId="45164" xr:uid="{C93032F3-D336-4A40-8E4D-03FCBCE789AA}"/>
    <cellStyle name="style1491065892299" xfId="45165" xr:uid="{393B12D2-8EFA-46B7-9EC4-C3FB39F3197B}"/>
    <cellStyle name="style1491065892383" xfId="45166" xr:uid="{D7EE2896-CD5B-46F4-803F-700B15E5888C}"/>
    <cellStyle name="style1491065892483" xfId="45167" xr:uid="{0CD2A856-DF2E-47EF-901A-10C15692F1BD}"/>
    <cellStyle name="style1491065892605" xfId="45175" xr:uid="{07889621-0590-4AD9-9E61-210B19B328E7}"/>
    <cellStyle name="style1491065892700" xfId="45176" xr:uid="{661B63BC-5EB6-4423-8896-85DDDFE816F1}"/>
    <cellStyle name="style1491065965872" xfId="45102" xr:uid="{2A1C24BE-76AA-451C-9E24-F9FC5A7516CD}"/>
    <cellStyle name="style1491065965972" xfId="45146" xr:uid="{516AA186-CF4A-4BC1-8C26-C5982637BCD4}"/>
    <cellStyle name="style1491065966157" xfId="45105" xr:uid="{5CDBB96F-94C3-42B6-A3B1-AB73DCBBB963}"/>
    <cellStyle name="style1491065966342" xfId="45108" xr:uid="{8ED7DF98-7E12-40CE-9464-AC85CE96E48F}"/>
    <cellStyle name="style1491065966427" xfId="45113" xr:uid="{429AEC20-D555-4DE3-9D9E-DDD278621348}"/>
    <cellStyle name="style1491065966543" xfId="45119" xr:uid="{910E427E-7715-4DD0-87EF-F7EB964709F9}"/>
    <cellStyle name="style1491065966643" xfId="45123" xr:uid="{AB589FF0-EA99-4426-B68C-25C1D8FEDF1A}"/>
    <cellStyle name="style1491065966743" xfId="45114" xr:uid="{17765EF6-A925-4E8A-A024-37785C77742B}"/>
    <cellStyle name="style1491065966828" xfId="45120" xr:uid="{139874C8-C733-41A6-A670-140722AAF54E}"/>
    <cellStyle name="style1491065966913" xfId="45124" xr:uid="{DC0CDF98-B1D6-4FE9-B378-893A85435A51}"/>
    <cellStyle name="style1491065966997" xfId="45171" xr:uid="{0818CA27-037E-42F9-BBFE-B3BDFCAEAE5D}"/>
    <cellStyle name="style1491065967097" xfId="45128" xr:uid="{7F7822AC-DE89-4068-B66E-802173137E01}"/>
    <cellStyle name="style1491065967198" xfId="45132" xr:uid="{512415C0-76DA-4E37-A8E3-22605D472AAF}"/>
    <cellStyle name="style1491065967276" xfId="45145" xr:uid="{92DB7E38-23E4-41B9-926E-EB5157E178BA}"/>
    <cellStyle name="style1491065967545" xfId="45148" xr:uid="{EB8155BF-7D07-4A0E-8ADA-A84AC2D646A1}"/>
    <cellStyle name="style1491065967630" xfId="45149" xr:uid="{CFE79AAA-F05C-4132-9E43-162C2B8411EF}"/>
    <cellStyle name="style1491065967730" xfId="45147" xr:uid="{C681C224-B293-4F71-B3F7-BC969C08760C}"/>
    <cellStyle name="style1491065967831" xfId="45150" xr:uid="{3BF1B4AE-6323-4189-AA6B-2CB05776B91D}"/>
    <cellStyle name="style1491065967931" xfId="45151" xr:uid="{C5868093-9B55-493F-8110-5E78D43C0394}"/>
    <cellStyle name="style1491065968031" xfId="45152" xr:uid="{571F36B1-7B54-4746-9A45-BE597DF19DCA}"/>
    <cellStyle name="style1491065968216" xfId="45153" xr:uid="{BE7FB38E-53E9-4FEF-B09D-7506EA10539B}"/>
    <cellStyle name="style1491065968299" xfId="45154" xr:uid="{3F70618F-16A0-47B4-B99C-4320694C0CFA}"/>
    <cellStyle name="style1491065968379" xfId="45155" xr:uid="{67C4269C-B24A-4639-8A15-DCC28C7F3D5A}"/>
    <cellStyle name="style1491065968479" xfId="45156" xr:uid="{5C863526-ACE4-49DC-96C3-64AEB213493B}"/>
    <cellStyle name="style1491065968601" xfId="45172" xr:uid="{C685C418-45A6-4F2F-A839-0D40560D1FC3}"/>
    <cellStyle name="style1491065968680" xfId="45173" xr:uid="{5A1A6318-E0B5-477C-8406-65819CDB499D}"/>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3038446203" xfId="45371" xr:uid="{64635FE6-CC93-4B2B-A1DF-909724A63430}"/>
    <cellStyle name="style1493038446312" xfId="45404" xr:uid="{DE110913-F0D0-4F46-9CA4-E678C8636B6B}"/>
    <cellStyle name="style1493038446515" xfId="45374" xr:uid="{CF22DFF8-C046-4171-BAB4-972A2C7005EC}"/>
    <cellStyle name="style1493038446718" xfId="45377" xr:uid="{BCB046FB-5F32-46E5-AD4E-B1EED351D41D}"/>
    <cellStyle name="style1493038446797" xfId="45380" xr:uid="{2DFA6061-19B4-4BD0-A769-75AC2976521F}"/>
    <cellStyle name="style1493038446906" xfId="45386" xr:uid="{E37850E7-C7C4-4D31-B5A7-42B20FF8A0B4}"/>
    <cellStyle name="style1493038447015" xfId="45392" xr:uid="{C444BB1E-4300-41BA-AE85-9FD45ACC19D3}"/>
    <cellStyle name="style1493038447125" xfId="45381" xr:uid="{BECE0858-0E7B-4ED1-A262-11B9A8851633}"/>
    <cellStyle name="style1493038447218" xfId="45387" xr:uid="{2D5A2679-C72E-429A-AA99-C563C1B91BCC}"/>
    <cellStyle name="style1493038447297" xfId="45393" xr:uid="{5250C3C8-8B53-48A7-B3AE-71BAF69DD378}"/>
    <cellStyle name="style1493038447375" xfId="45437" xr:uid="{14432E57-D79B-4723-9E36-8634457184D1}"/>
    <cellStyle name="style1493038447484" xfId="45394" xr:uid="{2F1A80B4-89D1-4BF0-973F-FA8C42212EBF}"/>
    <cellStyle name="style1493038447578" xfId="45401" xr:uid="{28B6BC67-82A7-44AB-8831-AECA56A193F0}"/>
    <cellStyle name="style1493038447859" xfId="45406" xr:uid="{125F4A30-55FF-4888-A6A7-EA19D06BBFE5}"/>
    <cellStyle name="style1493038447953" xfId="45407" xr:uid="{580FDCEA-FBF4-4082-9420-D400AF568161}"/>
    <cellStyle name="style1493038448078" xfId="45405" xr:uid="{4C1268A2-3DCF-4A10-A738-E09B104EB448}"/>
    <cellStyle name="style1493038448172" xfId="45408" xr:uid="{DC40AB88-6698-4CC6-A778-F0044AD8D63C}"/>
    <cellStyle name="style1493038448281" xfId="45409" xr:uid="{8E1A5106-9646-4901-93A5-3406E0CEE4C0}"/>
    <cellStyle name="style1493038448375" xfId="45410" xr:uid="{0CCE5C38-214F-4AA8-BAB9-7A2618462ED4}"/>
    <cellStyle name="style1493038448594" xfId="45411" xr:uid="{DE435A83-9716-4DE7-A663-606C246243BB}"/>
    <cellStyle name="style1493038448672" xfId="45412" xr:uid="{9A7A28D8-B77B-4B52-8A5A-18ED9C9D1AFB}"/>
    <cellStyle name="style1493038448781" xfId="45413" xr:uid="{CBA4C442-9923-4FA3-918F-968DC0672578}"/>
    <cellStyle name="style1493038448875" xfId="45414" xr:uid="{FDB8E867-E913-40CA-8EDC-5E7EF2E1D584}"/>
    <cellStyle name="style1493038449016" xfId="45438" xr:uid="{0E647457-0B31-40D4-820C-3BE981FF3046}"/>
    <cellStyle name="style1493038449094" xfId="45439" xr:uid="{2F76C0EC-EE46-4456-B9A9-4FB2A55B11E3}"/>
    <cellStyle name="style1493038487070" xfId="45372" xr:uid="{1CE43CEA-98EC-45E1-8802-E00FF597EC44}"/>
    <cellStyle name="style1493038487164" xfId="45415" xr:uid="{3FB391DD-87AD-4E1E-A453-22045EE91AB3}"/>
    <cellStyle name="style1493038487336" xfId="45375" xr:uid="{C1EAFC20-3DB1-44AB-BB87-DA483AFDEB83}"/>
    <cellStyle name="style1493038487508" xfId="45378" xr:uid="{38174DF5-2BFC-4516-99DF-46B9EF931727}"/>
    <cellStyle name="style1493038487586" xfId="45382" xr:uid="{7CA3775F-C429-4127-AA38-A218EB5BBD5B}"/>
    <cellStyle name="style1493038487680" xfId="45388" xr:uid="{581FDF5E-B4E2-4302-A896-E532EF0F21D6}"/>
    <cellStyle name="style1493038487789" xfId="45395" xr:uid="{A7FD45B4-3D87-4AE2-B4F8-9B8363DABAC9}"/>
    <cellStyle name="style1493038487883" xfId="45383" xr:uid="{67A49841-C9C9-43C2-A3D5-B75F8FF22A3E}"/>
    <cellStyle name="style1493038487945" xfId="45389" xr:uid="{87B98C15-550C-4874-ABCC-D5813DDDDA08}"/>
    <cellStyle name="style1493038488039" xfId="45396" xr:uid="{E8ED6556-7CCF-4DDC-AAAC-65516D8D3474}"/>
    <cellStyle name="style1493038488117" xfId="45440" xr:uid="{A8D2B7D9-A68A-4FCB-B5FA-F4006DD8DE38}"/>
    <cellStyle name="style1493038488195" xfId="45399" xr:uid="{CEF666D7-B060-4B32-8AB0-ACB62F93282E}"/>
    <cellStyle name="style1493038488305" xfId="45402" xr:uid="{90C4EB0A-C109-4182-A354-5C277A2B0CCB}"/>
    <cellStyle name="style1493038488570" xfId="45417" xr:uid="{8B8ED821-B264-447A-A9A9-EE1E03BF2F36}"/>
    <cellStyle name="style1493038488648" xfId="45418" xr:uid="{C23C1BEE-4EB7-4DCB-B8AC-6DBDAA77A6FE}"/>
    <cellStyle name="style1493038488742" xfId="45416" xr:uid="{DF6C224B-52D6-44BF-880C-3C458D29F1A7}"/>
    <cellStyle name="style1493038488820" xfId="45423" xr:uid="{E22086BB-4D78-4D57-9767-87961DBB3D34}"/>
    <cellStyle name="style1493038488914" xfId="45424" xr:uid="{29B28EA6-F746-4AF9-8359-26A8C3ADE016}"/>
    <cellStyle name="style1493038488992" xfId="45425" xr:uid="{905706A1-B439-45D5-984E-B8E95556FA88}"/>
    <cellStyle name="style1493038489180" xfId="45429" xr:uid="{54E779AD-CA6D-4F5C-A152-A8BAFA416355}"/>
    <cellStyle name="style1493038489242" xfId="45430" xr:uid="{889B8A96-A6A3-4AFB-862E-A3FB83D55A2C}"/>
    <cellStyle name="style1493038489336" xfId="45431" xr:uid="{56ADDD8F-7DAD-4B4F-9095-AA7076F4BA37}"/>
    <cellStyle name="style1493038489414" xfId="45432" xr:uid="{CB9EF959-2F1C-4175-9433-AF8B42C27B45}"/>
    <cellStyle name="style1493038489555" xfId="45441" xr:uid="{B086C4E2-CFB0-40C7-B851-17E460ABC24D}"/>
    <cellStyle name="style1493038489633" xfId="45444" xr:uid="{BA1A35BA-8DD3-4FDD-BCEB-199B63B4D553}"/>
    <cellStyle name="style1493038527809" xfId="45373" xr:uid="{F7FFDFCB-619C-4D7C-B142-82821E1F2D65}"/>
    <cellStyle name="style1493038527903" xfId="45419" xr:uid="{C9B219E3-3D87-4C3F-98B3-D0B45045E9F4}"/>
    <cellStyle name="style1493038528075" xfId="45376" xr:uid="{C32C0666-FF54-4457-90DD-6B154787C50B}"/>
    <cellStyle name="style1493038528247" xfId="45379" xr:uid="{AE13ECD6-9660-4E0E-B9B1-7CACFF7AF1D5}"/>
    <cellStyle name="style1493038528325" xfId="45384" xr:uid="{CFDA4588-8BEF-4484-94E2-8313F398AE81}"/>
    <cellStyle name="style1493038528419" xfId="45390" xr:uid="{792531BF-1640-4938-9815-631F1BC59739}"/>
    <cellStyle name="style1493038528528" xfId="45397" xr:uid="{CE026A73-61B7-4071-A4E4-13B51F9F1CCB}"/>
    <cellStyle name="style1493038528606" xfId="45385" xr:uid="{0B1B5084-C563-408C-96E3-DE7FD55868F5}"/>
    <cellStyle name="style1493038528684" xfId="45391" xr:uid="{3D1D1480-FAB2-4C89-B05C-2B99C12C2A4E}"/>
    <cellStyle name="style1493038528778" xfId="45398" xr:uid="{E84AF721-5A96-4CCA-AE30-007BFEB3ED54}"/>
    <cellStyle name="style1493038528856" xfId="45442" xr:uid="{A1F8315F-96E3-492A-BE3C-C915BEC84A4B}"/>
    <cellStyle name="style1493038528934" xfId="45400" xr:uid="{CE313AC7-AE8A-43C3-8018-CB44A94A6850}"/>
    <cellStyle name="style1493038529044" xfId="45403" xr:uid="{0279795A-AA57-425C-8D88-FB93CB942C94}"/>
    <cellStyle name="style1493038529294" xfId="45421" xr:uid="{BB361029-3191-4373-841B-4CD30582E793}"/>
    <cellStyle name="style1493038529387" xfId="45422" xr:uid="{4DCB3E60-B7AE-4357-82D1-786BBF633A57}"/>
    <cellStyle name="style1493038529465" xfId="45420" xr:uid="{F826455F-B653-401D-B395-122BA1F4D971}"/>
    <cellStyle name="style1493038529559" xfId="45426" xr:uid="{99D3DF2E-2CB7-4F9C-87D6-6507C7014BBB}"/>
    <cellStyle name="style1493038529653" xfId="45427" xr:uid="{5867C6C4-E993-4B13-8F1D-097989786657}"/>
    <cellStyle name="style1493038529731" xfId="45428" xr:uid="{A46C2FE1-4B1D-4733-89B9-1E44BFE7022C}"/>
    <cellStyle name="style1493038529919" xfId="45433" xr:uid="{BF29CFB6-C2AB-4CA3-B919-E1B67C2C0835}"/>
    <cellStyle name="style1493038529981" xfId="45434" xr:uid="{1E1E42E3-157E-4D4B-A41A-40DCFE5FF33C}"/>
    <cellStyle name="style1493038530075" xfId="45435" xr:uid="{A7AC2A65-0656-485A-8DD8-77F8007D4692}"/>
    <cellStyle name="style1493038530169" xfId="45436" xr:uid="{D15B3DF7-8AAD-4A14-9B43-FC31544AD7B7}"/>
    <cellStyle name="style1493038530294" xfId="45443" xr:uid="{D46517AA-5166-4BB1-9212-5FC4EE9FE991}"/>
    <cellStyle name="style1493038530372" xfId="45445" xr:uid="{CD05EE87-B0C4-482D-A5C9-F22E266BCCD2}"/>
    <cellStyle name="style1494948893840" xfId="45666" xr:uid="{25E6E351-B8E3-45C1-B67F-F9A218D865B3}"/>
    <cellStyle name="style1494948894012" xfId="45699" xr:uid="{674EEF62-C178-4331-93DB-93290C5C8154}"/>
    <cellStyle name="style1494948894329" xfId="45669" xr:uid="{ABE5FFD8-66E7-4EB8-9952-0797D01156D5}"/>
    <cellStyle name="style1494948894661" xfId="45672" xr:uid="{B3C3543D-962D-493C-86C5-AAD197B4AA3D}"/>
    <cellStyle name="style1494948894780" xfId="45675" xr:uid="{AF97CBFD-4902-49D8-BE29-E466C7D151DC}"/>
    <cellStyle name="style1494948894971" xfId="45681" xr:uid="{9DEFC61E-D631-436C-8C1A-C4B6F9A10E06}"/>
    <cellStyle name="style1494948895281" xfId="45687" xr:uid="{B2788D0E-4B47-45E9-8F92-9642AA9B2445}"/>
    <cellStyle name="style1494948895448" xfId="45676" xr:uid="{DA4136E3-18A4-4E61-A006-6B9C532C3CE3}"/>
    <cellStyle name="style1494948895564" xfId="45682" xr:uid="{43B5FB30-B70A-4B43-B873-6FC8CD937159}"/>
    <cellStyle name="style1494948895731" xfId="45688" xr:uid="{AC81F92F-90A7-4D5D-819D-2C78B61D4C5F}"/>
    <cellStyle name="style1494948895854" xfId="45732" xr:uid="{3AC0D023-506B-4F01-9A12-02FD4FB96899}"/>
    <cellStyle name="style1494948896000" xfId="45689" xr:uid="{DF65344D-69B6-4110-975D-21BB614AA1E0}"/>
    <cellStyle name="style1494948896186" xfId="45694" xr:uid="{B407AFD2-A253-46F4-B010-69F91868E838}"/>
    <cellStyle name="style1494948896643" xfId="45701" xr:uid="{0B289369-782D-40F2-8A5C-8FF8C9428274}"/>
    <cellStyle name="style1494948896793" xfId="45702" xr:uid="{EE44BD14-011C-4BE0-BF6E-BBD0D570C009}"/>
    <cellStyle name="style1494948896943" xfId="45700" xr:uid="{ACC011BF-3761-4714-8F1C-BC7838392F72}"/>
    <cellStyle name="style1494948897098" xfId="45703" xr:uid="{FDE7C1EA-CF7F-418B-880C-7DEDBD29A346}"/>
    <cellStyle name="style1494948897254" xfId="45704" xr:uid="{B85C54EA-C38F-4031-9E1B-64423C268DA5}"/>
    <cellStyle name="style1494948897412" xfId="45705" xr:uid="{3AC49E31-49BD-4A53-BCF4-55505D72559B}"/>
    <cellStyle name="style1494948897700" xfId="45706" xr:uid="{50E6418C-180B-461F-91E8-66A79955AF03}"/>
    <cellStyle name="style1494948897815" xfId="45707" xr:uid="{22BE67D3-0319-4200-B183-58A8BE432C0D}"/>
    <cellStyle name="style1494948897968" xfId="45708" xr:uid="{F89B99F0-1010-4B41-BACA-AF9DC168D879}"/>
    <cellStyle name="style1494948898119" xfId="45709" xr:uid="{467E3CAA-665E-40F7-B341-6102FF0A1F22}"/>
    <cellStyle name="style1494948898397" xfId="45733" xr:uid="{D5F9456B-0492-49FB-9213-E250693AC3FA}"/>
    <cellStyle name="style1494948898509" xfId="45734" xr:uid="{F72F5CD9-E35A-4B55-84E8-9C6AE7E9D5C3}"/>
    <cellStyle name="style1494948947444" xfId="45667" xr:uid="{AF1B5077-A64B-471F-A82E-297AD13D27B8}"/>
    <cellStyle name="style1494948947552" xfId="45721" xr:uid="{E239290B-3FAC-41DD-80AA-3E2A5A753CB3}"/>
    <cellStyle name="style1494948947781" xfId="45670" xr:uid="{0AC493D9-9D4C-45F8-9709-ECFB2D4A8084}"/>
    <cellStyle name="style1494948948010" xfId="45673" xr:uid="{A4686737-4182-45E0-8C56-FAFDADF6C281}"/>
    <cellStyle name="style1494948948094" xfId="45677" xr:uid="{A079A6FA-C805-4EA9-9D35-650BA8D4DDDF}"/>
    <cellStyle name="style1494948948232" xfId="45683" xr:uid="{561FEC6B-F732-4F1F-974F-41C2F6EEE20F}"/>
    <cellStyle name="style1494948948370" xfId="45692" xr:uid="{40CF6DC2-CFA9-4954-9225-24624F4CCAD7}"/>
    <cellStyle name="style1494948948502" xfId="45678" xr:uid="{8D8DC8B3-19F8-4A3B-B18D-D951020797A7}"/>
    <cellStyle name="style1494948948599" xfId="45684" xr:uid="{05B5F87B-818D-4F03-B5AE-8F6F22BAE23E}"/>
    <cellStyle name="style1494948948718" xfId="45693" xr:uid="{7F0E2A45-3B38-4138-9DBE-F80940568985}"/>
    <cellStyle name="style1494948948856" xfId="45738" xr:uid="{D88F536A-C16D-44B9-BEF1-77974B5ECEBA}"/>
    <cellStyle name="style1494948948981" xfId="45696" xr:uid="{DC21162B-F355-4333-B2F3-EE095FF1AE89}"/>
    <cellStyle name="style1494948949106" xfId="45698" xr:uid="{C2845692-254B-4A51-AD77-12EC4C1BDEFB}"/>
    <cellStyle name="style1494948949454" xfId="45723" xr:uid="{50133B31-4229-49A3-A72D-A0D5C20B843D}"/>
    <cellStyle name="style1494948949572" xfId="45724" xr:uid="{9E09F084-6694-4962-8B7F-90863433FF7F}"/>
    <cellStyle name="style1494948949680" xfId="45722" xr:uid="{C8B14490-716E-4FEC-9DB1-C20A21D567C7}"/>
    <cellStyle name="style1494948949777" xfId="45725" xr:uid="{84D25FC5-4199-4C88-85F2-5F538C05A9DA}"/>
    <cellStyle name="style1494948949877" xfId="45726" xr:uid="{673DF60A-2388-45FD-80C2-3E039CC9A7E7}"/>
    <cellStyle name="style1494948949974" xfId="45727" xr:uid="{426AC568-0A6F-4E73-921E-23371E3F7BF4}"/>
    <cellStyle name="style1494948950183" xfId="45728" xr:uid="{8823CBF9-A880-4473-9E5F-359F9D61B8F7}"/>
    <cellStyle name="style1494948950264" xfId="45729" xr:uid="{CA14CA01-AD79-43D2-AF06-269CB4F4DD3F}"/>
    <cellStyle name="style1494948950380" xfId="45730" xr:uid="{FB755EE8-7165-4571-B7C5-6402DD1FA1A3}"/>
    <cellStyle name="style1494948950481" xfId="45731" xr:uid="{536D601E-4142-4519-8BF3-84F5FAC9FD43}"/>
    <cellStyle name="style1494948950654" xfId="45739" xr:uid="{5BF9688B-B0AC-4519-9B15-64C90B2FC363}"/>
    <cellStyle name="style1494948950738" xfId="45740" xr:uid="{143CB49D-5AE1-4A7B-B179-43B841BAA646}"/>
    <cellStyle name="style1494948992787" xfId="45668" xr:uid="{15F59322-08F8-468A-91D4-31DB05529222}"/>
    <cellStyle name="style1494948992882" xfId="45710" xr:uid="{64AA98DF-F90C-41A5-A778-DD42D0D3D67D}"/>
    <cellStyle name="style1494948993071" xfId="45671" xr:uid="{8C2EB986-0CC1-4A6E-8EE0-1C0CF84F723A}"/>
    <cellStyle name="style1494948993264" xfId="45674" xr:uid="{D3A80DB8-5C0D-4E3B-9592-BA2CA262D150}"/>
    <cellStyle name="style1494948993353" xfId="45679" xr:uid="{4DBEE068-39B1-4CAE-9137-896C05EFEF27}"/>
    <cellStyle name="style1494948993478" xfId="45685" xr:uid="{14B08BE0-34B3-44CE-84DB-99E0AEBAAA30}"/>
    <cellStyle name="style1494948993623" xfId="45690" xr:uid="{745224A3-EF77-458B-9F0C-4313143E505F}"/>
    <cellStyle name="style1494948993734" xfId="45680" xr:uid="{31526A49-809E-477F-8979-D8C2A17A83C6}"/>
    <cellStyle name="style1494948993831" xfId="45686" xr:uid="{1130F34D-977E-474C-AAD8-BA7AFE4A7BBD}"/>
    <cellStyle name="style1494948993927" xfId="45691" xr:uid="{BD2398AC-0475-49BB-B0DB-E803EF747ED0}"/>
    <cellStyle name="style1494948994013" xfId="45735" xr:uid="{DA24C82C-A81B-4EC1-8E29-0BF90543B1EC}"/>
    <cellStyle name="style1494948994131" xfId="45695" xr:uid="{8162DBEA-25AA-4F34-A9B5-0FFF19A3EF13}"/>
    <cellStyle name="style1494948994275" xfId="45697" xr:uid="{75494FF8-60C3-41B0-8155-F3DEE82EAD4C}"/>
    <cellStyle name="style1494948994608" xfId="45712" xr:uid="{DC1C62C4-90B2-484C-9FE1-094523934923}"/>
    <cellStyle name="style1494948994732" xfId="45713" xr:uid="{B737C925-5D79-44B4-8390-B9AD02FA8486}"/>
    <cellStyle name="style1494948994834" xfId="45711" xr:uid="{45A4E9ED-C4F0-474F-83F2-2C62B88204A5}"/>
    <cellStyle name="style1494948994922" xfId="45714" xr:uid="{C51C1DA6-19CC-4E54-B46F-4E12EF444A21}"/>
    <cellStyle name="style1494948995014" xfId="45715" xr:uid="{F1F9AC28-21CB-440E-89E0-D5C44D43527F}"/>
    <cellStyle name="style1494948995109" xfId="45716" xr:uid="{B6D61FF2-91F7-4A3C-99E5-C97B419448C1}"/>
    <cellStyle name="style1494948995300" xfId="45717" xr:uid="{04A8A5CA-EE92-4055-888F-8C1267782664}"/>
    <cellStyle name="style1494948995383" xfId="45718" xr:uid="{3B84CBA2-16C3-4EAE-B06F-F52E5794C4B4}"/>
    <cellStyle name="style1494948995480" xfId="45719" xr:uid="{6D8AFA0C-FC4B-453C-A414-D532D8F514EE}"/>
    <cellStyle name="style1494948995582" xfId="45720" xr:uid="{762D680A-1ABE-466B-940E-6264EEBDDFCC}"/>
    <cellStyle name="style1494948995767" xfId="45736" xr:uid="{BFA6A29C-D220-4EBC-A464-7E6AB2FAC82B}"/>
    <cellStyle name="style1494948995846" xfId="45737" xr:uid="{E47E12A6-5262-4579-9034-6FB0AE62D846}"/>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3889256821" xfId="45177" xr:uid="{FC3E02EA-4008-44E6-A97C-41DDB4C508DC}"/>
    <cellStyle name="style1523889256951" xfId="45178" xr:uid="{8F4504AB-EB59-49DF-8603-C3A9573840B6}"/>
    <cellStyle name="style1523889257050" xfId="45183" xr:uid="{AF6F8F58-1AD6-40A0-A877-921C760F4781}"/>
    <cellStyle name="style1523889257187" xfId="45184" xr:uid="{9C247FFA-735D-4CAF-9B86-50D05A913C58}"/>
    <cellStyle name="style1523889257417" xfId="45180" xr:uid="{C274F6BA-1531-40BF-8577-08790C6335E7}"/>
    <cellStyle name="style1523889257519" xfId="45181" xr:uid="{69B4420F-D034-4C5F-BF04-C70D51903619}"/>
    <cellStyle name="style1523889257615" xfId="45179" xr:uid="{E0487A0E-A528-4390-A028-8917D38B5DBD}"/>
    <cellStyle name="style1523889257714" xfId="45182" xr:uid="{DA00142A-007F-4BD3-8F94-5C01975B325D}"/>
    <cellStyle name="style1523889257812" xfId="45185" xr:uid="{B1336CB3-A80E-4DD6-9D6F-616810D64080}"/>
    <cellStyle name="style1523889257924" xfId="45186" xr:uid="{CCC02968-C2BB-44A4-B128-A162878BA5CE}"/>
    <cellStyle name="style1523889258020" xfId="45187" xr:uid="{9B466542-F08B-419E-90E5-9F2DA28B56D2}"/>
    <cellStyle name="style1523889258125" xfId="45188" xr:uid="{D575EA6D-C7BE-4CB0-AD77-F6800AD2900A}"/>
    <cellStyle name="style1523889258226" xfId="45189" xr:uid="{50C12B98-F175-4178-80EB-3AF16AE614FB}"/>
    <cellStyle name="style1523889258332" xfId="45195" xr:uid="{5B2B402C-780C-42F4-8898-A09941DC7303}"/>
    <cellStyle name="style1523889258429" xfId="45190" xr:uid="{7B06A79A-5DFC-4AE0-BC21-BFA6F987888A}"/>
    <cellStyle name="style1523889258573" xfId="45196" xr:uid="{8B0EEEB9-C900-4972-B71E-870D8BF60BBC}"/>
    <cellStyle name="style1523889258672" xfId="45201" xr:uid="{72613FCA-1DBF-4868-82B2-943238F6BCEA}"/>
    <cellStyle name="style1523889258781" xfId="45202" xr:uid="{9224E53E-8E4A-42B2-9D99-C32A5B37EC63}"/>
    <cellStyle name="style1523889258878" xfId="45191" xr:uid="{D5130192-04BC-4975-816E-ED6CAD91D536}"/>
    <cellStyle name="style1523889258979" xfId="45192" xr:uid="{6ED676D3-D797-4F18-9D26-27150F6A6F3E}"/>
    <cellStyle name="style1523889259076" xfId="45193" xr:uid="{E212785B-E626-42A4-BF36-A9601C24C661}"/>
    <cellStyle name="style1523889259196" xfId="45194" xr:uid="{FF63D433-094A-4272-B58C-89284B6F6F6C}"/>
    <cellStyle name="style1523889259293" xfId="45197" xr:uid="{AE759B7E-FC7A-49F0-ABB1-CE03E3D72357}"/>
    <cellStyle name="style1523889259389" xfId="45198" xr:uid="{B6FE5527-E9AC-4675-9138-00B015155A21}"/>
    <cellStyle name="style1523889259488" xfId="45199" xr:uid="{0D329F71-8F48-4A4C-9859-68A3A4E946D6}"/>
    <cellStyle name="style1523889259601" xfId="45200" xr:uid="{66BFD835-3003-4500-9EC2-3F6AC934480D}"/>
    <cellStyle name="style1523889259733" xfId="45203" xr:uid="{55EC57CA-BCF7-45DF-9E65-25E48170BC93}"/>
    <cellStyle name="style1523889259834" xfId="45204" xr:uid="{696F2B35-6533-43A0-BC5C-C4CAE7540DD0}"/>
    <cellStyle name="style1523889259929" xfId="45205" xr:uid="{9C0DFE77-FE0B-468E-AD71-94966DDB0445}"/>
    <cellStyle name="style1523889260028" xfId="45206" xr:uid="{B41A49DE-4DCD-4BB2-90FE-FEE507E9AAFD}"/>
    <cellStyle name="style1523889312527" xfId="45207" xr:uid="{45C9A2FB-ACC5-489E-9D72-26F1DBFA674D}"/>
    <cellStyle name="style1523889312636" xfId="45208" xr:uid="{EE0FCFA6-AEE8-4385-870B-83C9D8303C5D}"/>
    <cellStyle name="style1523889312735" xfId="45213" xr:uid="{8AB77770-4DB0-4049-A67E-71D2FA1B5308}"/>
    <cellStyle name="style1523889312833" xfId="45214" xr:uid="{3F4E125B-8CCA-4AA7-837B-7233CCF110F8}"/>
    <cellStyle name="style1523889313028" xfId="45210" xr:uid="{C7244425-E769-4DD1-8BB2-5CA76A29A7C1}"/>
    <cellStyle name="style1523889313130" xfId="45211" xr:uid="{7650E1A9-F150-43FD-8A64-C899B1F1E514}"/>
    <cellStyle name="style1523889313234" xfId="45209" xr:uid="{F43945FB-04F6-4D1F-B8EF-BE6A988E58C1}"/>
    <cellStyle name="style1523889313336" xfId="45212" xr:uid="{81DCEC70-6039-4D4F-A996-3E61110335B1}"/>
    <cellStyle name="style1523889313436" xfId="45215" xr:uid="{3EDBB3A3-A68B-42AD-B76F-04750C176EF0}"/>
    <cellStyle name="style1523889313535" xfId="45216" xr:uid="{73D492E7-23FB-4D80-B16B-685C2FD874FF}"/>
    <cellStyle name="style1523889313633" xfId="45217" xr:uid="{A97E97FB-D826-4ECA-BE0D-D9690064F1D5}"/>
    <cellStyle name="style1523889313740" xfId="45218" xr:uid="{A678982D-181D-40D4-B35F-EEA4F3313788}"/>
    <cellStyle name="style1523889313850" xfId="45219" xr:uid="{1275058D-245A-4152-AE1E-0EA40E36606F}"/>
    <cellStyle name="style1523889313978" xfId="45225" xr:uid="{344DF7DF-F9A3-469B-9DD4-FEBF38668B14}"/>
    <cellStyle name="style1523889314073" xfId="45220" xr:uid="{409E6BD5-F292-4916-8DA6-6DE3BDF49E1B}"/>
    <cellStyle name="style1523889314186" xfId="45226" xr:uid="{EBDC9354-D846-4FA0-89CC-82C62A0C8CF5}"/>
    <cellStyle name="style1523889314291" xfId="45231" xr:uid="{240C2000-122D-45D2-9DE7-7D107A90C66E}"/>
    <cellStyle name="style1523889314387" xfId="45232" xr:uid="{0BB4A8D5-20F9-4E37-AF27-0203FC85C657}"/>
    <cellStyle name="style1523889314487" xfId="45221" xr:uid="{1EF3DC6F-1D65-4171-A7FA-C3D670E94830}"/>
    <cellStyle name="style1523889314582" xfId="45222" xr:uid="{46D39FBB-079C-47E2-8BD4-D2056330C397}"/>
    <cellStyle name="style1523889314676" xfId="45223" xr:uid="{2485C1CA-99B0-4D03-93FC-83066C18B58D}"/>
    <cellStyle name="style1523889314784" xfId="45224" xr:uid="{95F33F3E-8B64-4A35-9E0F-7C3367D92064}"/>
    <cellStyle name="style1523889314883" xfId="45227" xr:uid="{5DE19152-FC77-423D-B71C-60B3C1A6DDAC}"/>
    <cellStyle name="style1523889314979" xfId="45228" xr:uid="{A352E780-7C63-4BC1-A0B7-F0841E192A25}"/>
    <cellStyle name="style1523889315073" xfId="45229" xr:uid="{F0B76CE6-0167-448C-850A-B8311AFF60BB}"/>
    <cellStyle name="style1523889315187" xfId="45230" xr:uid="{71E6A50E-5CE3-473A-B85D-683F3C6A76E2}"/>
    <cellStyle name="style1523889371703" xfId="45233" xr:uid="{B9DD7822-6254-48FB-ACA8-0B2352A7B0FD}"/>
    <cellStyle name="style1523889371847" xfId="45234" xr:uid="{5F6EDA79-74CB-4CB6-9713-6F9CF3F14D4C}"/>
    <cellStyle name="style1523889371981" xfId="45239" xr:uid="{AC14C1D6-D10A-4C76-A62C-3DC3145CFE31}"/>
    <cellStyle name="style1523889372104" xfId="45240" xr:uid="{62BA5C92-F83D-48DE-A673-1D3F8187DE1E}"/>
    <cellStyle name="style1523889372329" xfId="45236" xr:uid="{C749FFC6-674E-455E-976F-8EC2750EBADA}"/>
    <cellStyle name="style1523889372476" xfId="45237" xr:uid="{361A8A89-914B-40C1-8F2D-6EEF1D4C8D1F}"/>
    <cellStyle name="style1523889372595" xfId="45235" xr:uid="{30CF6C0A-BF0B-48C5-85FD-D8E985C1DAB6}"/>
    <cellStyle name="style1523889372728" xfId="45238" xr:uid="{3526E4B1-43E0-4382-9F17-4D1FD89DF7C3}"/>
    <cellStyle name="style1523889372828" xfId="45241" xr:uid="{25765D8F-8C1E-4022-BF2D-9CEF2DAA666A}"/>
    <cellStyle name="style1523889372930" xfId="45242" xr:uid="{9653DF41-A137-4D0E-9356-4129EF8635D7}"/>
    <cellStyle name="style1523889373039" xfId="45243" xr:uid="{44CD8662-50AA-40E2-8E96-7DC8D9684A67}"/>
    <cellStyle name="style1523889373194" xfId="45244" xr:uid="{DEDCDCD3-7704-4D0E-9FC5-6CF05C9CF99F}"/>
    <cellStyle name="style1523889373329" xfId="45245" xr:uid="{E3A72CBD-DC14-4A60-ADDF-5E5E7B87FE7D}"/>
    <cellStyle name="style1523889373479" xfId="45251" xr:uid="{C8048C57-48FE-4806-8B3C-5D53D00A4155}"/>
    <cellStyle name="style1523889373630" xfId="45246" xr:uid="{1C76C5C0-9A17-40B5-925D-E3136E990C87}"/>
    <cellStyle name="style1523889373747" xfId="45252" xr:uid="{14295C30-DBFC-482C-B060-CBCEFE8D9EAB}"/>
    <cellStyle name="style1523889373865" xfId="45257" xr:uid="{8BAFDA8F-213B-48F5-8B5D-8998F0898E07}"/>
    <cellStyle name="style1523889373969" xfId="45258" xr:uid="{A3C148CC-7379-45BF-8D13-491E10534466}"/>
    <cellStyle name="style1523889374067" xfId="45247" xr:uid="{CFF641CC-0E33-4533-8EF7-0CAEAE7E92D3}"/>
    <cellStyle name="style1523889374181" xfId="45248" xr:uid="{1BCED6BC-DE4A-4C02-92ED-87F1AC901220}"/>
    <cellStyle name="style1523889374283" xfId="45249" xr:uid="{4CEF8667-34FA-47F5-A25E-4493681F3F0D}"/>
    <cellStyle name="style1523889374380" xfId="45250" xr:uid="{635BF9A9-51FE-422F-9A77-06720C6FF912}"/>
    <cellStyle name="style1523889374481" xfId="45253" xr:uid="{7F0E015E-6329-4736-9459-DB0CB97936D9}"/>
    <cellStyle name="style1523889374582" xfId="45254" xr:uid="{E6A7F570-3DB6-48A1-B9C7-11610117F037}"/>
    <cellStyle name="style1523889374691" xfId="45255" xr:uid="{C5441506-C930-42E1-8BC6-B09E73C3C184}"/>
    <cellStyle name="style1523889374795" xfId="45256" xr:uid="{9B45D115-D444-4D6E-9845-24B0AEDA47E7}"/>
    <cellStyle name="style1523889375287" xfId="45259" xr:uid="{4BD3EA23-A6AE-4C94-B6E5-DCB90E8F2D01}"/>
    <cellStyle name="style1523889375421" xfId="45260" xr:uid="{08000EAF-8385-42C9-BCE6-4BB0C640405B}"/>
    <cellStyle name="style1523889375576" xfId="45261" xr:uid="{21FA0EB2-AE3F-4D98-8F68-DFF809FD27FE}"/>
    <cellStyle name="style1523889375721" xfId="45262" xr:uid="{D64E92D6-2E50-43E3-AA4F-380EA1421E0F}"/>
    <cellStyle name="style1523889436875" xfId="45263" xr:uid="{95F76CE1-02DB-4BBB-8EDB-89BE18D4A6F0}"/>
    <cellStyle name="style1523889436981" xfId="45264" xr:uid="{F37C3ADB-C503-4573-A1F6-341D05DEDE15}"/>
    <cellStyle name="style1523889437079" xfId="45269" xr:uid="{0B47074F-3566-41F5-9D24-019BF8DC2BD7}"/>
    <cellStyle name="style1523889437186" xfId="45270" xr:uid="{E305E2CF-D68A-4FD3-8E96-2AFC772C094B}"/>
    <cellStyle name="style1523889437386" xfId="45266" xr:uid="{C355AC36-4C77-4C96-844A-54E84E5A96FE}"/>
    <cellStyle name="style1523889437484" xfId="45267" xr:uid="{2923B792-BB79-48DA-9A42-1F5E34461AC4}"/>
    <cellStyle name="style1523889437581" xfId="45265" xr:uid="{03B11CB2-EEFC-4676-BA68-D975C10D2BF9}"/>
    <cellStyle name="style1523889437680" xfId="45268" xr:uid="{FEA52CD9-74B8-4608-A13F-DB4A0316584E}"/>
    <cellStyle name="style1523889437780" xfId="45271" xr:uid="{0C1486CF-6198-4FB3-B5AC-83039A9EB15C}"/>
    <cellStyle name="style1523889437876" xfId="45272" xr:uid="{35C34C81-1603-47AD-8BD6-8DDA9F0A7302}"/>
    <cellStyle name="style1523889437973" xfId="45273" xr:uid="{7168B588-2F68-49DC-89D9-16FFA0B43CC0}"/>
    <cellStyle name="style1523889438072" xfId="45274" xr:uid="{F8AB9F9C-DEBF-4552-9C97-6BC0A355866D}"/>
    <cellStyle name="style1523889438181" xfId="45275" xr:uid="{9D5EF769-86A4-49D8-B98E-83EAA6A9B965}"/>
    <cellStyle name="style1523889438307" xfId="45281" xr:uid="{E6B98DC3-5451-45DB-B1DF-7D5E7B2B0DBD}"/>
    <cellStyle name="style1523889438407" xfId="45276" xr:uid="{813EC1F1-2236-48C7-9972-78A04EBC6957}"/>
    <cellStyle name="style1523889438524" xfId="45282" xr:uid="{70DE5A2E-A998-46E4-96A7-2FA04B708B3F}"/>
    <cellStyle name="style1523889438621" xfId="45287" xr:uid="{D3C551D2-64EE-44BE-9A6F-DA84794CFF76}"/>
    <cellStyle name="style1523889438719" xfId="45288" xr:uid="{AB64FCAA-ECDC-4AEC-9BD9-29D6092A1A12}"/>
    <cellStyle name="style1523889438820" xfId="45277" xr:uid="{39B76FE3-7B5A-4896-853A-0BD9CDC76942}"/>
    <cellStyle name="style1523889438916" xfId="45278" xr:uid="{423A25BD-9E96-4B04-8F89-3EC0BA49AADE}"/>
    <cellStyle name="style1523889439014" xfId="45279" xr:uid="{86C77C16-C3CB-4AF3-9CF6-B50A4C8550ED}"/>
    <cellStyle name="style1523889439127" xfId="45280" xr:uid="{1CDC249D-7ECB-452C-A516-58F7599E95A4}"/>
    <cellStyle name="style1523889439244" xfId="45283" xr:uid="{715298FD-D34F-4FC3-A322-5FCA3651802F}"/>
    <cellStyle name="style1523889439360" xfId="45284" xr:uid="{D874B691-ABF0-4732-9A8C-ABF9997B6F48}"/>
    <cellStyle name="style1523889439461" xfId="45285" xr:uid="{0774987D-2095-4A80-96E2-8597EE5C2548}"/>
    <cellStyle name="style1523889439561" xfId="45286" xr:uid="{A966009B-DCBC-4F7A-A7B2-EFBCF84EF245}"/>
    <cellStyle name="style1523889439693" xfId="45289" xr:uid="{F9E51BCD-4411-48B4-AE99-3E392D1788BA}"/>
    <cellStyle name="style1523889439830" xfId="45290" xr:uid="{FDA66589-65F5-4673-80CF-B8B08F81FBCA}"/>
    <cellStyle name="style1523889439968" xfId="45291" xr:uid="{471B8197-4050-43E2-902F-B87C5D273EFA}"/>
    <cellStyle name="style1523889440071" xfId="45292" xr:uid="{68BDB32E-1777-444E-95B8-7665D7F94591}"/>
    <cellStyle name="style1523889499505" xfId="45293" xr:uid="{4067BD31-0065-4272-8543-4B914AC934E3}"/>
    <cellStyle name="style1523889499626" xfId="45294" xr:uid="{F005F49E-CE87-4E7E-A576-7441DC706DB4}"/>
    <cellStyle name="style1523889499725" xfId="45299" xr:uid="{F8CBA5F6-AC1C-4087-98FC-F4B6DBE486DF}"/>
    <cellStyle name="style1523889499822" xfId="45300" xr:uid="{711A28B2-FA66-45E5-B9F6-BC243ADC1EB2}"/>
    <cellStyle name="style1523889500025" xfId="45296" xr:uid="{4D6E6192-D434-44AF-8CFE-98BB191A4293}"/>
    <cellStyle name="style1523889500126" xfId="45297" xr:uid="{E82524B7-E11B-4886-AF1A-DDB92A07E603}"/>
    <cellStyle name="style1523889500254" xfId="45295" xr:uid="{B2AB367B-451F-47FF-BF20-83379BD678F6}"/>
    <cellStyle name="style1523889500366" xfId="45298" xr:uid="{AB05A48B-8B07-452E-BC1A-1B88C2F742E6}"/>
    <cellStyle name="style1523889500493" xfId="45301" xr:uid="{A077A36C-73B7-4380-8C65-A5A6437CF77F}"/>
    <cellStyle name="style1523889500597" xfId="45302" xr:uid="{4E907DBA-BE9C-4674-AA64-E2AF5CEB2760}"/>
    <cellStyle name="style1523889500723" xfId="45303" xr:uid="{1DFA839C-6CDD-4F08-882A-9F628E960954}"/>
    <cellStyle name="style1523889500861" xfId="45304" xr:uid="{995C2274-D8C1-4F7D-A916-7887AD4EBB90}"/>
    <cellStyle name="style1523889500971" xfId="45305" xr:uid="{91846846-9302-4396-91E8-66C61B00478F}"/>
    <cellStyle name="style1523889501381" xfId="45311" xr:uid="{6254114B-1F77-4918-9E86-8F6C948D6561}"/>
    <cellStyle name="style1523889501508" xfId="45306" xr:uid="{955E11EF-7953-4ACC-A05E-CD660BC65553}"/>
    <cellStyle name="style1523889501618" xfId="45312" xr:uid="{56E9E676-46BD-4AF6-A1FA-DB67938448F4}"/>
    <cellStyle name="style1523889501735" xfId="45317" xr:uid="{0640A19D-DAE4-494B-B764-33665B149597}"/>
    <cellStyle name="style1523889501859" xfId="45318" xr:uid="{7698D3EB-CD90-4B11-993A-AB97B124ADD7}"/>
    <cellStyle name="style1523889501960" xfId="45307" xr:uid="{199AAE12-BBB7-42B9-B82D-B22818A07B26}"/>
    <cellStyle name="style1523889502055" xfId="45308" xr:uid="{AC87858B-5AAC-4E9B-B4D2-DEFBAA175D08}"/>
    <cellStyle name="style1523889502153" xfId="45309" xr:uid="{06A5F88C-1526-475A-A6C3-9C5B49E9CC05}"/>
    <cellStyle name="style1523889502261" xfId="45310" xr:uid="{D31878F8-A7CC-4080-B50F-0F1733E98F8C}"/>
    <cellStyle name="style1523889502369" xfId="45313" xr:uid="{9735083A-C6C3-44F0-AD55-D3FD92B74073}"/>
    <cellStyle name="style1523889502468" xfId="45314" xr:uid="{0813592B-62F1-4058-960E-5040AC9B0DD8}"/>
    <cellStyle name="style1523889502568" xfId="45315" xr:uid="{42742207-AF82-493A-8798-7A31377B6305}"/>
    <cellStyle name="style1523889502669" xfId="45316" xr:uid="{FF22CF45-66F7-4F42-A052-C5A086C6EE70}"/>
    <cellStyle name="style1523889502858" xfId="45319" xr:uid="{FAB2EC94-2A62-4611-A9EE-81138A8A165A}"/>
    <cellStyle name="style1523889502957" xfId="45320" xr:uid="{E4EDCB9C-A458-432C-8FFC-DB082405CEFF}"/>
    <cellStyle name="style1523889503055" xfId="45321" xr:uid="{2292B986-F652-4FC1-88D7-C024F5EB494B}"/>
    <cellStyle name="style1523889503169" xfId="45322" xr:uid="{EF1B5D85-F98B-4ABE-B298-71DC0D6352AE}"/>
    <cellStyle name="style1523889503300" xfId="45323" xr:uid="{386122F7-6DE4-4018-AA83-0190F18C4F47}"/>
    <cellStyle name="style1523889503385" xfId="45324" xr:uid="{0E3A5110-65B8-48D9-B8F5-61C02C6B306A}"/>
    <cellStyle name="style1523889503472" xfId="45325" xr:uid="{38CBEF21-4610-4369-9209-80B3AE62E7C2}"/>
    <cellStyle name="style1523889503562" xfId="45326" xr:uid="{13B187F1-81AC-45E2-976C-DADD597137EA}"/>
    <cellStyle name="style1523889503652" xfId="45327" xr:uid="{3B40F3A3-4768-464C-90E3-8AD04BB01126}"/>
    <cellStyle name="style1523889503739" xfId="45328" xr:uid="{8B650730-BEF2-4B7F-8791-753777C183B4}"/>
    <cellStyle name="style1523889503823" xfId="45329" xr:uid="{AD0D2E46-8014-4689-915A-EEAFDA904C35}"/>
    <cellStyle name="style1523889503911" xfId="45330" xr:uid="{C3B6716D-0EB1-4420-81CD-2F3D921A4792}"/>
    <cellStyle name="style1523889504075" xfId="45331" xr:uid="{AB67FB37-A3BD-495D-8046-AFFDA3598DA3}"/>
    <cellStyle name="style1523889504169" xfId="45332" xr:uid="{5727B3A0-7B3B-4979-BED3-2E35A193E967}"/>
    <cellStyle name="style1523889504256" xfId="45333" xr:uid="{A1D1393A-09A8-4C6E-9D22-5FC15B1EB93D}"/>
    <cellStyle name="style1523889504344" xfId="45334" xr:uid="{B78EA575-7F32-4D70-8CC2-01A302391210}"/>
    <cellStyle name="style1523889554305" xfId="45335" xr:uid="{581E0C5B-4F02-46E2-AE34-13119F65CB4E}"/>
    <cellStyle name="style1523889554437" xfId="45336" xr:uid="{78CB33BF-96C1-442F-BC56-1AA8D6016A70}"/>
    <cellStyle name="style1523889554549" xfId="45341" xr:uid="{4D67EB35-7C7B-4CF6-BC11-E609757D4838}"/>
    <cellStyle name="style1523889554664" xfId="45342" xr:uid="{646F5CD6-9932-4B16-B0E9-0700EAB35E79}"/>
    <cellStyle name="style1523889554948" xfId="45338" xr:uid="{3957C6A6-02FB-4582-B8C0-72344D3B15D9}"/>
    <cellStyle name="style1523889555057" xfId="45339" xr:uid="{13FA74A3-22CC-47B9-B918-C6B9D27D5E7D}"/>
    <cellStyle name="style1523889555192" xfId="45337" xr:uid="{DD742CAA-A86E-4F67-995E-4C0DDA9C397E}"/>
    <cellStyle name="style1523889555303" xfId="45340" xr:uid="{DD6248D0-8866-4A31-9411-8DF6AD8DBA4A}"/>
    <cellStyle name="style1523889555409" xfId="45343" xr:uid="{2C770CE0-AB2F-43FE-9645-11C6549E2333}"/>
    <cellStyle name="style1523889555525" xfId="45344" xr:uid="{50C410BD-A506-42C8-806F-BD4B00375E49}"/>
    <cellStyle name="style1523889555692" xfId="45345" xr:uid="{6D2F330A-5315-45B4-9D5C-373164A41CB2}"/>
    <cellStyle name="style1523889555825" xfId="45346" xr:uid="{B6A364BC-70B3-49B7-BFBE-A6ABC35AD5D1}"/>
    <cellStyle name="style1523889555928" xfId="45347" xr:uid="{FE55ADFE-70D8-4ACF-8BCA-FBC102339BF8}"/>
    <cellStyle name="style1523889556056" xfId="45349" xr:uid="{92BFC741-F05D-4C3E-A1D5-4C0AEF3D940E}"/>
    <cellStyle name="style1523889556177" xfId="45351" xr:uid="{E628D754-513F-4FEA-86F8-29567C9ED451}"/>
    <cellStyle name="style1523889556309" xfId="45348" xr:uid="{711AE65C-DBBF-426D-909E-FE5E4483C84C}"/>
    <cellStyle name="style1523889556418" xfId="45350" xr:uid="{3986D94C-5FB0-4310-8626-DA6A65109FD6}"/>
    <cellStyle name="style1523889556532" xfId="45352" xr:uid="{56CC2277-8024-4EEB-A7C1-D7EFB5D764F5}"/>
    <cellStyle name="style1523889608779" xfId="45354" xr:uid="{609F4881-DBE5-45CE-9B10-B559C9D84CC3}"/>
    <cellStyle name="style1523889608891" xfId="45355" xr:uid="{D0F5FEDC-2396-4D2D-B38A-F5EF3BCDF59D}"/>
    <cellStyle name="style1523889609008" xfId="45353" xr:uid="{7143B990-3EE8-4D05-9D72-00F8A10FC36A}"/>
    <cellStyle name="style1523889609125" xfId="45356" xr:uid="{E253180C-C5CC-488C-92F3-05C8F6094CDC}"/>
    <cellStyle name="style1523889609242" xfId="45357" xr:uid="{C571E774-57BD-4C46-BF30-1F1F6332A89B}"/>
    <cellStyle name="style1523889609374" xfId="45358" xr:uid="{4C29A115-673C-4B6A-9B6F-0320BC52CEBC}"/>
    <cellStyle name="style1523889609482" xfId="45359" xr:uid="{E4514D3C-DA4E-4DEA-95A0-824B5E679E12}"/>
    <cellStyle name="style1523889609613" xfId="45360" xr:uid="{09805855-71EB-416F-8527-9210B1B055B6}"/>
    <cellStyle name="style1523889609723" xfId="45362" xr:uid="{42F36860-5A34-4315-BC83-C18EF65717BD}"/>
    <cellStyle name="style1523889609826" xfId="45363" xr:uid="{6BF66F23-AFA1-427C-AD2E-9C42B812B502}"/>
    <cellStyle name="style1523889609932" xfId="45365" xr:uid="{A1D4D780-8DF2-4AE8-AE18-3F12C2722C02}"/>
    <cellStyle name="style1523889610040" xfId="45366" xr:uid="{64EE3CE0-325D-41A9-B2F5-B5EBC357CB1C}"/>
    <cellStyle name="style1523889610150" xfId="45361" xr:uid="{29BEBB29-DD2F-448B-AF56-1652F2EAD86D}"/>
    <cellStyle name="style1523889610258" xfId="45364" xr:uid="{5E847C53-EDFF-4F34-B75A-23042F1A334A}"/>
    <cellStyle name="style1523889610370" xfId="45367" xr:uid="{69FC59FF-21C0-4367-BDD1-688EB98052DB}"/>
    <cellStyle name="style1523889610616" xfId="45369" xr:uid="{DB9D9A52-17B7-4848-AEB4-F1F711BA901C}"/>
    <cellStyle name="style1523889610718" xfId="45370" xr:uid="{5ED078F1-D8DB-4022-B1A8-DF353BB35226}"/>
    <cellStyle name="style1523889610819" xfId="45368" xr:uid="{DA55B866-3E43-4AB7-A718-582C6291BB78}"/>
    <cellStyle name="style1523892673731" xfId="44927" xr:uid="{3144ED55-8AAD-473A-8650-384253D01286}"/>
    <cellStyle name="style1523892673873" xfId="44928" xr:uid="{F3C973EA-264A-4F62-9F77-F32533BAF262}"/>
    <cellStyle name="style1523892673993" xfId="44933" xr:uid="{68B3C6ED-91D7-4322-B76F-53D12908CDF3}"/>
    <cellStyle name="style1523892674113" xfId="44934" xr:uid="{A5BC153D-4829-440C-B6C8-DE36C8191E50}"/>
    <cellStyle name="style1523892674376" xfId="44930" xr:uid="{749E302B-B7C9-4363-9A5B-4E194851305C}"/>
    <cellStyle name="style1523892674493" xfId="44931" xr:uid="{4A34E006-CABA-416F-95E4-D1604256B65B}"/>
    <cellStyle name="style1523892674614" xfId="44929" xr:uid="{BB9E28C8-43CA-464B-AE44-A9EEE458B8A7}"/>
    <cellStyle name="style1523892674745" xfId="44932" xr:uid="{CD974AA9-93A6-44C8-8E0A-E3AE03A38704}"/>
    <cellStyle name="style1523892674869" xfId="44935" xr:uid="{DEEC80F8-601D-4594-841E-60DC3562EF36}"/>
    <cellStyle name="style1523892674981" xfId="44936" xr:uid="{16CBF880-E1CD-49F8-8D3B-35016542AD1C}"/>
    <cellStyle name="style1523892675181" xfId="44937" xr:uid="{42E15AD1-C9DE-49B7-B841-91966641B5D6}"/>
    <cellStyle name="style1523892675354" xfId="44938" xr:uid="{A5B8056D-846E-4C32-9812-EFF824D3E3BA}"/>
    <cellStyle name="style1523892675514" xfId="44939" xr:uid="{8ED05EFD-DFC2-4E5D-A165-F8A2C5761BB7}"/>
    <cellStyle name="style1523892675684" xfId="44942" xr:uid="{76D68FDA-4CEA-4E82-8668-F1F149E0E0EC}"/>
    <cellStyle name="style1523892675800" xfId="44940" xr:uid="{E1C49726-5D70-441A-8630-4F0EBC63D0C7}"/>
    <cellStyle name="style1523892675949" xfId="44943" xr:uid="{073385ED-7032-48CE-A8B6-18C57A24CB29}"/>
    <cellStyle name="style1523892676078" xfId="44945" xr:uid="{FB4B3B94-670B-4EB7-A914-CC0B12E742A2}"/>
    <cellStyle name="style1523892676198" xfId="44946" xr:uid="{B57C23ED-6031-4B7F-BF9A-CF5262238757}"/>
    <cellStyle name="style1523892676344" xfId="44941" xr:uid="{7E2D28B2-6926-474E-83CD-C33873F3AF1B}"/>
    <cellStyle name="style1523892676813" xfId="44944" xr:uid="{CAD5927C-09CB-4D4B-86AB-76A65960EF78}"/>
    <cellStyle name="style1523892677381" xfId="44947" xr:uid="{4EA761C5-3128-40AC-B2B7-6A36B7C002F2}"/>
    <cellStyle name="style1523892721117" xfId="44948" xr:uid="{648C7B26-C831-4AE3-A528-C10324FFF57B}"/>
    <cellStyle name="style1523892721237" xfId="44949" xr:uid="{940C4A90-DDBA-4B73-8BF4-8B98100F8CA8}"/>
    <cellStyle name="style1523892721330" xfId="44954" xr:uid="{247097B6-B06A-4635-A0F1-03460D388301}"/>
    <cellStyle name="style1523892721426" xfId="44955" xr:uid="{D2B6C4A4-1449-40A3-87DE-386606DCBD87}"/>
    <cellStyle name="style1523892721615" xfId="44951" xr:uid="{B36A4290-BE31-4F3B-96F5-67C8115626FE}"/>
    <cellStyle name="style1523892721729" xfId="44952" xr:uid="{A47038F2-5E19-4100-942A-1155E81196C5}"/>
    <cellStyle name="style1523892721822" xfId="44950" xr:uid="{B5EA08F0-EC32-435F-B847-C3A1FFD38D72}"/>
    <cellStyle name="style1523892721918" xfId="44953" xr:uid="{A98FBAA8-E1CB-4C4D-91C1-CAAA9763856F}"/>
    <cellStyle name="style1523892722017" xfId="44956" xr:uid="{C80EF20B-C0CA-4CD5-A5D4-B918650A7C8C}"/>
    <cellStyle name="style1523892722113" xfId="44957" xr:uid="{490EA1BB-7C8A-43B9-B927-FD6014F80821}"/>
    <cellStyle name="style1523892722235" xfId="44958" xr:uid="{4AF4417A-21EE-404B-AD37-EC4365BCCC1D}"/>
    <cellStyle name="style1523892722333" xfId="44959" xr:uid="{E84BAB16-CB74-44EB-B27E-FD49098DCF72}"/>
    <cellStyle name="style1523892722428" xfId="44960" xr:uid="{5C50DFB0-D5DE-4426-8DFD-2E268BF0ACBA}"/>
    <cellStyle name="style1523892722533" xfId="44966" xr:uid="{72A18237-D031-46F3-8482-803EAA523D61}"/>
    <cellStyle name="style1523892722634" xfId="44961" xr:uid="{C474127F-CBC6-48C1-A68C-A65933D44DD9}"/>
    <cellStyle name="style1523892722796" xfId="44967" xr:uid="{5AF9F773-FC72-49EC-A6D7-734D9AE5C84E}"/>
    <cellStyle name="style1523892722933" xfId="44972" xr:uid="{2B4844FB-24C1-41F9-86CC-B855E4620403}"/>
    <cellStyle name="style1523892723043" xfId="44973" xr:uid="{92A2C020-7105-47B5-83F4-C305309C48A2}"/>
    <cellStyle name="style1523892723148" xfId="44962" xr:uid="{13C88706-28C8-4E2C-9430-C47DE7DFE816}"/>
    <cellStyle name="style1523892723250" xfId="44963" xr:uid="{8EE64721-0B69-4000-9B3B-ACA9FDA1B075}"/>
    <cellStyle name="style1523892723346" xfId="44964" xr:uid="{D67F5416-2EA0-48E1-AB62-2A17CD429E25}"/>
    <cellStyle name="style1523892723452" xfId="44965" xr:uid="{65EEC840-3836-45D4-AB04-8F5207D5393D}"/>
    <cellStyle name="style1523892723565" xfId="44968" xr:uid="{34F3FC35-CE3A-4BEA-A03A-43D462FE6098}"/>
    <cellStyle name="style1523892723666" xfId="44969" xr:uid="{62891BBE-9A51-45AA-A0C4-46164FBFCC77}"/>
    <cellStyle name="style1523892723883" xfId="44970" xr:uid="{0F65CE58-BF35-48D3-AAD1-C53A56744507}"/>
    <cellStyle name="style1523892723978" xfId="44971" xr:uid="{D7AE92AB-171F-47B5-B871-762FDDFBBD7A}"/>
    <cellStyle name="style1523892868896" xfId="44974" xr:uid="{5FB58145-C880-43EA-989E-B85BA8FF36FB}"/>
    <cellStyle name="style1523892869006" xfId="44975" xr:uid="{0AB103AA-409F-4C41-A1E2-D94863E70339}"/>
    <cellStyle name="style1523892869109" xfId="44980" xr:uid="{17AEABE3-4601-4041-BBAB-3F500BE3FFBB}"/>
    <cellStyle name="style1523892869220" xfId="44981" xr:uid="{F835EF64-5546-4E04-AF17-A244308E4768}"/>
    <cellStyle name="style1523892869435" xfId="44977" xr:uid="{97DF6E9D-246E-4FEA-9E89-112A5D9D09D7}"/>
    <cellStyle name="style1523892869540" xfId="44978" xr:uid="{1F7CFE72-8ECB-4135-8016-ABCB7D3DCCE1}"/>
    <cellStyle name="style1523892869644" xfId="44976" xr:uid="{17CABFE8-D114-4E82-9B7D-130B5BA218BE}"/>
    <cellStyle name="style1523892869743" xfId="44979" xr:uid="{DAC2D559-2EAB-4367-9226-A2C3660368E1}"/>
    <cellStyle name="style1523892869842" xfId="44982" xr:uid="{D429F1EC-9841-427C-9C24-33A8D38BBBB7}"/>
    <cellStyle name="style1523892869951" xfId="44983" xr:uid="{76E834CE-CEBF-49B2-B1E6-58E7E85F76AC}"/>
    <cellStyle name="style1523892870076" xfId="44984" xr:uid="{CDDAB540-FB12-4100-ABEB-75BC10D2E9F5}"/>
    <cellStyle name="style1523892870185" xfId="44985" xr:uid="{510A629E-B00A-4AB5-99BD-4E2CAF006054}"/>
    <cellStyle name="style1523892870301" xfId="44986" xr:uid="{8D8BDC30-A1A7-40A3-A2C5-80E5BEE69DEF}"/>
    <cellStyle name="style1523892870428" xfId="44992" xr:uid="{EFD530FD-CE0F-4E4A-B63A-9D4AE87173E4}"/>
    <cellStyle name="style1523892870613" xfId="44987" xr:uid="{6262871E-D812-47FC-8D7E-CE4BE9FD1F4E}"/>
    <cellStyle name="style1523892870760" xfId="44993" xr:uid="{880C5168-A948-4079-825C-2E881F5CB5FC}"/>
    <cellStyle name="style1523892870889" xfId="44998" xr:uid="{D02270C2-807F-41A2-8C26-12A03EB70135}"/>
    <cellStyle name="style1523892871030" xfId="44999" xr:uid="{4E201C07-306C-46E3-8C28-D059E82A7270}"/>
    <cellStyle name="style1523892871139" xfId="44988" xr:uid="{D48821EF-398C-48A6-8390-6F3D29E52785}"/>
    <cellStyle name="style1523892871249" xfId="44989" xr:uid="{929CE667-7CA0-4630-A139-EE89733E225A}"/>
    <cellStyle name="style1523892871358" xfId="44990" xr:uid="{CCD8AF56-626A-4817-89F3-DAFB148B0D4C}"/>
    <cellStyle name="style1523892871469" xfId="44991" xr:uid="{8CD33C30-AD79-4724-BBAD-9752D17B1EB8}"/>
    <cellStyle name="style1523892871581" xfId="44994" xr:uid="{DDDE4082-24FF-4337-BE69-3E0FCB03ACB9}"/>
    <cellStyle name="style1523892871700" xfId="44995" xr:uid="{9926F8A5-8FC4-4D6D-BCDB-A55783927F6A}"/>
    <cellStyle name="style1523892871890" xfId="44996" xr:uid="{EF0D6979-90A5-499A-BB03-E6BF8FAF0023}"/>
    <cellStyle name="style1523892872031" xfId="44997" xr:uid="{5B4BF910-9CC3-4CE7-AE3A-873C90F343FB}"/>
    <cellStyle name="style1523892872247" xfId="45000" xr:uid="{530D0A01-C981-470A-A28D-D661808AF362}"/>
    <cellStyle name="style1523892872368" xfId="45001" xr:uid="{8EF7CD04-8BA3-41F9-A6CE-6D060649FF9A}"/>
    <cellStyle name="style1523892872498" xfId="45002" xr:uid="{2232964F-549C-4B03-B7A9-9920439D80C1}"/>
    <cellStyle name="style1523892872625" xfId="45003" xr:uid="{466DDBAE-D935-4D1B-B591-74EBCEEDC58B}"/>
    <cellStyle name="style1523892923832" xfId="45004" xr:uid="{A6B7A1A7-B1C8-4518-9BE0-8508FE06B5FB}"/>
    <cellStyle name="style1523892923961" xfId="45005" xr:uid="{16FF5AF5-6275-49BE-9D5A-AE457CD5DAD9}"/>
    <cellStyle name="style1523892924080" xfId="45010" xr:uid="{708264DC-74C2-4C99-AAB5-80E286BE258B}"/>
    <cellStyle name="style1523892924211" xfId="45011" xr:uid="{98A53354-901C-469A-94DD-A776FA7D0053}"/>
    <cellStyle name="style1523892924519" xfId="45007" xr:uid="{85494E6E-0265-4188-B006-8B36D30194FC}"/>
    <cellStyle name="style1523892924639" xfId="45008" xr:uid="{5F22030E-E339-4C15-948D-5F5C2C76BEC0}"/>
    <cellStyle name="style1523892924751" xfId="45006" xr:uid="{A56327BA-ADBF-4F2A-926A-D8FC63A628F6}"/>
    <cellStyle name="style1523892924892" xfId="45009" xr:uid="{9925EE26-F8DC-4591-9BF0-527F5539042F}"/>
    <cellStyle name="style1523892925020" xfId="45012" xr:uid="{15FC65A9-F012-4A93-B0EF-4565D706C7A8}"/>
    <cellStyle name="style1523892925155" xfId="45013" xr:uid="{830C6003-4582-4064-BD23-E3535EB695FF}"/>
    <cellStyle name="style1523892925290" xfId="45014" xr:uid="{A58FB3D0-B3DB-494A-B6D0-63BCF4452C8B}"/>
    <cellStyle name="style1523892925464" xfId="45015" xr:uid="{3EA9F51B-0C9C-498A-9052-388E9FBC2AA9}"/>
    <cellStyle name="style1523892925633" xfId="45016" xr:uid="{5D14214B-BD79-4C8E-9945-C57B54B6AE89}"/>
    <cellStyle name="style1523892925823" xfId="45019" xr:uid="{6FF359CC-892E-4B8A-A46E-2B2A64C64DFC}"/>
    <cellStyle name="style1523892925962" xfId="45017" xr:uid="{42593E7E-3465-4934-BD6C-BEC04C805BE6}"/>
    <cellStyle name="style1523892926118" xfId="45020" xr:uid="{A81C27A2-83DF-495C-91AB-42A09749FB14}"/>
    <cellStyle name="style1523892926244" xfId="45022" xr:uid="{73FABFFA-AC85-489A-AE4A-189CAE17D0FC}"/>
    <cellStyle name="style1523892926362" xfId="45023" xr:uid="{BA9FD613-96ED-4DBF-9036-5AF95D319313}"/>
    <cellStyle name="style1523892926471" xfId="45018" xr:uid="{DBF86A8F-73DB-4BAF-8589-CCC75843A457}"/>
    <cellStyle name="style1523892926884" xfId="45021" xr:uid="{E4BD67C6-E4F9-430A-97D6-5F9620A53157}"/>
    <cellStyle name="style1523892927304" xfId="45024" xr:uid="{30C7DCC7-EF1E-4E8E-B10D-78DCF71C3C64}"/>
    <cellStyle name="style1523892976288" xfId="45025" xr:uid="{ADAE3853-A46E-40F8-89CA-16B8EFA06420}"/>
    <cellStyle name="style1523892976465" xfId="45026" xr:uid="{7CC0428B-7441-450D-9707-5DC70F916C19}"/>
    <cellStyle name="style1523892976635" xfId="45031" xr:uid="{73175294-F67E-4082-B045-FC2F903D064C}"/>
    <cellStyle name="style1523892976770" xfId="45032" xr:uid="{B5BC194B-4E4C-4CA6-AD84-E90859B217FC}"/>
    <cellStyle name="style1523892977063" xfId="45028" xr:uid="{CD544F77-5B5B-456A-8C9D-833F608C5A5B}"/>
    <cellStyle name="style1523892977214" xfId="45029" xr:uid="{CC2FFBC1-D2EC-45DB-BE3F-7F4F165BB55A}"/>
    <cellStyle name="style1523892977383" xfId="45027" xr:uid="{5600018E-2D8D-41AC-9DD1-40E334519801}"/>
    <cellStyle name="style1523892977538" xfId="45030" xr:uid="{153D9237-DCE9-41B1-A6BE-39C588F922B5}"/>
    <cellStyle name="style1523892977682" xfId="45033" xr:uid="{C010FD8D-2264-4370-A258-517003E1FBC0}"/>
    <cellStyle name="style1523892977850" xfId="45034" xr:uid="{713B6FED-08F8-4979-A099-6C5996A5721D}"/>
    <cellStyle name="style1523892978111" xfId="45035" xr:uid="{5CDF5054-195B-4BE6-A6BE-A06C8745A7F0}"/>
    <cellStyle name="style1523892978336" xfId="45036" xr:uid="{915959D0-24F2-4E92-BADA-8BBF97C90A15}"/>
    <cellStyle name="style1523892978491" xfId="45037" xr:uid="{BC01CFD1-159C-44F4-AA7C-6BFC7FE52AE6}"/>
    <cellStyle name="style1523892978715" xfId="45040" xr:uid="{F475875F-D3B9-4657-9FCC-40280367CC54}"/>
    <cellStyle name="style1523892978870" xfId="45038" xr:uid="{68296477-8625-4252-84E3-869E4F8AF352}"/>
    <cellStyle name="style1523892979035" xfId="45041" xr:uid="{FC51B0C8-F183-4D7F-A076-7382B844A433}"/>
    <cellStyle name="style1523892979192" xfId="45046" xr:uid="{95B524E6-F4F3-4D37-8EBE-F95EE2FA61E3}"/>
    <cellStyle name="style1523892979360" xfId="45047" xr:uid="{815B4675-1DE7-4E60-A1D8-6D988B659DE8}"/>
    <cellStyle name="style1523892979520" xfId="45039" xr:uid="{256EA769-C9D4-492C-88F6-4025EA146873}"/>
    <cellStyle name="style1523892980072" xfId="45042" xr:uid="{72BD44BE-94BA-4D40-A082-8BBAFCAD23AD}"/>
    <cellStyle name="style1523892980200" xfId="45043" xr:uid="{A36DD4F3-8C0D-4531-88A9-D0C3A2B75F8C}"/>
    <cellStyle name="style1523892980334" xfId="45044" xr:uid="{5864ABB5-BD26-426B-9A7A-0DF4353EBB6B}"/>
    <cellStyle name="style1523892980471" xfId="45045" xr:uid="{3EC450D7-A44B-4E32-AB70-81C33728AFC5}"/>
    <cellStyle name="style1523892980666" xfId="45048" xr:uid="{8D12AB13-329B-4B48-87FB-7FBD524666F7}"/>
    <cellStyle name="style1523892980796" xfId="45049" xr:uid="{11D82E8E-7CCD-45A2-A94D-BFC9C56745C5}"/>
    <cellStyle name="style1523892980927" xfId="45050" xr:uid="{00392BD5-1582-4195-BD2B-23A930B9205C}"/>
    <cellStyle name="style1523892981053" xfId="45051" xr:uid="{54268FB1-F6A6-455C-9642-6155C2936E4D}"/>
    <cellStyle name="style1523892981212" xfId="45052" xr:uid="{3A70FFB1-02CC-41FD-975A-6F5EFF44262C}"/>
    <cellStyle name="style1523892981335" xfId="45053" xr:uid="{15086847-98DA-4BC8-BEDB-D9294B6E8960}"/>
    <cellStyle name="style1523892981451" xfId="45054" xr:uid="{999A8841-BED7-476F-A4C6-1F52ADC48418}"/>
    <cellStyle name="style1523892981563" xfId="45055" xr:uid="{B28B050C-AA96-4534-A5F8-156D910C64F7}"/>
    <cellStyle name="style1523892981663" xfId="45056" xr:uid="{81F34E8E-5CCF-4F7F-95E5-F9613D06EE3C}"/>
    <cellStyle name="style1523892981771" xfId="45057" xr:uid="{623FEC5F-1948-4F4C-8AF2-8C09B1F785D8}"/>
    <cellStyle name="style1523892981884" xfId="45058" xr:uid="{181E259D-2307-40F4-B297-F8728A593BC1}"/>
    <cellStyle name="style1523892982000" xfId="45059" xr:uid="{EFCDCB32-CABC-4E48-B870-66C06108451A}"/>
    <cellStyle name="style1523892982141" xfId="45060" xr:uid="{D701B3AD-7BA1-4A31-86F0-0192308B63A8}"/>
    <cellStyle name="style1523892982273" xfId="45061" xr:uid="{2B7FC2B8-A14A-4461-9146-F55D2250D2A6}"/>
    <cellStyle name="style1523892982407" xfId="45062" xr:uid="{AA55AE44-F20B-4F82-8426-8D9882814A26}"/>
    <cellStyle name="style1523892982555" xfId="45063" xr:uid="{38080D32-2E73-47DD-8F49-511AF4C2E28C}"/>
    <cellStyle name="style1523893036021" xfId="45064" xr:uid="{6771806A-7407-444B-A23D-35440757FF16}"/>
    <cellStyle name="style1523893036159" xfId="45065" xr:uid="{821067CC-0995-461A-9728-4CB80B880B4E}"/>
    <cellStyle name="style1523893036293" xfId="45070" xr:uid="{AF360212-74AE-448A-84AA-301D20805DFF}"/>
    <cellStyle name="style1523893036402" xfId="45071" xr:uid="{2705DF8E-FEE5-4027-B333-B2EED4575B48}"/>
    <cellStyle name="style1523893036642" xfId="45067" xr:uid="{BAAF7344-34DF-427D-9808-C6DB8D805F80}"/>
    <cellStyle name="style1523893036816" xfId="45068" xr:uid="{8874B552-5055-42A7-A296-E1737CAFD60E}"/>
    <cellStyle name="style1523893036965" xfId="45066" xr:uid="{FD2282E5-F4E9-4BB9-AE62-1BDA8355B684}"/>
    <cellStyle name="style1523893037109" xfId="45069" xr:uid="{B4B3A9D8-A526-42E9-B022-50149A370ABC}"/>
    <cellStyle name="style1523893037267" xfId="45072" xr:uid="{74D44EE7-0B53-4E5E-AF16-A3C8A885C22E}"/>
    <cellStyle name="style1523893037370" xfId="45073" xr:uid="{47703670-7A53-42C2-AAFB-5FF523448950}"/>
    <cellStyle name="style1523893037485" xfId="45074" xr:uid="{1247B2C7-B797-47D3-B1B0-F36B764B57EF}"/>
    <cellStyle name="style1523893037749" xfId="45075" xr:uid="{DCF2DFA2-889F-490E-8DFD-FCA43DA6378F}"/>
    <cellStyle name="style1523893037963" xfId="45076" xr:uid="{1F9ACB4C-EAED-43C0-BE83-ECE46DF6BD79}"/>
    <cellStyle name="style1523893038137" xfId="45078" xr:uid="{980E99B5-4317-4FDA-99D3-4D5B1360B108}"/>
    <cellStyle name="style1523893038262" xfId="45080" xr:uid="{AEBD57E1-3909-4A3B-A269-3559641A05B3}"/>
    <cellStyle name="style1523893038376" xfId="45077" xr:uid="{AD229604-D8D0-4065-B2D1-074D82768691}"/>
    <cellStyle name="style1523893038487" xfId="45079" xr:uid="{39251EA8-D1EE-4D1E-8913-3739AD3B98CD}"/>
    <cellStyle name="style1523893038784" xfId="45081" xr:uid="{09900BC3-111F-4E40-823C-ABD6BC74B5B1}"/>
    <cellStyle name="style1523893095559" xfId="45083" xr:uid="{66E6BBBA-7AC1-47FA-A17D-86865ADD3D57}"/>
    <cellStyle name="style1523893095685" xfId="45084" xr:uid="{79F685D6-84DB-470C-8537-1D6B063E7EED}"/>
    <cellStyle name="style1523893095790" xfId="45082" xr:uid="{F6E19168-0ACE-4D81-966C-1BBC98603F1B}"/>
    <cellStyle name="style1523893095959" xfId="45085" xr:uid="{9B188F40-911B-4F92-A9EE-BFBAEF0E8D20}"/>
    <cellStyle name="style1523893096082" xfId="45086" xr:uid="{4CF51992-D256-41D1-BC53-7E304964C10C}"/>
    <cellStyle name="style1523893096227" xfId="45087" xr:uid="{FA9FB626-D380-4630-B0AD-88ABD85E32D9}"/>
    <cellStyle name="style1523893096349" xfId="45088" xr:uid="{B08C976D-BFE0-42CE-9873-5B61BAEAA41B}"/>
    <cellStyle name="style1523893096500" xfId="45089" xr:uid="{05B76DB0-C33E-43BA-AF6C-9304FD5C96E6}"/>
    <cellStyle name="style1523893096612" xfId="45091" xr:uid="{F92105E2-65DA-4754-95DB-6162FFCD43B7}"/>
    <cellStyle name="style1523893096740" xfId="45092" xr:uid="{D48F1FBD-B962-42E5-8B0B-2A834978CD4B}"/>
    <cellStyle name="style1523893097059" xfId="45094" xr:uid="{E7F88FF5-18BB-45DE-983D-646C2744D3B6}"/>
    <cellStyle name="style1523893097247" xfId="45095" xr:uid="{F19A1A84-C87A-469E-B0D6-E8A9AADA28A7}"/>
    <cellStyle name="style1523893097410" xfId="45090" xr:uid="{47181E04-8A7E-40A2-A5DD-D1176F03A920}"/>
    <cellStyle name="style1523893097552" xfId="45093" xr:uid="{4E893DD6-7C81-48AB-B79E-C72FA547B4F4}"/>
    <cellStyle name="style1523893097727" xfId="45096" xr:uid="{7BCE43AC-A4DC-4334-9BA6-947601EAA30A}"/>
    <cellStyle name="style1523893098040" xfId="45098" xr:uid="{2D701522-74CC-4421-8A43-56AD87B3134B}"/>
    <cellStyle name="style1523893098320" xfId="45099" xr:uid="{E22AC416-663C-4682-BA91-5AC6FB4B9178}"/>
    <cellStyle name="style1523893098468" xfId="45097" xr:uid="{BACD1ED9-F20B-46C8-A2A8-30EE9BF570C6}"/>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26035632233" xfId="45446" xr:uid="{51669035-7272-4F17-8B26-504CFDC6FD20}"/>
    <cellStyle name="style1526035632343" xfId="45447" xr:uid="{1FD9E087-67E7-44A4-8D9B-588BA4924C85}"/>
    <cellStyle name="style1526035632452" xfId="45452" xr:uid="{8FD9DE10-3D0B-4DC1-8A19-4163E3219A60}"/>
    <cellStyle name="style1526035632561" xfId="45453" xr:uid="{22037E00-E0A2-4FFA-963F-B79B23BF04D6}"/>
    <cellStyle name="style1526035632781" xfId="45449" xr:uid="{25BB9D23-BA3A-4BD0-9763-475B5B3804EE}"/>
    <cellStyle name="style1526035632890" xfId="45450" xr:uid="{ECAF5C4A-9457-4BE5-8B2C-C189A8B8F861}"/>
    <cellStyle name="style1526035632999" xfId="45448" xr:uid="{3691ED79-985E-4E70-8431-0BFE624346CA}"/>
    <cellStyle name="style1526035633109" xfId="45451" xr:uid="{4B86E052-D14B-4375-A26C-962A54C638EE}"/>
    <cellStyle name="style1526035633234" xfId="45454" xr:uid="{5A0AC451-A14E-4B65-B566-608FE5038F3B}"/>
    <cellStyle name="style1526035633343" xfId="45455" xr:uid="{2E9EFD5E-B44F-4849-91C9-31DDE00AA905}"/>
    <cellStyle name="style1526035633452" xfId="45456" xr:uid="{126F0831-AEF3-48AE-9020-3A97CDE1486D}"/>
    <cellStyle name="style1526035633562" xfId="45457" xr:uid="{D80CE3A6-1245-4C84-A0E3-11732D530E36}"/>
    <cellStyle name="style1526035633687" xfId="45458" xr:uid="{D955A115-F2BD-4A36-B545-C9804BDC9325}"/>
    <cellStyle name="style1526035633812" xfId="45464" xr:uid="{3C9A3F8A-13E6-48D3-8BE0-F6973CC9432E}"/>
    <cellStyle name="style1526035633921" xfId="45459" xr:uid="{564AADEC-2A55-4076-8BC0-3635D887D591}"/>
    <cellStyle name="style1526035634031" xfId="45465" xr:uid="{59B87501-EE2F-44B1-8449-BA4E6E74C9A3}"/>
    <cellStyle name="style1526035634140" xfId="45470" xr:uid="{CCDC592F-D0F3-4888-95C1-E9A835D036E2}"/>
    <cellStyle name="style1526035634249" xfId="45471" xr:uid="{8F74BFFB-8DC9-4A12-9C86-F27D19A495B3}"/>
    <cellStyle name="style1526035634359" xfId="45460" xr:uid="{EE23B25C-4B60-47D5-945B-B4C03ABABECE}"/>
    <cellStyle name="style1526035634468" xfId="45461" xr:uid="{BF53FDF6-9C8E-4988-BC0B-F75D25355DA5}"/>
    <cellStyle name="style1526035634593" xfId="45462" xr:uid="{CDC0F1C8-5CE3-4AFC-904C-2B1FF559685A}"/>
    <cellStyle name="style1526035634718" xfId="45463" xr:uid="{C1C87704-A8A9-4FD9-83D6-E99D30869D0C}"/>
    <cellStyle name="style1526035634828" xfId="45466" xr:uid="{9FF1A6E2-A699-4A77-B81C-215FD3A7ED3B}"/>
    <cellStyle name="style1526035634922" xfId="45467" xr:uid="{4DDFA4E0-3F1F-44E1-B921-2CBD51168480}"/>
    <cellStyle name="style1526035635031" xfId="45468" xr:uid="{47FEEA8A-C950-4E6B-9A65-A986776C02A6}"/>
    <cellStyle name="style1526035635156" xfId="45469" xr:uid="{1E507BA5-8E8E-4C25-AFB4-6A860BF989FB}"/>
    <cellStyle name="style1526035635281" xfId="45472" xr:uid="{1F5BC533-0493-40C7-A9CE-945D4B2D3516}"/>
    <cellStyle name="style1526035635375" xfId="45473" xr:uid="{DC266A73-A0BD-4BF5-B80B-4812B90D9CE6}"/>
    <cellStyle name="style1526035635500" xfId="45474" xr:uid="{D00195AA-4A1B-42C1-B0C0-FBEECA705986}"/>
    <cellStyle name="style1526035635609" xfId="45475" xr:uid="{F441D6C0-4733-4404-9FFA-5EEF3B8336B5}"/>
    <cellStyle name="style1526035678836" xfId="45476" xr:uid="{F2C61935-CF52-40BA-B2FD-2C9692BD64AE}"/>
    <cellStyle name="style1526035678930" xfId="45477" xr:uid="{2D68C154-1E79-461D-9A9C-BE4AB74FD5DE}"/>
    <cellStyle name="style1526035679023" xfId="45482" xr:uid="{A0200E05-6202-4C60-8AF3-E8B6014CCA7A}"/>
    <cellStyle name="style1526035679117" xfId="45483" xr:uid="{C3896627-063C-4617-900F-8D58BA841AB1}"/>
    <cellStyle name="style1526035679305" xfId="45479" xr:uid="{17861074-F408-4309-A1F7-860940C64EBF}"/>
    <cellStyle name="style1526035679398" xfId="45480" xr:uid="{38EA349E-E8E5-4FCC-98C1-43BEDA97786A}"/>
    <cellStyle name="style1526035679492" xfId="45478" xr:uid="{0C836A54-552E-488D-A7F5-25F1A6D3D593}"/>
    <cellStyle name="style1526035679586" xfId="45481" xr:uid="{CC0CE8EF-BCE6-4CEA-81AC-E48ED92A6B02}"/>
    <cellStyle name="style1526035679680" xfId="45484" xr:uid="{0E6B31DA-334C-4AE6-8C45-6F3AE0FCC76C}"/>
    <cellStyle name="style1526035679773" xfId="45485" xr:uid="{143CE775-D5B5-4C95-886B-687D22FB9206}"/>
    <cellStyle name="style1526035679867" xfId="45486" xr:uid="{8C4F91DA-8493-4923-A65B-E363A302831F}"/>
    <cellStyle name="style1526035679977" xfId="45487" xr:uid="{4668AE0E-E79C-48DF-AC11-6B761D0F7CCE}"/>
    <cellStyle name="style1526035680102" xfId="45488" xr:uid="{257D12EA-067F-4DFE-97E0-B244F35416AB}"/>
    <cellStyle name="style1526035680211" xfId="45494" xr:uid="{8ACFB701-6008-49C8-9D7B-D20F3D2C3CFF}"/>
    <cellStyle name="style1526035680305" xfId="45489" xr:uid="{0C5D9215-19D0-44D0-AE3E-2F7A74C84695}"/>
    <cellStyle name="style1526035680398" xfId="45495" xr:uid="{583A1295-4FAA-423B-B73C-2F1865AC0B0B}"/>
    <cellStyle name="style1526035680492" xfId="45500" xr:uid="{DC9EDE48-ADEC-4FE7-A2B8-515FD1E5DAEC}"/>
    <cellStyle name="style1526035680602" xfId="45501" xr:uid="{BAC73FBD-50DB-4A49-BE9B-B2DDB9A99B75}"/>
    <cellStyle name="style1526035680711" xfId="45490" xr:uid="{CAC8C4D1-72D9-4C71-B057-1B4C7D93FF5D}"/>
    <cellStyle name="style1526035680805" xfId="45491" xr:uid="{DA8862CD-21A0-402E-84DD-5E5B6F843A58}"/>
    <cellStyle name="style1526035680915" xfId="45492" xr:uid="{63E593CA-ECFD-4531-A7A7-B47F9647C74E}"/>
    <cellStyle name="style1526035681040" xfId="45493" xr:uid="{E31134CB-EFF0-4ACD-9A1E-CDEB773E564C}"/>
    <cellStyle name="style1526035681165" xfId="45496" xr:uid="{21975E38-DDD1-4C78-95E4-B1E898C6D3FB}"/>
    <cellStyle name="style1526035681274" xfId="45497" xr:uid="{AD359CFD-307D-4016-91A3-FA6DB3465B1E}"/>
    <cellStyle name="style1526035681415" xfId="45498" xr:uid="{18CE867F-ACB8-4A2B-BF76-FE2E74EE07CF}"/>
    <cellStyle name="style1526035681540" xfId="45499" xr:uid="{2EA3F32D-D51C-4196-AF7F-8645503655B2}"/>
    <cellStyle name="style1526035733224" xfId="45502" xr:uid="{3927A9AA-2426-4DDA-97D6-08D8CD2E8DAB}"/>
    <cellStyle name="style1526035733333" xfId="45503" xr:uid="{AFF365EA-23A5-4F8F-A98D-5D61366EFC88}"/>
    <cellStyle name="style1526035733427" xfId="45508" xr:uid="{30C05D2D-4FEC-432B-B6F8-F2DD3539D3DC}"/>
    <cellStyle name="style1526035733521" xfId="45509" xr:uid="{17B5B7C2-7859-45AC-A158-F9268DA6BF49}"/>
    <cellStyle name="style1526035733724" xfId="45505" xr:uid="{4C14F245-A2B5-4CBF-BE43-6F409AA1A777}"/>
    <cellStyle name="style1526035733818" xfId="45506" xr:uid="{B8735C03-6F00-4C02-BEC1-7DC8BA1A2DEF}"/>
    <cellStyle name="style1526035733912" xfId="45504" xr:uid="{C4A3C181-DF4B-4C70-994A-7F045584A936}"/>
    <cellStyle name="style1526035734005" xfId="45507" xr:uid="{0AE248E0-E173-462F-9BAD-38D317898812}"/>
    <cellStyle name="style1526035734099" xfId="45510" xr:uid="{C737661B-EE20-407A-A467-0132EB95DA6D}"/>
    <cellStyle name="style1526035734208" xfId="45511" xr:uid="{ADCF3B4D-3A24-416E-9F5F-C0684CFAD181}"/>
    <cellStyle name="style1526035734302" xfId="45512" xr:uid="{BE284833-B7A8-408F-AB1E-EC1F323FB4D0}"/>
    <cellStyle name="style1526035734443" xfId="45513" xr:uid="{E6C25164-F593-49AA-BBF1-CD520335E1AD}"/>
    <cellStyle name="style1526035734568" xfId="45514" xr:uid="{7133359C-F749-4A9F-9025-66C15A4D2642}"/>
    <cellStyle name="style1526035734677" xfId="45520" xr:uid="{E8D1703D-1001-400D-BC53-90D04CE7AAFD}"/>
    <cellStyle name="style1526035734771" xfId="45515" xr:uid="{B21F656A-3A1F-4A24-A8C0-FD18DD18424D}"/>
    <cellStyle name="style1526035734865" xfId="45521" xr:uid="{B73C1B93-762D-4FE2-B62F-86C1C83526A1}"/>
    <cellStyle name="style1526035734974" xfId="45526" xr:uid="{B614455C-F8F6-459C-B8C8-12CCAEB1158F}"/>
    <cellStyle name="style1526035735068" xfId="45527" xr:uid="{E6E6DA3D-54A2-4483-8F22-F6D68E1B780B}"/>
    <cellStyle name="style1526035735177" xfId="45516" xr:uid="{34CFF233-B5C7-4D9A-8A40-EC5D50623102}"/>
    <cellStyle name="style1526035735271" xfId="45517" xr:uid="{AF526F95-3EA7-4B98-9B0E-C76E4CA5C16B}"/>
    <cellStyle name="style1526035735365" xfId="45518" xr:uid="{FC639E95-88A2-4D3A-812B-2E28578ACCF7}"/>
    <cellStyle name="style1526035735474" xfId="45519" xr:uid="{7C706B24-01AE-40AE-B775-ACD1B63C519B}"/>
    <cellStyle name="style1526035735568" xfId="45522" xr:uid="{DC28E23F-62C9-4A0F-80E9-2512841890CD}"/>
    <cellStyle name="style1526035735693" xfId="45523" xr:uid="{1BBBC05D-52BF-4F79-BB38-E3D07DDF4DDD}"/>
    <cellStyle name="style1526035735787" xfId="45524" xr:uid="{96F2DF56-CBC3-4ADA-B89D-299B211481A8}"/>
    <cellStyle name="style1526035735896" xfId="45525" xr:uid="{EACA4FFB-7B55-459D-B5FA-9E645F1052B6}"/>
    <cellStyle name="style1526035736115" xfId="45528" xr:uid="{5F464CF4-90FD-4677-B86C-491022B6C7E4}"/>
    <cellStyle name="style1526035736224" xfId="45529" xr:uid="{62E67DE8-2C65-401A-B077-A96A17ACB45B}"/>
    <cellStyle name="style1526035736349" xfId="45530" xr:uid="{C8D5E94F-2B25-408C-83D9-D5E3AE9E425C}"/>
    <cellStyle name="style1526035736459" xfId="45531" xr:uid="{BA88B745-68B9-4099-92D0-4D1C651823EC}"/>
    <cellStyle name="style1526035786926" xfId="45532" xr:uid="{4C47A927-0764-4BAC-87AC-6187AA5C102A}"/>
    <cellStyle name="style1526035787051" xfId="45533" xr:uid="{97BEC9BD-A653-4AAF-AC70-9A59649E7CB6}"/>
    <cellStyle name="style1526035787192" xfId="45538" xr:uid="{8CE9CCE0-12F9-452E-90B1-6B99B37F3E4D}"/>
    <cellStyle name="style1526035787285" xfId="45539" xr:uid="{B9DC13B3-F04D-481B-8B4F-55D25F59C965}"/>
    <cellStyle name="style1526035787504" xfId="45535" xr:uid="{02C88BBF-56BE-4E76-A3DE-D9A85B6E3ED3}"/>
    <cellStyle name="style1526035787613" xfId="45536" xr:uid="{8EC5014B-EC77-41A3-A941-1B838ACA0CF5}"/>
    <cellStyle name="style1526035787692" xfId="45534" xr:uid="{D677A337-A094-4EF7-9328-158288016C81}"/>
    <cellStyle name="style1526035787785" xfId="45537" xr:uid="{33EB416D-702D-475A-AE32-4E737A2C1122}"/>
    <cellStyle name="style1526035787879" xfId="45540" xr:uid="{FAF951EC-59CA-4570-B0AB-E26C7E3B24D0}"/>
    <cellStyle name="style1526035787973" xfId="45541" xr:uid="{71F7CBC3-E267-460B-9335-BB42629AA6B2}"/>
    <cellStyle name="style1526035788067" xfId="45542" xr:uid="{0C385710-E51E-43B1-B624-E20ADA026A19}"/>
    <cellStyle name="style1526035788160" xfId="45543" xr:uid="{6CDE5A9F-8E55-4EF0-9A4D-D8F1342E0035}"/>
    <cellStyle name="style1526035788254" xfId="45544" xr:uid="{8F583781-B2E6-43FB-993C-3AA9E218AC8E}"/>
    <cellStyle name="style1526035788363" xfId="45550" xr:uid="{8371AFEB-AD41-4E0D-AF4C-F856C7ACD0C2}"/>
    <cellStyle name="style1526035788457" xfId="45545" xr:uid="{4174CBFF-5C67-4347-9FE7-87516F399D88}"/>
    <cellStyle name="style1526035788551" xfId="45551" xr:uid="{40439130-1CBB-43AF-8627-6DBFF0B7C10A}"/>
    <cellStyle name="style1526035788660" xfId="45556" xr:uid="{8E15AC4E-DF94-49F1-9E9F-0B6FCA5D8777}"/>
    <cellStyle name="style1526035788739" xfId="45557" xr:uid="{F8E33726-58BE-435E-85BF-2D4DA04FA7F3}"/>
    <cellStyle name="style1526035788848" xfId="45546" xr:uid="{0DCA839F-AC33-4A8D-8B54-554D33C57654}"/>
    <cellStyle name="style1526035788926" xfId="45547" xr:uid="{4A94E993-9BC8-46BB-83DB-C323B24EA28B}"/>
    <cellStyle name="style1526035789020" xfId="45548" xr:uid="{F8EBB510-3C63-4E91-B587-4A24FF835CB9}"/>
    <cellStyle name="style1526035789114" xfId="45549" xr:uid="{B7D6B8FA-AC1E-4E84-B1EF-F72CB2D6C15F}"/>
    <cellStyle name="style1526035789239" xfId="45552" xr:uid="{257D8F9A-B43D-4011-8A38-504207AF9951}"/>
    <cellStyle name="style1526035789332" xfId="45553" xr:uid="{B951F794-600F-409F-BA3F-54622B420A9A}"/>
    <cellStyle name="style1526035789442" xfId="45554" xr:uid="{950979DF-C9CA-435F-9AC1-372FE2C2F603}"/>
    <cellStyle name="style1526035789551" xfId="45555" xr:uid="{64A62CF3-8D00-4E8A-81E5-1F1D115C1DB2}"/>
    <cellStyle name="style1526035789676" xfId="45558" xr:uid="{01E40DFB-D0CA-4A8F-AC76-B36A47591B0B}"/>
    <cellStyle name="style1526035789801" xfId="45559" xr:uid="{AAF4DA17-1A31-40D9-83D4-F7BC09C3F319}"/>
    <cellStyle name="style1526035789926" xfId="45560" xr:uid="{C9F56F32-6009-4A7B-8203-7EC26A62008D}"/>
    <cellStyle name="style1526035790020" xfId="45561" xr:uid="{B6B739EF-5FF2-48C2-BD9B-B49C4385B37C}"/>
    <cellStyle name="style1526035834120" xfId="45562" xr:uid="{2B2FE953-29F5-4C23-817E-0DDCA47F3A52}"/>
    <cellStyle name="style1526035834276" xfId="45563" xr:uid="{B2C41AFF-B7BA-44A6-8B82-94C05C559F01}"/>
    <cellStyle name="style1526035834386" xfId="45568" xr:uid="{3F1D89EC-6054-4A91-A823-3E59E1E90C91}"/>
    <cellStyle name="style1526035834479" xfId="45569" xr:uid="{76ED4BEA-5C10-456B-A9E4-EAFBE2E9A45D}"/>
    <cellStyle name="style1526035834698" xfId="45565" xr:uid="{09E9647D-05DB-40B4-A6BB-DE3EA821CEEE}"/>
    <cellStyle name="style1526035834792" xfId="45566" xr:uid="{79ECEA39-8C9E-4C36-A99F-4D674AC46AE1}"/>
    <cellStyle name="style1526035834886" xfId="45564" xr:uid="{959B107E-D8FD-4484-B34F-DCCE8E376F8D}"/>
    <cellStyle name="style1526035834979" xfId="45567" xr:uid="{022B6542-607B-4F48-8439-3CA32604B445}"/>
    <cellStyle name="style1526035835073" xfId="45570" xr:uid="{5AF07BDA-B7C0-4727-9127-0E8350854B64}"/>
    <cellStyle name="style1526035835167" xfId="45571" xr:uid="{0571BB06-D314-4FA5-B773-91CE9E5A3A9D}"/>
    <cellStyle name="style1526035835261" xfId="45572" xr:uid="{21F74247-C81D-46B0-AB2F-AC691CC9DED6}"/>
    <cellStyle name="style1526035835354" xfId="45573" xr:uid="{B3A83F8A-8C3F-4C49-847E-1678F408ED84}"/>
    <cellStyle name="style1526035835448" xfId="45574" xr:uid="{EF46F404-E20D-49E9-8A42-084A0FDBE873}"/>
    <cellStyle name="style1526035835542" xfId="45580" xr:uid="{57DD4CF3-DE82-45F5-B424-FF7174945538}"/>
    <cellStyle name="style1526035835636" xfId="45575" xr:uid="{D8B9C8B6-B04B-4979-8C5E-8AFD3D7CF358}"/>
    <cellStyle name="style1526035835730" xfId="45581" xr:uid="{1EC62992-5094-4A28-837D-738870343550}"/>
    <cellStyle name="style1526035835839" xfId="45586" xr:uid="{2088E001-8E94-447C-8D02-0C77D2A27154}"/>
    <cellStyle name="style1526035835933" xfId="45587" xr:uid="{BC49C299-5F3F-44D7-89F9-7AB1D738E7D4}"/>
    <cellStyle name="style1526035836027" xfId="45576" xr:uid="{62140952-7C22-4E22-94DD-360AB60F0F79}"/>
    <cellStyle name="style1526035836120" xfId="45577" xr:uid="{111E5CA9-9175-46E7-99DC-035DD235BC56}"/>
    <cellStyle name="style1526035836230" xfId="45578" xr:uid="{343F1760-55CA-4C40-917A-1906BCC231ED}"/>
    <cellStyle name="style1526035836323" xfId="45579" xr:uid="{74CE02B4-16F7-4E62-965B-79D5B68CEEBB}"/>
    <cellStyle name="style1526035836417" xfId="45582" xr:uid="{FDC3304D-9E91-443B-9CF4-6FDD2FB149D3}"/>
    <cellStyle name="style1526035836511" xfId="45583" xr:uid="{939F6A2E-9F67-49C5-8D04-157C818FB885}"/>
    <cellStyle name="style1526035836620" xfId="45584" xr:uid="{F04565A3-0B15-4C7B-A7EA-5CECF05B784A}"/>
    <cellStyle name="style1526035836730" xfId="45585" xr:uid="{C45D71D0-F4A7-4D56-A97B-E1A1E39BA5E2}"/>
    <cellStyle name="style1526035836917" xfId="45588" xr:uid="{4440BE9C-7097-4A14-886F-595CDB265AEC}"/>
    <cellStyle name="style1526035837011" xfId="45589" xr:uid="{4F217CA7-1B61-473C-BA99-338239835882}"/>
    <cellStyle name="style1526035837120" xfId="45590" xr:uid="{04909460-0473-4341-BE4B-2234B2E5CA9E}"/>
    <cellStyle name="style1526035837214" xfId="45591" xr:uid="{994C6B7D-7404-4A01-9721-ECE2123D4913}"/>
    <cellStyle name="style1526035837355" xfId="45592" xr:uid="{A23BF2D8-2EF9-42F2-88B7-A81FD7536F3E}"/>
    <cellStyle name="style1526035837433" xfId="45593" xr:uid="{B3A14D2B-3CB5-4472-8899-A2D0F5F4CF4D}"/>
    <cellStyle name="style1526035837527" xfId="45594" xr:uid="{F904FE71-71C5-414E-BBEE-1F196BF2A0CB}"/>
    <cellStyle name="style1526035837620" xfId="45595" xr:uid="{67DABC36-8A81-4FDD-8AD5-513430E8DEED}"/>
    <cellStyle name="style1526035837714" xfId="45596" xr:uid="{25792771-3575-4B1D-9D82-A961D64733A1}"/>
    <cellStyle name="style1526035837808" xfId="45597" xr:uid="{6630C5A9-A116-44A0-A9C9-6FAA1860FC13}"/>
    <cellStyle name="style1526035837886" xfId="45598" xr:uid="{C4E64B9B-AFA9-45FB-BE37-EB368F5B8BDD}"/>
    <cellStyle name="style1526035837980" xfId="45599" xr:uid="{708C02ED-9B96-4163-A240-03E3F7FF7D91}"/>
    <cellStyle name="style1526035838120" xfId="45600" xr:uid="{FC2EE966-D1B4-468B-A366-03BE61019ED9}"/>
    <cellStyle name="style1526035838214" xfId="45601" xr:uid="{FD8767A1-D666-42C6-B58F-E3F7CE3688B5}"/>
    <cellStyle name="style1526035838308" xfId="45602" xr:uid="{E3C49217-8703-4057-AA4F-4F79CEFCDC78}"/>
    <cellStyle name="style1526035838386" xfId="45603" xr:uid="{025D885C-70B7-429F-93A4-06366C8A4247}"/>
    <cellStyle name="style1526035883392" xfId="45604" xr:uid="{5691DBF3-A368-4558-90AF-0C282902B93E}"/>
    <cellStyle name="style1526035883501" xfId="45605" xr:uid="{ECC950D7-F295-49CB-A2E2-BBAB08654556}"/>
    <cellStyle name="style1526035883579" xfId="45610" xr:uid="{1EBA319D-4734-4895-8821-FCAAB8B64710}"/>
    <cellStyle name="style1526035883673" xfId="45611" xr:uid="{3ECCE812-C299-4B4A-96D7-2166122AB3F1}"/>
    <cellStyle name="style1526035883861" xfId="45607" xr:uid="{9F3BF7B3-B9FA-4BB5-BEE7-BF6BA413977D}"/>
    <cellStyle name="style1526035883954" xfId="45608" xr:uid="{FABFBD6B-8527-4A0B-A277-22F3FC1B679B}"/>
    <cellStyle name="style1526035884033" xfId="45606" xr:uid="{17F4BA03-41F5-459F-AE6C-B01952B66682}"/>
    <cellStyle name="style1526035884126" xfId="45609" xr:uid="{48898591-D52E-4791-A208-877475BC79D4}"/>
    <cellStyle name="style1526035884220" xfId="45612" xr:uid="{0377A447-B1CB-4431-8115-692EE885DD89}"/>
    <cellStyle name="style1526035884314" xfId="45613" xr:uid="{154ACA16-D88F-4647-9DAC-4614142BF9FA}"/>
    <cellStyle name="style1526035884408" xfId="45614" xr:uid="{FCBA22EA-8126-42C2-97CE-F8CD77B8AE78}"/>
    <cellStyle name="style1526035884501" xfId="45615" xr:uid="{EA8E8172-9D12-4CF7-9193-DBBD2E26CA80}"/>
    <cellStyle name="style1526035884595" xfId="45616" xr:uid="{49E4DA37-4417-47E5-AFF0-5ACB06AF0ECC}"/>
    <cellStyle name="style1526035884689" xfId="45622" xr:uid="{CFECE91D-BFA2-4CC3-AE2A-FCD0C8A9E204}"/>
    <cellStyle name="style1526035884783" xfId="45617" xr:uid="{76B7F2EF-091E-42DD-B150-5D4EEB251A23}"/>
    <cellStyle name="style1526035884877" xfId="45623" xr:uid="{E22D6230-FF34-4052-91AF-7F69EF8FA821}"/>
    <cellStyle name="style1526035884955" xfId="45628" xr:uid="{6F619841-A0CB-4B00-A76C-CDB672F61C5A}"/>
    <cellStyle name="style1526035885049" xfId="45643" xr:uid="{EBE34643-72E8-4AF6-8F17-4600AB3C07D4}"/>
    <cellStyle name="style1526035885142" xfId="45629" xr:uid="{572B7023-C164-4A4A-8B5C-CD7E680D71DE}"/>
    <cellStyle name="style1526035885220" xfId="45618" xr:uid="{6EB9B151-0464-4333-A4A3-63C0B6CD927B}"/>
    <cellStyle name="style1526035885314" xfId="45619" xr:uid="{C504439A-1AAA-4ABC-AF84-6E68F49E7E38}"/>
    <cellStyle name="style1526035885408" xfId="45620" xr:uid="{FFB13D9B-8AC5-46BB-8705-F8BF733E0203}"/>
    <cellStyle name="style1526035885502" xfId="45621" xr:uid="{1E67B58C-AED7-44BF-8419-967C6BA195C2}"/>
    <cellStyle name="style1526035885580" xfId="45624" xr:uid="{CF83D6F1-9816-4C04-8CB5-39785E105703}"/>
    <cellStyle name="style1526035885674" xfId="45625" xr:uid="{9A2C6953-3CFD-4F35-B9CF-E1AEFDA44173}"/>
    <cellStyle name="style1526035885767" xfId="45626" xr:uid="{0E0BE364-0EF5-4E70-ACEA-771DCFD3E8FB}"/>
    <cellStyle name="style1526035885861" xfId="45627" xr:uid="{388E3609-3E10-46D1-930A-92135447F7C1}"/>
    <cellStyle name="style1526035885970" xfId="45630" xr:uid="{DD006E60-C86E-4995-8DAD-9991B6CFBAB8}"/>
    <cellStyle name="style1526035886064" xfId="45631" xr:uid="{0D47E995-F0C6-4076-B51F-D4BD9F4B3240}"/>
    <cellStyle name="style1526035886158" xfId="45632" xr:uid="{B49708E6-4F93-43C3-B292-0FDA6A970433}"/>
    <cellStyle name="style1526035886252" xfId="45633" xr:uid="{CA3006EF-DFFA-4F3E-9547-FF9641D92303}"/>
    <cellStyle name="style1526035886345" xfId="45642" xr:uid="{EF8EE00D-0671-465C-AAB7-5B6CDA5C8EDF}"/>
    <cellStyle name="style1526035886424" xfId="45634" xr:uid="{87141EE0-B80E-4F10-A4F7-88A25D9553AD}"/>
    <cellStyle name="style1526035886502" xfId="45635" xr:uid="{86C999E7-33C1-4464-A29C-9C9361CC81C7}"/>
    <cellStyle name="style1526035886580" xfId="45636" xr:uid="{981DDA81-C26C-4D3A-9C24-409644520DDA}"/>
    <cellStyle name="style1526035886658" xfId="45637" xr:uid="{FF62E382-6CAE-47D3-814E-51810FC981BF}"/>
    <cellStyle name="style1526035886736" xfId="45638" xr:uid="{D269C218-5529-423A-A561-E25ACF08E13D}"/>
    <cellStyle name="style1526035886814" xfId="45639" xr:uid="{88B3DF5C-1F46-4C52-B2CE-1FD6BF1FC6C6}"/>
    <cellStyle name="style1526035886893" xfId="45640" xr:uid="{CC76C57E-5F3F-415D-ABE7-BE14D4A10C43}"/>
    <cellStyle name="style1526035886971" xfId="45641" xr:uid="{91D3B538-EA19-44F2-8EEB-DB5209BC6D59}"/>
    <cellStyle name="style1526035887064" xfId="45644" xr:uid="{FC2EDBE2-AE34-4B12-9689-A194B04A360F}"/>
    <cellStyle name="style1526035887127" xfId="45645" xr:uid="{FA3FF053-8B75-4020-9B77-4752497D3F7C}"/>
    <cellStyle name="style1526035887205" xfId="45646" xr:uid="{15D733F4-6EC3-4D2C-A330-ECAD28DEDF05}"/>
    <cellStyle name="style1526035887283" xfId="45647" xr:uid="{0AA3FD82-F0B4-4701-83F8-D71E87F7E04F}"/>
    <cellStyle name="style1526035936820" xfId="45649" xr:uid="{3A121E3E-7F8F-4F79-99A1-1A487D9405F0}"/>
    <cellStyle name="style1526035936930" xfId="45650" xr:uid="{1DA3410C-9940-4F09-9FD8-7248BF51447F}"/>
    <cellStyle name="style1526035937055" xfId="45648" xr:uid="{8D3E4285-A5E3-481C-BC5E-B95F57897B8B}"/>
    <cellStyle name="style1526035937164" xfId="45651" xr:uid="{0373332E-C28D-45D6-9A43-EE4DA0F42B9E}"/>
    <cellStyle name="style1526035937305" xfId="45652" xr:uid="{C3AD6212-57FC-48BF-B33E-F246F44E58B0}"/>
    <cellStyle name="style1526035937430" xfId="45653" xr:uid="{E044B377-B366-4D46-8438-2449A1C50F6B}"/>
    <cellStyle name="style1526035937539" xfId="45654" xr:uid="{8B18EF0E-9C11-4BC5-BA6B-49ED6CA182BF}"/>
    <cellStyle name="style1526035937680" xfId="45655" xr:uid="{8A0B819B-ABB6-4911-9BDF-4B62C6DAFC9B}"/>
    <cellStyle name="style1526035937789" xfId="45657" xr:uid="{51184738-2E0B-4BDA-8D7A-E4965B0960B0}"/>
    <cellStyle name="style1526035937898" xfId="45658" xr:uid="{B90AF2FC-3BDA-4E66-BA88-A92588ED6E91}"/>
    <cellStyle name="style1526035938008" xfId="45660" xr:uid="{3EC7E755-B8D3-4CCC-966C-47F397249A68}"/>
    <cellStyle name="style1526035938117" xfId="45661" xr:uid="{5EC5E01C-5E83-43EC-8EA8-709A7A7F0CEC}"/>
    <cellStyle name="style1526035938227" xfId="45656" xr:uid="{A9F2C452-E1CF-4570-AFDE-104450548CA6}"/>
    <cellStyle name="style1526035938367" xfId="45659" xr:uid="{8FDF64BC-F946-4938-A788-D82D2C697BEF}"/>
    <cellStyle name="style1526035938492" xfId="45662" xr:uid="{1FB59B02-A7AF-4738-B77A-253E6EB20EBD}"/>
    <cellStyle name="style1526035938742" xfId="45664" xr:uid="{27AB4F39-2F17-4084-9808-EE9A3A829394}"/>
    <cellStyle name="style1526035938852" xfId="45665" xr:uid="{D3FD920D-415A-45D3-BE08-507D1859AC4A}"/>
    <cellStyle name="style1526035938977" xfId="45663" xr:uid="{D0C7ACE1-1834-4315-9141-6FC6781323F3}"/>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1079976552" xfId="45960" xr:uid="{C5A88B6D-BA57-43D1-8E3F-FA2AB7B6030C}"/>
    <cellStyle name="style1541079976814" xfId="45963" xr:uid="{1F59CD13-2D2D-4BA3-842E-F2D53F59F1BA}"/>
    <cellStyle name="style1541079977431" xfId="45966" xr:uid="{F4145855-C55F-4428-9E25-0783E9C1D46E}"/>
    <cellStyle name="style1541079977530" xfId="45969" xr:uid="{09F6D5B8-061E-4E70-87DE-6268B68A4C7D}"/>
    <cellStyle name="style1541079977642" xfId="45972" xr:uid="{66000016-0CF4-438D-8593-30A06D19884A}"/>
    <cellStyle name="style1541079977874" xfId="45973" xr:uid="{E59E7C4A-91B7-4C14-8B0B-4FD2667A4377}"/>
    <cellStyle name="style1541079978323" xfId="45979" xr:uid="{2EE42688-DF10-458A-89A8-2B7EA89D6D8C}"/>
    <cellStyle name="style1541079978449" xfId="45980" xr:uid="{56AFB229-9EBD-40D4-AE63-5E46D0B40DA7}"/>
    <cellStyle name="style1541079978576" xfId="45978" xr:uid="{55EEF5A4-21E1-40D4-83D8-D2361C7F2E52}"/>
    <cellStyle name="style1541079978703" xfId="45981" xr:uid="{2E62A0A2-CEF9-4121-B5E0-3E14E012183A}"/>
    <cellStyle name="style1541079978835" xfId="45982" xr:uid="{1A51DC83-FBF4-4D04-BEDB-34897C0FA003}"/>
    <cellStyle name="style1541079978960" xfId="45983" xr:uid="{1287E302-D141-4E0B-85F0-91436ACA21EE}"/>
    <cellStyle name="style1541079979325" xfId="45984" xr:uid="{F1176320-9F1F-416D-9689-C13DE61C1A68}"/>
    <cellStyle name="style1541079979473" xfId="45985" xr:uid="{370AC00C-0059-413D-B65D-23108F359D02}"/>
    <cellStyle name="style1541079979598" xfId="45986" xr:uid="{454967E0-AF4E-4728-A9E2-67EA179956DB}"/>
    <cellStyle name="style1541079979771" xfId="46005" xr:uid="{2AA30050-8D78-4B02-8749-74569EAAF5F6}"/>
    <cellStyle name="style1541079979878" xfId="46006" xr:uid="{BF897923-985A-44DD-8C0D-ED4108D1C0D4}"/>
    <cellStyle name="style1541079983489" xfId="45961" xr:uid="{CF4298CF-2940-4E61-8AD5-9E1980E966AD}"/>
    <cellStyle name="style1541079983783" xfId="45964" xr:uid="{BBD2E9AB-B018-429B-895A-E38B5FF810F6}"/>
    <cellStyle name="style1541079984274" xfId="45967" xr:uid="{DD180B71-1EB4-4FFB-BB98-3B06E342E097}"/>
    <cellStyle name="style1541079984368" xfId="45970" xr:uid="{EFF3AB7A-C18D-4E96-AC5E-2FCC2BAC64C1}"/>
    <cellStyle name="style1541079984489" xfId="45975" xr:uid="{763925A9-525A-478E-85B2-E001AB2C6DAE}"/>
    <cellStyle name="style1541079984702" xfId="45977" xr:uid="{23066715-11FC-4D4B-8542-9BA32E2227D9}"/>
    <cellStyle name="style1541079985081" xfId="45994" xr:uid="{1D825EE1-9072-4724-B459-736610A24E9C}"/>
    <cellStyle name="style1541079985196" xfId="45995" xr:uid="{2F537ADC-EFF7-4A9B-8650-8284D2F15F2D}"/>
    <cellStyle name="style1541079985308" xfId="45993" xr:uid="{904095B7-8154-4C60-A5B2-C7E65FE0C0E5}"/>
    <cellStyle name="style1541079985430" xfId="45999" xr:uid="{5F5BB097-C41F-4BF7-8251-97AE8131A3E7}"/>
    <cellStyle name="style1541079985543" xfId="46000" xr:uid="{44F7BE6B-B470-492D-ACB1-ABF941A36732}"/>
    <cellStyle name="style1541079985658" xfId="46001" xr:uid="{833DA57C-7114-474E-998B-817E3EB0E6ED}"/>
    <cellStyle name="style1541079985991" xfId="46002" xr:uid="{C8A9A96D-6658-460D-898C-99AA85F5FD4B}"/>
    <cellStyle name="style1541079986098" xfId="46003" xr:uid="{4E91711A-3DBC-4ED4-A543-EEC899141C94}"/>
    <cellStyle name="style1541079986209" xfId="46004" xr:uid="{6DC121F3-A18C-45A8-B097-EF3D72FE4F42}"/>
    <cellStyle name="style1541079986381" xfId="46009" xr:uid="{D1FB5289-C1EB-45DD-9A90-470D37FE1B7A}"/>
    <cellStyle name="style1541079986477" xfId="46010" xr:uid="{95E8ACEF-ECB3-40CC-AAA3-2886E2858B75}"/>
    <cellStyle name="style1541079990433" xfId="45962" xr:uid="{612A9E20-8450-4EBF-B991-C162B0C11EFD}"/>
    <cellStyle name="style1541079990658" xfId="45965" xr:uid="{F902972D-4D6B-47E1-86D6-9A2526EB7ECA}"/>
    <cellStyle name="style1541079991129" xfId="45968" xr:uid="{9A5EA8D9-7350-4369-9F5F-B890E815F9A6}"/>
    <cellStyle name="style1541079991230" xfId="45971" xr:uid="{AA981CD6-3BDF-41E2-8ED2-A957075EBFE1}"/>
    <cellStyle name="style1541079991352" xfId="45974" xr:uid="{4FA03CA6-1968-4214-B957-496B69F933F5}"/>
    <cellStyle name="style1541079991563" xfId="45976" xr:uid="{6CFC2C16-8F75-453F-A6EB-50B3A54C2C47}"/>
    <cellStyle name="style1541079991955" xfId="45988" xr:uid="{E6A3C4E2-4CC7-48C0-AF15-B63F997FDDCD}"/>
    <cellStyle name="style1541079992082" xfId="45989" xr:uid="{207770C6-7031-4084-AC24-6B8D0C528903}"/>
    <cellStyle name="style1541079992195" xfId="45987" xr:uid="{CEF45ABB-6B06-4665-AB85-7A2BDDFD1C81}"/>
    <cellStyle name="style1541079992308" xfId="45990" xr:uid="{DBE05788-B85B-474C-BCA9-53FD0F36DA6B}"/>
    <cellStyle name="style1541079992417" xfId="45991" xr:uid="{C824E9D8-FF74-497B-9BED-D8A1B5B59748}"/>
    <cellStyle name="style1541079992532" xfId="45992" xr:uid="{19A1E4D3-E329-493B-98D4-B42FEB4E8FD4}"/>
    <cellStyle name="style1541079992854" xfId="45996" xr:uid="{09968AF0-3C57-4084-B224-A7ABCCEC3220}"/>
    <cellStyle name="style1541079992962" xfId="45997" xr:uid="{6798A6BF-25DE-4AF6-8E4A-CA4C34E2E878}"/>
    <cellStyle name="style1541079993070" xfId="45998" xr:uid="{50F077A3-C012-4962-8A37-E44F9075D600}"/>
    <cellStyle name="style1541079993246" xfId="46007" xr:uid="{D329C04E-7B59-4404-B2E3-7F5A0C9B1CC8}"/>
    <cellStyle name="style1541079993343" xfId="46008" xr:uid="{14DFFFAB-2824-4F83-985D-1F6B6313917E}"/>
    <cellStyle name="style1541081170478" xfId="45741" xr:uid="{CF4F125A-D044-43B9-8C17-62BCC29B6099}"/>
    <cellStyle name="style1541081170613" xfId="45742" xr:uid="{45D48AED-049A-4161-B143-D1F819BD5DF4}"/>
    <cellStyle name="style1541081170731" xfId="45747" xr:uid="{4902A03A-C2AC-4FCF-A047-73D6BC2171A5}"/>
    <cellStyle name="style1541081170853" xfId="45748" xr:uid="{43DAD91A-E652-4F32-826D-67F0427192D1}"/>
    <cellStyle name="style1541081171126" xfId="45744" xr:uid="{B793F0F6-C7EA-4171-82B9-BC33934CAD3B}"/>
    <cellStyle name="style1541081171252" xfId="45745" xr:uid="{C50B7DC6-3B1F-46E7-9741-529055D6D349}"/>
    <cellStyle name="style1541081171373" xfId="45743" xr:uid="{4AB937F6-6058-483F-A9F8-C91BA1C11137}"/>
    <cellStyle name="style1541081171496" xfId="45746" xr:uid="{564DD134-3C6E-40F2-AD8A-0A20A4D5E3BD}"/>
    <cellStyle name="style1541081171643" xfId="45749" xr:uid="{CFEC0BE3-35FB-49C3-88C0-F775ABF49D81}"/>
    <cellStyle name="style1541081171829" xfId="45750" xr:uid="{44A72DE7-7CE5-4D36-B374-3B1FA75793A5}"/>
    <cellStyle name="style1541081172013" xfId="45751" xr:uid="{AB3F5CBD-0636-47FC-A6DB-C438329D67EF}"/>
    <cellStyle name="style1541081172136" xfId="45752" xr:uid="{A4E4EE56-DBAB-457B-B038-F43E4F88A8D0}"/>
    <cellStyle name="style1541081172261" xfId="45753" xr:uid="{A127E5D7-8152-458C-924D-FEF3FD678898}"/>
    <cellStyle name="style1541081172398" xfId="45759" xr:uid="{A6E86ACF-F14B-4617-8E90-8491B6937DF1}"/>
    <cellStyle name="style1541081172515" xfId="45754" xr:uid="{053FE650-0044-4904-BA2D-75ED369BBC15}"/>
    <cellStyle name="style1541081172633" xfId="45760" xr:uid="{6EEF060E-A3C1-4A0A-858D-B4632F51EB3D}"/>
    <cellStyle name="style1541081172752" xfId="45765" xr:uid="{A896DBA2-B48D-4EBE-AEBB-59651B49B2FA}"/>
    <cellStyle name="style1541081172871" xfId="45766" xr:uid="{DF3C9B8C-0FA9-41D3-A749-AAF1EA761856}"/>
    <cellStyle name="style1541081172996" xfId="45755" xr:uid="{49480AD4-C0D0-4D42-9C05-4356DDB957E9}"/>
    <cellStyle name="style1541081173114" xfId="45756" xr:uid="{2B86BDD5-C1B2-40A1-BD08-942B4E4A9B2B}"/>
    <cellStyle name="style1541081173238" xfId="45757" xr:uid="{DAB2FC08-0B73-4B11-8E65-E61FE5B2E673}"/>
    <cellStyle name="style1541081173359" xfId="45758" xr:uid="{0CE09BA9-C1EB-4E1D-A597-046114C1C6F9}"/>
    <cellStyle name="style1541081173479" xfId="45761" xr:uid="{AAD800AF-71EB-4ED2-BA1C-F1181F79218A}"/>
    <cellStyle name="style1541081173596" xfId="45762" xr:uid="{22694453-5516-49B9-B305-326724766AF2}"/>
    <cellStyle name="style1541081173714" xfId="45763" xr:uid="{81F30987-5E39-4271-968F-8FA8E12C0D42}"/>
    <cellStyle name="style1541081173834" xfId="45764" xr:uid="{59CBA439-F9C6-4970-8C22-14B3411CF8DB}"/>
    <cellStyle name="style1541081173975" xfId="45767" xr:uid="{076E22B8-7C24-4466-A253-F96517AFA6E0}"/>
    <cellStyle name="style1541081174095" xfId="45768" xr:uid="{A7695D2C-DA5B-4EAC-A287-C8B59C056DEB}"/>
    <cellStyle name="style1541081174212" xfId="45769" xr:uid="{EE1D74B2-5E51-406E-BFA5-B81A8772F5A2}"/>
    <cellStyle name="style1541081174338" xfId="45770" xr:uid="{01E14C70-3CE1-46F4-8A60-DEC6D8C15506}"/>
    <cellStyle name="style1541081176194" xfId="45771" xr:uid="{F18DB419-CCD6-4D0F-BC62-D85598E0EE92}"/>
    <cellStyle name="style1541081176375" xfId="45772" xr:uid="{3F09696C-29D3-479D-9EC2-4E173FDA4AC8}"/>
    <cellStyle name="style1541081176517" xfId="45777" xr:uid="{B30D19AF-C5BA-4FA3-9A9B-B3A3697BB0D9}"/>
    <cellStyle name="style1541081176635" xfId="45778" xr:uid="{6757F0E9-20F2-425A-8134-63BB46F2BFA9}"/>
    <cellStyle name="style1541081176843" xfId="45774" xr:uid="{73C38B3A-5298-4E93-BF55-BBF448CE6BBD}"/>
    <cellStyle name="style1541081176952" xfId="45775" xr:uid="{87959529-4741-45AA-B042-D808F2A2EF26}"/>
    <cellStyle name="style1541081177054" xfId="45773" xr:uid="{EBD77A57-AF7A-4020-A767-B921FB6BF4C0}"/>
    <cellStyle name="style1541081177162" xfId="45776" xr:uid="{77FE471B-C367-4DA4-8E96-A8BA17271C8A}"/>
    <cellStyle name="style1541081177292" xfId="45779" xr:uid="{2AE9ED1B-0032-4515-81FB-93B80A2FA042}"/>
    <cellStyle name="style1541081177452" xfId="45780" xr:uid="{5B8A4292-C09A-4969-A3AF-3981A278AC3D}"/>
    <cellStyle name="style1541081177606" xfId="45781" xr:uid="{CE503F25-17C3-42EE-86EE-10C8E54C75B5}"/>
    <cellStyle name="style1541081177742" xfId="45782" xr:uid="{24BB22F2-3BEC-4F93-B814-EFF2942489CD}"/>
    <cellStyle name="style1541081177859" xfId="45783" xr:uid="{E9608D37-C39D-4020-8FE6-F381A8E39FD5}"/>
    <cellStyle name="style1541081177977" xfId="45789" xr:uid="{C7DA8E8C-1D7B-44D9-A5BB-6D7B5CB5DC43}"/>
    <cellStyle name="style1541081178081" xfId="45784" xr:uid="{C39503AC-7C54-4A82-8716-91FC57153ABE}"/>
    <cellStyle name="style1541081178186" xfId="45790" xr:uid="{A7E57DBB-3D25-48E9-AA49-9722A91D7EF0}"/>
    <cellStyle name="style1541081178296" xfId="45795" xr:uid="{EECFE4B7-3396-4EB2-84AE-9C63923DC782}"/>
    <cellStyle name="style1541081178401" xfId="45796" xr:uid="{CDA3068A-A657-4116-A387-9996709E9DC7}"/>
    <cellStyle name="style1541081178505" xfId="45785" xr:uid="{99C6320A-6FAE-4C93-BFEF-8ABDED71348F}"/>
    <cellStyle name="style1541081178608" xfId="45786" xr:uid="{62B08E8E-B904-4E66-887F-4F06FB27F65C}"/>
    <cellStyle name="style1541081178712" xfId="45787" xr:uid="{45BF49FC-41D5-4A9A-952B-6F4A1362429C}"/>
    <cellStyle name="style1541081178818" xfId="45788" xr:uid="{245A054B-C74F-4CA3-80E8-E2D84362D4E6}"/>
    <cellStyle name="style1541081178929" xfId="45791" xr:uid="{6BFFBB05-AF75-4F0B-BCB9-5FE5A540FDD1}"/>
    <cellStyle name="style1541081179032" xfId="45792" xr:uid="{9A2519DE-4FE4-48E7-96DC-BB66FD91288D}"/>
    <cellStyle name="style1541081179135" xfId="45793" xr:uid="{9131587F-9116-4C8F-8CB7-AC4722FC0CBC}"/>
    <cellStyle name="style1541081179281" xfId="45794" xr:uid="{6CB2D8D0-CDF1-47EE-A040-852BE678F2C8}"/>
    <cellStyle name="style1541081179430" xfId="45797" xr:uid="{BEED67D2-C25B-46E2-ABA6-2E0AC48FE1F1}"/>
    <cellStyle name="style1541081181684" xfId="45798" xr:uid="{4DD37453-A419-4842-85B8-D3B738913BC2}"/>
    <cellStyle name="style1541081181823" xfId="45799" xr:uid="{3CB66E12-530A-4B90-BDD7-7B35FEA79288}"/>
    <cellStyle name="style1541081181960" xfId="45804" xr:uid="{033C69B9-50BB-48D0-BE65-F524CAB76B57}"/>
    <cellStyle name="style1541081182094" xfId="45805" xr:uid="{241F383E-A375-46A5-82C7-C1CC893BB460}"/>
    <cellStyle name="style1541081182304" xfId="45801" xr:uid="{48F322DD-1A30-4A1D-959D-7AFD64B4BA72}"/>
    <cellStyle name="style1541081182408" xfId="45802" xr:uid="{7D611E13-09B7-4528-B238-8634EDBD804A}"/>
    <cellStyle name="style1541081182512" xfId="45800" xr:uid="{E525217E-64F3-4C81-984A-7D0185C7FA53}"/>
    <cellStyle name="style1541081182621" xfId="45803" xr:uid="{37ED5938-E39C-421E-B1FD-8A3A9C2884F6}"/>
    <cellStyle name="style1541081182769" xfId="45806" xr:uid="{CD2E260F-EFF8-43E6-966D-E6C5B443FBAA}"/>
    <cellStyle name="style1541081182901" xfId="45807" xr:uid="{B9D58494-A7F3-440B-8449-8E479DDCB86C}"/>
    <cellStyle name="style1541081183044" xfId="45808" xr:uid="{8506D26B-1F1E-4711-96ED-26825386ABA2}"/>
    <cellStyle name="style1541081183179" xfId="45809" xr:uid="{18E4CD92-EC68-400E-8D3F-D8C5AE82F512}"/>
    <cellStyle name="style1541081183292" xfId="45810" xr:uid="{7C19E0F6-2727-416B-BDE9-6DF61ABC3BB8}"/>
    <cellStyle name="style1541081183407" xfId="45816" xr:uid="{3B9D0034-93D8-4757-8960-09CEB18F714C}"/>
    <cellStyle name="style1541081183513" xfId="45811" xr:uid="{55F96CF4-BED6-4CFF-9683-AA3F2C2586FB}"/>
    <cellStyle name="style1541081183617" xfId="45817" xr:uid="{0D6651F2-AE90-407F-B12A-00194D67D5C1}"/>
    <cellStyle name="style1541081183727" xfId="45822" xr:uid="{EEC54517-6131-4C15-BB40-9590EDFE3EE3}"/>
    <cellStyle name="style1541081183831" xfId="45823" xr:uid="{FE1C5D69-0B0C-412A-A3F1-98BB365AF075}"/>
    <cellStyle name="style1541081183942" xfId="45812" xr:uid="{7439B6A2-572D-45DF-90F3-16DB4F9C289F}"/>
    <cellStyle name="style1541081184047" xfId="45813" xr:uid="{23593D26-DD06-4411-80BE-65E8A7D2D772}"/>
    <cellStyle name="style1541081184150" xfId="45814" xr:uid="{8A5725BA-31C1-40E4-A7B2-47663518B18C}"/>
    <cellStyle name="style1541081184262" xfId="45815" xr:uid="{6069F7AA-D6BC-4E89-B616-69D2A07BA348}"/>
    <cellStyle name="style1541081184366" xfId="45818" xr:uid="{CF8D3607-674D-44C3-B478-DDBA53D86AA6}"/>
    <cellStyle name="style1541081184471" xfId="45819" xr:uid="{07225DA8-7F47-42E1-AC89-1D2A0B42AC7B}"/>
    <cellStyle name="style1541081184575" xfId="45820" xr:uid="{0198137D-1D92-43E3-A04B-A1DD85961012}"/>
    <cellStyle name="style1541081184680" xfId="45821" xr:uid="{323FD1F5-7842-4894-91E7-CCFB4D3CB416}"/>
    <cellStyle name="style1541081184864" xfId="45824" xr:uid="{44D3FEF0-FE6F-47AA-84E3-65830A1E8A5E}"/>
    <cellStyle name="style1541081184974" xfId="45825" xr:uid="{F46C8DBB-6353-4459-B0C9-7BB318B6B4B3}"/>
    <cellStyle name="style1541081185080" xfId="45826" xr:uid="{FC5F16E9-5CE3-4078-A799-CC7FFD93557E}"/>
    <cellStyle name="style1541081185197" xfId="45827" xr:uid="{AB34F484-FB12-4A96-BE15-25E1E8409BAB}"/>
    <cellStyle name="style1541081187889" xfId="45828" xr:uid="{FEAC018D-7328-4630-B46F-8781876CC763}"/>
    <cellStyle name="style1541081188006" xfId="45829" xr:uid="{47E3FDB0-D302-47DD-9634-BD8DAC4FCD8D}"/>
    <cellStyle name="style1541081188108" xfId="45834" xr:uid="{EC78FB8A-103E-4642-9C4D-EFD6E1CA0E46}"/>
    <cellStyle name="style1541081188211" xfId="45835" xr:uid="{C1E2F45E-A433-4B3E-89A1-AF3101FC342B}"/>
    <cellStyle name="style1541081188420" xfId="45831" xr:uid="{77A6C8C9-954D-4E7B-B093-DA8FD7E005FF}"/>
    <cellStyle name="style1541081188524" xfId="45832" xr:uid="{86371B1B-E6F2-407A-9C63-713CBDB34E4E}"/>
    <cellStyle name="style1541081188627" xfId="45830" xr:uid="{CAD72229-F786-47C5-9AD9-9B3E1F7EF799}"/>
    <cellStyle name="style1541081188731" xfId="45833" xr:uid="{2F4B9BAC-2EC9-42BC-8C7C-7BA9548D6505}"/>
    <cellStyle name="style1541081188835" xfId="45836" xr:uid="{BB3E3741-F00B-4C22-90C7-CD26FD3049BC}"/>
    <cellStyle name="style1541081188961" xfId="45837" xr:uid="{207E4FE5-D13A-4D60-BAAE-59C40AC78050}"/>
    <cellStyle name="style1541081189066" xfId="45838" xr:uid="{9F7D59BF-E482-490C-8118-68D4A4744D25}"/>
    <cellStyle name="style1541081189174" xfId="45839" xr:uid="{3836687C-204C-4798-9AC3-5847971818E4}"/>
    <cellStyle name="style1541081189285" xfId="45840" xr:uid="{FC75F990-8D7F-4A92-B097-5D9AE14479C9}"/>
    <cellStyle name="style1541081189406" xfId="45846" xr:uid="{684D7C33-9615-4C1C-90A0-4414EDC68E1F}"/>
    <cellStyle name="style1541081189555" xfId="45841" xr:uid="{77EA5B0D-E27B-486B-B1AF-A218A36D16F9}"/>
    <cellStyle name="style1541081189685" xfId="45847" xr:uid="{F9BA51B3-D644-48FB-AD5C-983DF07929EB}"/>
    <cellStyle name="style1541081189816" xfId="45852" xr:uid="{9FF326AB-8805-4728-BABD-7BD51A114F89}"/>
    <cellStyle name="style1541081189929" xfId="45853" xr:uid="{8D18D5BE-85CB-409A-941E-D63944ABDD45}"/>
    <cellStyle name="style1541081190035" xfId="45842" xr:uid="{ECF956B3-50E7-4011-AA8B-C41420314D21}"/>
    <cellStyle name="style1541081190137" xfId="45843" xr:uid="{6C2F36A2-708B-4F87-B51C-08516824E5DE}"/>
    <cellStyle name="style1541081190246" xfId="45844" xr:uid="{224ED781-12D0-421C-B0B5-2395179564AD}"/>
    <cellStyle name="style1541081190351" xfId="45845" xr:uid="{05740217-4AEE-4CD6-A3E8-198CDB2A0687}"/>
    <cellStyle name="style1541081190455" xfId="45848" xr:uid="{B8B6326C-9E23-4A71-AA61-302208F2432C}"/>
    <cellStyle name="style1541081190558" xfId="45849" xr:uid="{169A302A-4124-4343-821B-D01D55ACC96C}"/>
    <cellStyle name="style1541081190661" xfId="45850" xr:uid="{45B534ED-DF50-43BC-96F7-14E5D4BC3924}"/>
    <cellStyle name="style1541081190766" xfId="45851" xr:uid="{3D0D6A2B-C4AF-4498-BA2A-0B32DAED3365}"/>
    <cellStyle name="style1541081190889" xfId="45854" xr:uid="{518EAA23-09BE-4866-ACCD-DD1B9C9D58D9}"/>
    <cellStyle name="style1541081190997" xfId="45855" xr:uid="{03BDB5E0-3B1A-4146-AC99-2B7CA288D521}"/>
    <cellStyle name="style1541081191101" xfId="45856" xr:uid="{634A79E6-5159-4722-A3DC-47CC2D49C6D6}"/>
    <cellStyle name="style1541081191209" xfId="45857" xr:uid="{A19975E1-6043-44CC-88EA-C5128A676C57}"/>
    <cellStyle name="style1541081193868" xfId="45858" xr:uid="{EA93C74F-AC5D-4DE1-9191-6B3D3F969EFC}"/>
    <cellStyle name="style1541081193987" xfId="45859" xr:uid="{8DA94514-88FB-41E4-A415-B5E20E26066F}"/>
    <cellStyle name="style1541081194093" xfId="45864" xr:uid="{678CAC64-64EE-4E6F-946D-8EC6A846B575}"/>
    <cellStyle name="style1541081194197" xfId="45865" xr:uid="{2BE0988E-F5A8-489E-AA2F-80EC8F52EBF2}"/>
    <cellStyle name="style1541081194408" xfId="45861" xr:uid="{0148A3CB-DF77-4D5A-8138-5C501F77D402}"/>
    <cellStyle name="style1541081194513" xfId="45862" xr:uid="{AF670F0F-2E65-4D61-B22C-95D8B56AD47B}"/>
    <cellStyle name="style1541081194618" xfId="45860" xr:uid="{2B6198C9-8E16-4F89-B320-CB85E009A654}"/>
    <cellStyle name="style1541081194724" xfId="45863" xr:uid="{76FEF8DD-5156-40C8-80FF-DE19DB81C79A}"/>
    <cellStyle name="style1541081194828" xfId="45866" xr:uid="{24F19F78-DF91-4F3C-B692-CB34B7638311}"/>
    <cellStyle name="style1541081194953" xfId="45867" xr:uid="{C77CE2EC-9DB9-4ED2-878F-1074487AECB5}"/>
    <cellStyle name="style1541081195060" xfId="45868" xr:uid="{FC85F248-2839-4471-973A-407DC5B87CB3}"/>
    <cellStyle name="style1541081195170" xfId="45869" xr:uid="{CDF09EC7-A1AF-4385-847C-59F6F456F44B}"/>
    <cellStyle name="style1541081195276" xfId="45870" xr:uid="{F008AEC9-2F25-40FF-A078-72AB37879971}"/>
    <cellStyle name="style1541081195402" xfId="45876" xr:uid="{58F4CB17-9EDE-44EF-85CF-03FDB7D5448E}"/>
    <cellStyle name="style1541081195568" xfId="45871" xr:uid="{75640A72-986B-46DD-AE3D-EC0ED671CF43}"/>
    <cellStyle name="style1541081195697" xfId="45877" xr:uid="{490E1D89-C6B2-4A86-8857-DDBCE0874192}"/>
    <cellStyle name="style1541081195806" xfId="45882" xr:uid="{30185247-CD63-4B24-9CC3-C5C9B0276271}"/>
    <cellStyle name="style1541081195917" xfId="45883" xr:uid="{151C3ECF-1E96-41B8-B623-07C820DC54B0}"/>
    <cellStyle name="style1541081196023" xfId="45872" xr:uid="{9E01269B-76E2-4791-A1DF-F2E210F44D0F}"/>
    <cellStyle name="style1541081196128" xfId="45873" xr:uid="{5833CD6C-3C7C-4823-B332-7683658557BC}"/>
    <cellStyle name="style1541081196235" xfId="45874" xr:uid="{16E226F0-74EC-4353-83F0-2ED12C7501C3}"/>
    <cellStyle name="style1541081196341" xfId="45875" xr:uid="{C920F18B-FC67-450A-A9FE-228AA11FC821}"/>
    <cellStyle name="style1541081196446" xfId="45878" xr:uid="{2EBB79E9-FBB7-45F0-AC39-CCFCE54A457B}"/>
    <cellStyle name="style1541081196551" xfId="45879" xr:uid="{1BDABBCC-89F1-45E7-AE5B-DFD3F87954EE}"/>
    <cellStyle name="style1541081196655" xfId="45880" xr:uid="{4F325319-26F9-498F-9120-EB8E9E1E8013}"/>
    <cellStyle name="style1541081196764" xfId="45881" xr:uid="{B2E5EF9E-2E19-48F8-947E-430184483B34}"/>
    <cellStyle name="style1541081196973" xfId="45884" xr:uid="{7D0CF5F8-41E5-4945-B3A9-CE28BC4D409F}"/>
    <cellStyle name="style1541081197077" xfId="45885" xr:uid="{C28F59CE-E73D-4786-9D0F-1E52E727B6B6}"/>
    <cellStyle name="style1541081197180" xfId="45886" xr:uid="{B7745B0A-95AC-4352-9263-27AE2AAB834D}"/>
    <cellStyle name="style1541081197294" xfId="45887" xr:uid="{C0EFBCF5-8C9E-4A93-AFEE-B653AC6D442C}"/>
    <cellStyle name="style1541081197416" xfId="45888" xr:uid="{EF954057-0988-4385-9FFD-7DBF503FD700}"/>
    <cellStyle name="style1541081197505" xfId="45889" xr:uid="{B266FCFB-001F-4BC2-AB14-9E7AA916A8F1}"/>
    <cellStyle name="style1541081197595" xfId="45890" xr:uid="{D7CD82D5-89B9-4BB6-A8B2-78F23CC70F02}"/>
    <cellStyle name="style1541081197688" xfId="45891" xr:uid="{649C958D-5323-43ED-A83C-E4C0A9313A69}"/>
    <cellStyle name="style1541081197778" xfId="45892" xr:uid="{50C82EEA-B26C-40BE-A18A-0E69B20A7BCD}"/>
    <cellStyle name="style1541081197868" xfId="45893" xr:uid="{E02CE772-4F1B-4B9F-B425-8E4F735C1DF8}"/>
    <cellStyle name="style1541081197962" xfId="45894" xr:uid="{8454C7E8-09AC-43F2-BA41-3C258D4C8ECB}"/>
    <cellStyle name="style1541081198053" xfId="45895" xr:uid="{CDC0DCD5-8C6E-49F4-B553-1B64C22DC5DC}"/>
    <cellStyle name="style1541081198192" xfId="45896" xr:uid="{6AD0A048-D82E-4281-BA15-2A6CD087869D}"/>
    <cellStyle name="style1541081198282" xfId="45897" xr:uid="{B0C87812-54A8-4E0E-8712-7E282AD61B7B}"/>
    <cellStyle name="style1541081198373" xfId="45898" xr:uid="{1DC1D700-7752-45FE-ABD0-C34BCFB60EA4}"/>
    <cellStyle name="style1541081198464" xfId="45899" xr:uid="{4AB426B8-0178-480E-9CA6-A19749A226A5}"/>
    <cellStyle name="style1541081201026" xfId="45900" xr:uid="{46C2DCB7-13B3-4775-981B-656331C6FA84}"/>
    <cellStyle name="style1541081201218" xfId="45901" xr:uid="{07B456B1-E549-4641-8D7C-2538BDAD97CF}"/>
    <cellStyle name="style1541081201336" xfId="45906" xr:uid="{6FEDA7FC-A72B-49CD-8BAD-1C139BF55A30}"/>
    <cellStyle name="style1541081201445" xfId="45907" xr:uid="{3D3715A5-95FA-4F05-8865-525D6BE7AA1A}"/>
    <cellStyle name="style1541081201730" xfId="45903" xr:uid="{5BE1AAB7-DA76-4901-AA22-95D2449C727C}"/>
    <cellStyle name="style1541081201934" xfId="45904" xr:uid="{AF83FFF1-DB2D-46B2-885E-EE8F2AA7F076}"/>
    <cellStyle name="style1541081202123" xfId="45902" xr:uid="{0DA42D7F-072C-4317-AD64-3AFD57B23CF8}"/>
    <cellStyle name="style1541081202235" xfId="45905" xr:uid="{719FEE89-1A44-4F68-B88A-9AD0A7D3EAF0}"/>
    <cellStyle name="style1541081202339" xfId="45908" xr:uid="{918C87DD-D94A-4774-95EF-6F8841547903}"/>
    <cellStyle name="style1541081202442" xfId="45909" xr:uid="{5AAE52B7-52B7-4BC5-93E1-653A41347D79}"/>
    <cellStyle name="style1541081202555" xfId="45910" xr:uid="{F2318179-C868-48A0-8803-0732D2751679}"/>
    <cellStyle name="style1541081202738" xfId="45911" xr:uid="{6054B011-43C4-44A3-82E8-06DC364D01AD}"/>
    <cellStyle name="style1541081202874" xfId="45912" xr:uid="{5206C064-1CDA-43EB-882F-1A60937E50E3}"/>
    <cellStyle name="style1541081203007" xfId="45918" xr:uid="{8CC1AFBE-998D-4289-9918-12B2DFCA5F35}"/>
    <cellStyle name="style1541081203122" xfId="45913" xr:uid="{899D540B-7128-4582-A23E-346D8FDB1CA5}"/>
    <cellStyle name="style1541081203292" xfId="45919" xr:uid="{140B35DA-C160-4E50-B9A6-874921ABF6A4}"/>
    <cellStyle name="style1541081203410" xfId="45924" xr:uid="{69E01D23-EA61-4001-A1DF-DF480BB52622}"/>
    <cellStyle name="style1541081203546" xfId="45925" xr:uid="{3E1EB3DB-1C13-4A61-9A4F-754C67B2F05C}"/>
    <cellStyle name="style1541081203675" xfId="45914" xr:uid="{03BE2BD9-0E1D-4C26-BC99-2611F80248FB}"/>
    <cellStyle name="style1541081203788" xfId="45915" xr:uid="{319DBAAB-4780-4465-B06E-7B46385EDA4E}"/>
    <cellStyle name="style1541081203897" xfId="45916" xr:uid="{FEFA683A-CEDD-4EB4-A404-6F11BF602685}"/>
    <cellStyle name="style1541081204002" xfId="45917" xr:uid="{82FF00D2-26F1-452A-813F-0306784BBFFF}"/>
    <cellStyle name="style1541081204109" xfId="45920" xr:uid="{744A30FB-FB66-4CA8-BD18-11F7BF2B1878}"/>
    <cellStyle name="style1541081204217" xfId="45921" xr:uid="{BE711C4B-9CAE-4170-B563-FBB2679FE8D6}"/>
    <cellStyle name="style1541081204320" xfId="45922" xr:uid="{AAC8FDE8-7868-409F-AD17-BB599FD2958C}"/>
    <cellStyle name="style1541081204424" xfId="45923" xr:uid="{4DE998DD-2DD9-43CE-8035-6AB81DC86333}"/>
    <cellStyle name="style1541081204543" xfId="45926" xr:uid="{B8570648-3CC9-4B8B-A666-FF4BF88C5066}"/>
    <cellStyle name="style1541081204652" xfId="45927" xr:uid="{2AB892B7-3DFF-45F4-9842-F819F6BB0B72}"/>
    <cellStyle name="style1541081204757" xfId="45928" xr:uid="{627FAAE2-3A3B-4214-8734-86BDB99BB335}"/>
    <cellStyle name="style1541081204861" xfId="45929" xr:uid="{BEEFB15E-7E0B-4916-84DC-DDCFA3D7E16A}"/>
    <cellStyle name="style1541081204983" xfId="45930" xr:uid="{8D694375-E996-483F-B5B0-D71C7693CB71}"/>
    <cellStyle name="style1541081205071" xfId="45931" xr:uid="{CC37E709-DEAF-4637-A915-AFD04CACA459}"/>
    <cellStyle name="style1541081205161" xfId="45932" xr:uid="{B99725B3-EA33-498C-B735-818CC80776DB}"/>
    <cellStyle name="style1541081205257" xfId="45933" xr:uid="{E3661AA2-1ACF-4A65-87BB-2B697F5E6D38}"/>
    <cellStyle name="style1541081205346" xfId="45934" xr:uid="{DA82A4CF-9185-4211-8314-77CFB44378D4}"/>
    <cellStyle name="style1541081205437" xfId="45935" xr:uid="{75361809-B74E-4B00-8465-7E38B6722EBA}"/>
    <cellStyle name="style1541081205527" xfId="45936" xr:uid="{F90745F2-B39F-4D67-A951-9CAC51CC075C}"/>
    <cellStyle name="style1541081205620" xfId="45937" xr:uid="{96AB2772-60A1-4F68-B6D0-39287684DA04}"/>
    <cellStyle name="style1541081205729" xfId="45938" xr:uid="{9DB7A446-9336-4BFD-8908-3980B7CA249D}"/>
    <cellStyle name="style1541081205820" xfId="45939" xr:uid="{FBB3830B-7D01-4544-BF60-193023F48954}"/>
    <cellStyle name="style1541081205913" xfId="45940" xr:uid="{B721A36E-DDF4-4706-A53D-B40298DEE7AB}"/>
    <cellStyle name="style1541081206006" xfId="45941" xr:uid="{A8FB2FF2-7305-4D90-9A81-394F56B0AA3C}"/>
    <cellStyle name="style1541081208294" xfId="45943" xr:uid="{6EB7B79F-FC68-41C5-A08F-A48EECA53940}"/>
    <cellStyle name="style1541081208432" xfId="45944" xr:uid="{B1E7A924-21B7-43E3-96C5-88F5A0F4C4C3}"/>
    <cellStyle name="style1541081208537" xfId="45942" xr:uid="{F8E225F7-FFBD-4F1B-BFCE-852B60AC1D24}"/>
    <cellStyle name="style1541081208656" xfId="45945" xr:uid="{A1AC5321-8E08-4097-8D8E-EABEFB09CB1F}"/>
    <cellStyle name="style1541081208776" xfId="45946" xr:uid="{19A6F164-5140-4942-B904-E51308D4C3C4}"/>
    <cellStyle name="style1541081208899" xfId="45947" xr:uid="{1E1AD84A-11A6-4572-8427-DB961BE6F6EE}"/>
    <cellStyle name="style1541081209022" xfId="45948" xr:uid="{AF1312BF-84B7-4A84-BA65-ED7B19862966}"/>
    <cellStyle name="style1541081209134" xfId="45949" xr:uid="{6A419DD8-83C2-4DE1-94FA-1BBD5048B91F}"/>
    <cellStyle name="style1541081209239" xfId="45951" xr:uid="{458FFBC1-09A2-45CE-94DB-E8F12713D3D7}"/>
    <cellStyle name="style1541081209343" xfId="45952" xr:uid="{FECCCD53-ACE0-42CF-836C-5E3969C7F1D8}"/>
    <cellStyle name="style1541081209447" xfId="45954" xr:uid="{37CFCE51-C144-4FE7-952C-963060E0DA1B}"/>
    <cellStyle name="style1541081209553" xfId="45955" xr:uid="{C54CE4BB-70F6-4D8A-8CDA-7F68F4EDB77D}"/>
    <cellStyle name="style1541081209658" xfId="45950" xr:uid="{9ABB365D-FCDC-41FD-8FAD-498016AE7C80}"/>
    <cellStyle name="style1541081209778" xfId="45953" xr:uid="{981A7E85-37E3-4327-8284-72EE4885FC60}"/>
    <cellStyle name="style1541081209901" xfId="45956" xr:uid="{7844488C-5CD2-4F4C-A4CD-D760A78CEF5F}"/>
    <cellStyle name="style1541081210136" xfId="45958" xr:uid="{3E54220C-026C-4ABD-A394-D5EFF13A6DFF}"/>
    <cellStyle name="style1541081210259" xfId="45959" xr:uid="{1C2F8C44-213A-49D7-8E84-ED403E24B318}"/>
    <cellStyle name="style1541081210384" xfId="45957" xr:uid="{E1B5F22E-5B79-466E-BA52-8F08A3B1CC6D}"/>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4">
    <dxf>
      <font>
        <color rgb="FFC00000"/>
      </font>
      <numFmt numFmtId="171" formatCode="\(0\)"/>
    </dxf>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3.xml" Type="http://schemas.openxmlformats.org/officeDocument/2006/relationships/worksheet" Id="rId3"/><Relationship Target="worksheets/sheet7.xml" Type="http://schemas.openxmlformats.org/officeDocument/2006/relationships/worksheet" Id="rId7"/><Relationship Target="sharedStrings.xml" Type="http://schemas.openxmlformats.org/officeDocument/2006/relationships/sharedString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tyles.xml" Type="http://schemas.openxmlformats.org/officeDocument/2006/relationships/styles" Id="rId11"/><Relationship Target="worksheets/sheet5.xml" Type="http://schemas.openxmlformats.org/officeDocument/2006/relationships/worksheet" Id="rId5"/><Relationship Target="theme/theme1.xml" Type="http://schemas.openxmlformats.org/officeDocument/2006/relationships/theme" Id="rId10"/><Relationship Target="worksheets/sheet4.xml" Type="http://schemas.openxmlformats.org/officeDocument/2006/relationships/worksheet" Id="rId4"/><Relationship Target="worksheets/sheet9.xml" Type="http://schemas.openxmlformats.org/officeDocument/2006/relationships/worksheet" Id="rId9"/><Relationship Target="vbaProject.bin" Type="http://schemas.microsoft.com/office/2006/relationships/vbaProject"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2">
                  <c:v>2011</c:v>
                </c:pt>
                <c:pt idx="3">
                  <c:v>2016</c:v>
                </c:pt>
              </c:numCache>
            </c:numRef>
          </c:xVal>
          <c:yVal>
            <c:numRef>
              <c:f>Water!$AB$105:$AB$116</c:f>
              <c:numCache>
                <c:formatCode>0.0</c:formatCode>
                <c:ptCount val="12"/>
                <c:pt idx="0">
                  <c:v>14.936260761365855</c:v>
                </c:pt>
                <c:pt idx="1">
                  <c:v>12.2</c:v>
                </c:pt>
                <c:pt idx="2">
                  <c:v>3.6</c:v>
                </c:pt>
                <c:pt idx="3">
                  <c:v>2.2611047392446979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2">
                  <c:v>2011</c:v>
                </c:pt>
                <c:pt idx="3">
                  <c:v>2016</c:v>
                </c:pt>
              </c:numCache>
            </c:numRef>
          </c:xVal>
          <c:yVal>
            <c:numRef>
              <c:f>Water!$W$105:$W$116</c:f>
              <c:numCache>
                <c:formatCode>0.0</c:formatCode>
                <c:ptCount val="12"/>
                <c:pt idx="0">
                  <c:v>36.227350839038976</c:v>
                </c:pt>
                <c:pt idx="1">
                  <c:v>29</c:v>
                </c:pt>
                <c:pt idx="2">
                  <c:v>19.7</c:v>
                </c:pt>
                <c:pt idx="3">
                  <c:v>10.367843034096786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2">
                  <c:v>2011</c:v>
                </c:pt>
                <c:pt idx="3">
                  <c:v>2016</c:v>
                </c:pt>
              </c:numCache>
            </c:numRef>
          </c:xVal>
          <c:yVal>
            <c:numRef>
              <c:f>Water!$R$105:$R$116</c:f>
              <c:numCache>
                <c:formatCode>0.0</c:formatCode>
                <c:ptCount val="12"/>
                <c:pt idx="0">
                  <c:v>34.17205680799762</c:v>
                </c:pt>
                <c:pt idx="1">
                  <c:v>32.1</c:v>
                </c:pt>
                <c:pt idx="2">
                  <c:v>20.100000000000001</c:v>
                </c:pt>
                <c:pt idx="3">
                  <c:v>11.335061191673358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2">
                  <c:v>2011</c:v>
                </c:pt>
                <c:pt idx="3">
                  <c:v>2016</c:v>
                </c:pt>
              </c:numCache>
            </c:numRef>
          </c:xVal>
          <c:yVal>
            <c:numRef>
              <c:f>Water!$M$105:$M$116</c:f>
              <c:numCache>
                <c:formatCode>0.0</c:formatCode>
                <c:ptCount val="12"/>
                <c:pt idx="0">
                  <c:v>36.455318875109</c:v>
                </c:pt>
                <c:pt idx="1">
                  <c:v>29.5</c:v>
                </c:pt>
                <c:pt idx="2">
                  <c:v>21.5</c:v>
                </c:pt>
                <c:pt idx="3">
                  <c:v>14.041659050230601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2">
                  <c:v>2011</c:v>
                </c:pt>
                <c:pt idx="3">
                  <c:v>2016</c:v>
                </c:pt>
              </c:numCache>
            </c:numRef>
          </c:xVal>
          <c:yVal>
            <c:numRef>
              <c:f>Water!$H$105:$H$116</c:f>
              <c:numCache>
                <c:formatCode>0.0</c:formatCode>
                <c:ptCount val="12"/>
                <c:pt idx="0">
                  <c:v>37.118599002124199</c:v>
                </c:pt>
                <c:pt idx="1">
                  <c:v>31.7</c:v>
                </c:pt>
                <c:pt idx="2">
                  <c:v>22</c:v>
                </c:pt>
                <c:pt idx="3">
                  <c:v>19.267513206066088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2">
                  <c:v>2011</c:v>
                </c:pt>
                <c:pt idx="3">
                  <c:v>2016</c:v>
                </c:pt>
              </c:numCache>
            </c:numRef>
          </c:xVal>
          <c:yVal>
            <c:numRef>
              <c:f>Water!$X$105:$X$116</c:f>
              <c:numCache>
                <c:formatCode>0.0</c:formatCode>
                <c:ptCount val="12"/>
                <c:pt idx="0">
                  <c:v>64.22263403511802</c:v>
                </c:pt>
                <c:pt idx="1">
                  <c:v>79.8</c:v>
                </c:pt>
                <c:pt idx="2">
                  <c:v>89.2</c:v>
                </c:pt>
                <c:pt idx="3">
                  <c:v>92.393263689347449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2">
                  <c:v>2011</c:v>
                </c:pt>
                <c:pt idx="3">
                  <c:v>2016</c:v>
                </c:pt>
              </c:numCache>
            </c:numRef>
          </c:xVal>
          <c:yVal>
            <c:numRef>
              <c:f>Water!$S$105:$S$116</c:f>
              <c:numCache>
                <c:formatCode>0.0</c:formatCode>
                <c:ptCount val="12"/>
                <c:pt idx="0">
                  <c:v>16.29845621430599</c:v>
                </c:pt>
                <c:pt idx="1">
                  <c:v>57</c:v>
                </c:pt>
                <c:pt idx="2">
                  <c:v>50.5</c:v>
                </c:pt>
                <c:pt idx="3">
                  <c:v>66.163796969675843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2">
                  <c:v>2011</c:v>
                </c:pt>
                <c:pt idx="3">
                  <c:v>2016</c:v>
                </c:pt>
              </c:numCache>
            </c:numRef>
          </c:xVal>
          <c:yVal>
            <c:numRef>
              <c:f>Water!$N$105:$N$116</c:f>
              <c:numCache>
                <c:formatCode>0.0</c:formatCode>
                <c:ptCount val="12"/>
                <c:pt idx="0">
                  <c:v>13.138114391097584</c:v>
                </c:pt>
                <c:pt idx="1">
                  <c:v>53.4</c:v>
                </c:pt>
                <c:pt idx="2">
                  <c:v>44.3</c:v>
                </c:pt>
                <c:pt idx="3">
                  <c:v>58.824972221977525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2">
                  <c:v>2011</c:v>
                </c:pt>
                <c:pt idx="3">
                  <c:v>2016</c:v>
                </c:pt>
              </c:numCache>
            </c:numRef>
          </c:xVal>
          <c:yVal>
            <c:numRef>
              <c:f>Water!$I$105:$I$116</c:f>
              <c:numCache>
                <c:formatCode>0.0</c:formatCode>
                <c:ptCount val="12"/>
                <c:pt idx="0">
                  <c:v>11.565955815778549</c:v>
                </c:pt>
                <c:pt idx="1">
                  <c:v>58.3</c:v>
                </c:pt>
                <c:pt idx="2">
                  <c:v>40.700000000000003</c:v>
                </c:pt>
                <c:pt idx="3">
                  <c:v>51.033815956489534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2">
                  <c:v>2011</c:v>
                </c:pt>
                <c:pt idx="3">
                  <c:v>2016</c:v>
                </c:pt>
              </c:numCache>
            </c:numRef>
          </c:xVal>
          <c:yVal>
            <c:numRef>
              <c:f>Water!$D$105:$D$116</c:f>
              <c:numCache>
                <c:formatCode>0.0</c:formatCode>
                <c:ptCount val="12"/>
                <c:pt idx="0">
                  <c:v>13.361315562935195</c:v>
                </c:pt>
                <c:pt idx="1">
                  <c:v>52.6</c:v>
                </c:pt>
                <c:pt idx="2">
                  <c:v>33.6</c:v>
                </c:pt>
                <c:pt idx="3">
                  <c:v>42.496202172979871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7.9988102987917395</c:v>
                </c:pt>
                <c:pt idx="1">
                  <c:v>27.593444756338332</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5.4039878298468116</c:v>
                </c:pt>
                <c:pt idx="1">
                  <c:v>18.642102272300061</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50.044966554278744</c:v>
                </c:pt>
                <c:pt idx="1">
                  <c:v>38.059280149650476</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36.552235317082705</c:v>
                </c:pt>
                <c:pt idx="1">
                  <c:v>15.70517282171113</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7.5441597628567694</c:v>
                </c:pt>
                <c:pt idx="1">
                  <c:v>35.881318516037226</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4.4197841797851209</c:v>
                </c:pt>
                <c:pt idx="1">
                  <c:v>21.021252056167928</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51.490374544538554</c:v>
                </c:pt>
                <c:pt idx="1">
                  <c:v>31.64512565705445</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36.545681512819556</c:v>
                </c:pt>
                <c:pt idx="1">
                  <c:v>11.4523037707404</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8.4549537976816609</c:v>
                </c:pt>
                <c:pt idx="1">
                  <c:v>41.613266838148235</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4.6338413596196597</c:v>
                </c:pt>
                <c:pt idx="1">
                  <c:v>22.80666241326761</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52.41509277535306</c:v>
                </c:pt>
                <c:pt idx="1">
                  <c:v>26.338104149483115</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34.496112067345621</c:v>
                </c:pt>
                <c:pt idx="1">
                  <c:v>9.2419665991010334</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11.11333363246211</c:v>
                </c:pt>
                <c:pt idx="1">
                  <c:v>49.387878761349576</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5.169027460725208</c:v>
                </c:pt>
                <c:pt idx="1">
                  <c:v>22.971262268117961</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47.241320748996259</c:v>
                </c:pt>
                <c:pt idx="1">
                  <c:v>19.920381212925804</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36.476318157816422</c:v>
                </c:pt>
                <c:pt idx="1">
                  <c:v>7.720477757606659</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58.144382969584022</c:v>
                </c:pt>
                <c:pt idx="1">
                  <c:v>87.687864295302901</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7.1946805337129591</c:v>
                </c:pt>
                <c:pt idx="1">
                  <c:v>10.850337351043917</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20.246484888801433</c:v>
                </c:pt>
                <c:pt idx="1">
                  <c:v>1.4617983536531796</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14.414451607901583</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1">
                  <c:v>2005</c:v>
                </c:pt>
                <c:pt idx="2">
                  <c:v>2011</c:v>
                </c:pt>
                <c:pt idx="3">
                  <c:v>2016</c:v>
                </c:pt>
              </c:numCache>
            </c:numRef>
          </c:xVal>
          <c:yVal>
            <c:numRef>
              <c:f>Water!$AB$205:$AB$216</c:f>
              <c:numCache>
                <c:formatCode>0.0</c:formatCode>
                <c:ptCount val="12"/>
                <c:pt idx="0">
                  <c:v>1.2109551381219427E-2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1">
                  <c:v>2005</c:v>
                </c:pt>
                <c:pt idx="2">
                  <c:v>2011</c:v>
                </c:pt>
                <c:pt idx="3">
                  <c:v>2016</c:v>
                </c:pt>
              </c:numCache>
            </c:numRef>
          </c:xVal>
          <c:yVal>
            <c:numRef>
              <c:f>Water!$W$205:$W$216</c:f>
              <c:numCache>
                <c:formatCode>0.0</c:formatCode>
                <c:ptCount val="12"/>
                <c:pt idx="0">
                  <c:v>0.19374476610384014</c:v>
                </c:pt>
                <c:pt idx="1">
                  <c:v>0</c:v>
                </c:pt>
                <c:pt idx="2">
                  <c:v>0.1</c:v>
                </c:pt>
                <c:pt idx="3">
                  <c:v>3.1891040009103117E-3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1">
                  <c:v>2005</c:v>
                </c:pt>
                <c:pt idx="2">
                  <c:v>2011</c:v>
                </c:pt>
                <c:pt idx="3">
                  <c:v>2016</c:v>
                </c:pt>
              </c:numCache>
            </c:numRef>
          </c:xVal>
          <c:yVal>
            <c:numRef>
              <c:f>Water!$R$205:$R$216</c:f>
              <c:numCache>
                <c:formatCode>0.0</c:formatCode>
                <c:ptCount val="12"/>
                <c:pt idx="0">
                  <c:v>3.976909003694217</c:v>
                </c:pt>
                <c:pt idx="1">
                  <c:v>0</c:v>
                </c:pt>
                <c:pt idx="2">
                  <c:v>0.7</c:v>
                </c:pt>
                <c:pt idx="3">
                  <c:v>9.2169038569924852E-2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1">
                  <c:v>2005</c:v>
                </c:pt>
                <c:pt idx="2">
                  <c:v>2011</c:v>
                </c:pt>
                <c:pt idx="3">
                  <c:v>2016</c:v>
                </c:pt>
              </c:numCache>
            </c:numRef>
          </c:xVal>
          <c:yVal>
            <c:numRef>
              <c:f>Water!$M$205:$M$216</c:f>
              <c:numCache>
                <c:formatCode>0.0</c:formatCode>
                <c:ptCount val="12"/>
                <c:pt idx="0">
                  <c:v>11.223256253577677</c:v>
                </c:pt>
                <c:pt idx="1">
                  <c:v>0.1</c:v>
                </c:pt>
                <c:pt idx="2">
                  <c:v>0.7</c:v>
                </c:pt>
                <c:pt idx="3">
                  <c:v>0.69541028764057999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1">
                  <c:v>2005</c:v>
                </c:pt>
                <c:pt idx="2">
                  <c:v>2011</c:v>
                </c:pt>
                <c:pt idx="3">
                  <c:v>2016</c:v>
                </c:pt>
              </c:numCache>
            </c:numRef>
          </c:xVal>
          <c:yVal>
            <c:numRef>
              <c:f>Water!$H$205:$H$216</c:f>
              <c:numCache>
                <c:formatCode>0.0</c:formatCode>
                <c:ptCount val="12"/>
                <c:pt idx="0">
                  <c:v>21.220751214061988</c:v>
                </c:pt>
                <c:pt idx="1">
                  <c:v>4.7</c:v>
                </c:pt>
                <c:pt idx="2">
                  <c:v>4.5999999999999996</c:v>
                </c:pt>
                <c:pt idx="3">
                  <c:v>2.0700508996318394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1">
                  <c:v>2005</c:v>
                </c:pt>
                <c:pt idx="2">
                  <c:v>2011</c:v>
                </c:pt>
                <c:pt idx="3">
                  <c:v>2016</c:v>
                </c:pt>
              </c:numCache>
            </c:numRef>
          </c:xVal>
          <c:yVal>
            <c:numRef>
              <c:f>Water!$X$205:$X$216</c:f>
              <c:numCache>
                <c:formatCode>0.0</c:formatCode>
                <c:ptCount val="12"/>
                <c:pt idx="0">
                  <c:v>99.896837298012557</c:v>
                </c:pt>
                <c:pt idx="1">
                  <c:v>100</c:v>
                </c:pt>
                <c:pt idx="2">
                  <c:v>100</c:v>
                </c:pt>
                <c:pt idx="3">
                  <c:v>99.992885485458984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1">
                  <c:v>2005</c:v>
                </c:pt>
                <c:pt idx="2">
                  <c:v>2011</c:v>
                </c:pt>
                <c:pt idx="3">
                  <c:v>2016</c:v>
                </c:pt>
              </c:numCache>
            </c:numRef>
          </c:xVal>
          <c:yVal>
            <c:numRef>
              <c:f>Water!$S$205:$S$216</c:f>
              <c:numCache>
                <c:formatCode>0.0</c:formatCode>
                <c:ptCount val="12"/>
                <c:pt idx="0">
                  <c:v>98.622473599749199</c:v>
                </c:pt>
                <c:pt idx="1">
                  <c:v>99.6</c:v>
                </c:pt>
                <c:pt idx="2">
                  <c:v>99.8</c:v>
                </c:pt>
                <c:pt idx="3">
                  <c:v>99.875321321578198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1">
                  <c:v>2005</c:v>
                </c:pt>
                <c:pt idx="2">
                  <c:v>2011</c:v>
                </c:pt>
                <c:pt idx="3">
                  <c:v>2016</c:v>
                </c:pt>
              </c:numCache>
            </c:numRef>
          </c:xVal>
          <c:yVal>
            <c:numRef>
              <c:f>Water!$N$205:$N$216</c:f>
              <c:numCache>
                <c:formatCode>0.0</c:formatCode>
                <c:ptCount val="12"/>
                <c:pt idx="0">
                  <c:v>92.224596306633003</c:v>
                </c:pt>
                <c:pt idx="1">
                  <c:v>98.8</c:v>
                </c:pt>
                <c:pt idx="2">
                  <c:v>96.7</c:v>
                </c:pt>
                <c:pt idx="3">
                  <c:v>99.425487319507255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1">
                  <c:v>2005</c:v>
                </c:pt>
                <c:pt idx="2">
                  <c:v>2011</c:v>
                </c:pt>
                <c:pt idx="3">
                  <c:v>2016</c:v>
                </c:pt>
              </c:numCache>
            </c:numRef>
          </c:xVal>
          <c:yVal>
            <c:numRef>
              <c:f>Water!$I$205:$I$216</c:f>
              <c:numCache>
                <c:formatCode>0.0</c:formatCode>
                <c:ptCount val="12"/>
                <c:pt idx="0">
                  <c:v>76.455172105120553</c:v>
                </c:pt>
                <c:pt idx="1">
                  <c:v>92.3</c:v>
                </c:pt>
                <c:pt idx="2">
                  <c:v>93.2</c:v>
                </c:pt>
                <c:pt idx="3">
                  <c:v>98.803132977012183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1">
                  <c:v>2005</c:v>
                </c:pt>
                <c:pt idx="2">
                  <c:v>2011</c:v>
                </c:pt>
                <c:pt idx="3">
                  <c:v>2016</c:v>
                </c:pt>
              </c:numCache>
            </c:numRef>
          </c:xVal>
          <c:yVal>
            <c:numRef>
              <c:f>Water!$D$205:$D$216</c:f>
              <c:numCache>
                <c:formatCode>0.0</c:formatCode>
                <c:ptCount val="12"/>
                <c:pt idx="0">
                  <c:v>59.400107691969247</c:v>
                </c:pt>
                <c:pt idx="1">
                  <c:v>77</c:v>
                </c:pt>
                <c:pt idx="2">
                  <c:v>84.5</c:v>
                </c:pt>
                <c:pt idx="3">
                  <c:v>90.084421261553416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48.316986095332283</c:v>
                </c:pt>
                <c:pt idx="1">
                  <c:v>73.629840048740689</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14.745611427614074</c:v>
                </c:pt>
                <c:pt idx="1">
                  <c:v>22.47071058393259</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20.378436057373165</c:v>
                </c:pt>
                <c:pt idx="1">
                  <c:v>3.8994493673267243</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16.558966419680473</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71.833282081973124</c:v>
                </c:pt>
                <c:pt idx="1">
                  <c:v>89.517160159415994</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8.4119825734843747</c:v>
                </c:pt>
                <c:pt idx="1">
                  <c:v>10.482839840584006</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12.058752669375053</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7.6959826751674427</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88.305901299229262</c:v>
                </c:pt>
                <c:pt idx="1">
                  <c:v>93.966268218374523</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5.6702701222102485</c:v>
                </c:pt>
                <c:pt idx="1">
                  <c:v>6.0337317816254901</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3.243727850405719</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2.7801007281547641</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96.185350285768436</c:v>
                </c:pt>
                <c:pt idx="1">
                  <c:v>97.262652338325935</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2.707028210337008</c:v>
                </c:pt>
                <c:pt idx="1">
                  <c:v>2.7373476616740646</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0.96629514339173284</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0.14132636050281278</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98.901121992763223</c:v>
                </c:pt>
                <c:pt idx="1">
                  <c:v>98.970077037636941</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1.0292053880596606</c:v>
                </c:pt>
                <c:pt idx="1">
                  <c:v>1.0299229623630453</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6.1336934835935608E-2</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8.3356843411819259E-3</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2">
                  <c:v>2011</c:v>
                </c:pt>
                <c:pt idx="3">
                  <c:v>2016</c:v>
                </c:pt>
              </c:numCache>
            </c:numRef>
          </c:xVal>
          <c:yVal>
            <c:numRef>
              <c:f>Water!$AB$305:$AB$316</c:f>
              <c:numCache>
                <c:formatCode>0.0</c:formatCode>
                <c:ptCount val="12"/>
                <c:pt idx="0">
                  <c:v>36.428684346095096</c:v>
                </c:pt>
                <c:pt idx="1">
                  <c:v>28.7</c:v>
                </c:pt>
                <c:pt idx="2">
                  <c:v>17.399999999999999</c:v>
                </c:pt>
                <c:pt idx="3">
                  <c:v>7.4881097513986488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2">
                  <c:v>2011</c:v>
                </c:pt>
                <c:pt idx="3">
                  <c:v>2016</c:v>
                </c:pt>
              </c:numCache>
            </c:numRef>
          </c:xVal>
          <c:yVal>
            <c:numRef>
              <c:f>Water!$W$305:$W$316</c:f>
              <c:numCache>
                <c:formatCode>0.0</c:formatCode>
                <c:ptCount val="12"/>
                <c:pt idx="0">
                  <c:v>33.64776505924798</c:v>
                </c:pt>
                <c:pt idx="1">
                  <c:v>30.5</c:v>
                </c:pt>
                <c:pt idx="2">
                  <c:v>21.2</c:v>
                </c:pt>
                <c:pt idx="3">
                  <c:v>12.909750844683781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2">
                  <c:v>2011</c:v>
                </c:pt>
                <c:pt idx="3">
                  <c:v>2016</c:v>
                </c:pt>
              </c:numCache>
            </c:numRef>
          </c:xVal>
          <c:yVal>
            <c:numRef>
              <c:f>Water!$R$305:$R$316</c:f>
              <c:numCache>
                <c:formatCode>0.0</c:formatCode>
                <c:ptCount val="12"/>
                <c:pt idx="0">
                  <c:v>35.256257586376016</c:v>
                </c:pt>
                <c:pt idx="1">
                  <c:v>30.5</c:v>
                </c:pt>
                <c:pt idx="2">
                  <c:v>22.2</c:v>
                </c:pt>
                <c:pt idx="3">
                  <c:v>12.233327746143004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2">
                  <c:v>2011</c:v>
                </c:pt>
                <c:pt idx="3">
                  <c:v>2016</c:v>
                </c:pt>
              </c:numCache>
            </c:numRef>
          </c:xVal>
          <c:yVal>
            <c:numRef>
              <c:f>Water!$M$305:$M$316</c:f>
              <c:numCache>
                <c:formatCode>0.0</c:formatCode>
                <c:ptCount val="12"/>
                <c:pt idx="0">
                  <c:v>35.970902093294612</c:v>
                </c:pt>
                <c:pt idx="1">
                  <c:v>30.5</c:v>
                </c:pt>
                <c:pt idx="2">
                  <c:v>21.3</c:v>
                </c:pt>
                <c:pt idx="3">
                  <c:v>14.620396691817778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2">
                  <c:v>2011</c:v>
                </c:pt>
                <c:pt idx="3">
                  <c:v>2016</c:v>
                </c:pt>
              </c:numCache>
            </c:numRef>
          </c:xVal>
          <c:yVal>
            <c:numRef>
              <c:f>Water!$H$305:$H$316</c:f>
              <c:numCache>
                <c:formatCode>0.0</c:formatCode>
                <c:ptCount val="12"/>
                <c:pt idx="0">
                  <c:v>38.150664752704877</c:v>
                </c:pt>
                <c:pt idx="1">
                  <c:v>32.1</c:v>
                </c:pt>
                <c:pt idx="2">
                  <c:v>22.5</c:v>
                </c:pt>
                <c:pt idx="3">
                  <c:v>20.072558234105429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2">
                  <c:v>2011</c:v>
                </c:pt>
                <c:pt idx="3">
                  <c:v>2016</c:v>
                </c:pt>
              </c:numCache>
            </c:numRef>
          </c:xVal>
          <c:yVal>
            <c:numRef>
              <c:f>Water!$X$305:$X$316</c:f>
              <c:numCache>
                <c:formatCode>0.0</c:formatCode>
                <c:ptCount val="12"/>
                <c:pt idx="0">
                  <c:v>16.964389331238184</c:v>
                </c:pt>
                <c:pt idx="1">
                  <c:v>59.2</c:v>
                </c:pt>
                <c:pt idx="2">
                  <c:v>53.8</c:v>
                </c:pt>
                <c:pt idx="3">
                  <c:v>72.301570058880571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2">
                  <c:v>2011</c:v>
                </c:pt>
                <c:pt idx="3">
                  <c:v>2016</c:v>
                </c:pt>
              </c:numCache>
            </c:numRef>
          </c:xVal>
          <c:yVal>
            <c:numRef>
              <c:f>Water!$S$305:$S$316</c:f>
              <c:numCache>
                <c:formatCode>0.0</c:formatCode>
                <c:ptCount val="12"/>
                <c:pt idx="0">
                  <c:v>16.18044349176764</c:v>
                </c:pt>
                <c:pt idx="1">
                  <c:v>55.2</c:v>
                </c:pt>
                <c:pt idx="2">
                  <c:v>42.7</c:v>
                </c:pt>
                <c:pt idx="3">
                  <c:v>60.052655134483459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2">
                  <c:v>2011</c:v>
                </c:pt>
                <c:pt idx="3">
                  <c:v>2016</c:v>
                </c:pt>
              </c:numCache>
            </c:numRef>
          </c:xVal>
          <c:yVal>
            <c:numRef>
              <c:f>Water!$N$305:$N$316</c:f>
              <c:numCache>
                <c:formatCode>0.0</c:formatCode>
                <c:ptCount val="12"/>
                <c:pt idx="0">
                  <c:v>12.128592409260857</c:v>
                </c:pt>
                <c:pt idx="1">
                  <c:v>54.4</c:v>
                </c:pt>
                <c:pt idx="2">
                  <c:v>44.4</c:v>
                </c:pt>
                <c:pt idx="3">
                  <c:v>56.65552798091089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2">
                  <c:v>2011</c:v>
                </c:pt>
                <c:pt idx="3">
                  <c:v>2016</c:v>
                </c:pt>
              </c:numCache>
            </c:numRef>
          </c:xVal>
          <c:yVal>
            <c:numRef>
              <c:f>Water!$I$305:$I$316</c:f>
              <c:numCache>
                <c:formatCode>0.0</c:formatCode>
                <c:ptCount val="12"/>
                <c:pt idx="0">
                  <c:v>10.923391433780758</c:v>
                </c:pt>
                <c:pt idx="1">
                  <c:v>57.8</c:v>
                </c:pt>
                <c:pt idx="2">
                  <c:v>37.200000000000003</c:v>
                </c:pt>
                <c:pt idx="3">
                  <c:v>47.66918166608388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2">
                  <c:v>2011</c:v>
                </c:pt>
                <c:pt idx="3">
                  <c:v>2016</c:v>
                </c:pt>
              </c:numCache>
            </c:numRef>
          </c:xVal>
          <c:yVal>
            <c:numRef>
              <c:f>Water!$D$305:$D$316</c:f>
              <c:numCache>
                <c:formatCode>0.0</c:formatCode>
                <c:ptCount val="12"/>
                <c:pt idx="0">
                  <c:v>10.584876786087211</c:v>
                </c:pt>
                <c:pt idx="1">
                  <c:v>51.5</c:v>
                </c:pt>
                <c:pt idx="2">
                  <c:v>32.5</c:v>
                </c:pt>
                <c:pt idx="3">
                  <c:v>41.453070832530464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6.3030188869999755</c:v>
                </c:pt>
                <c:pt idx="1">
                  <c:v>26.825302286984623</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4.4198160696312554</c:v>
                </c:pt>
                <c:pt idx="1">
                  <c:v>18.810494502129384</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51.767687658060368</c:v>
                </c:pt>
                <c:pt idx="1">
                  <c:v>38.05819860498741</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37.509477385308401</c:v>
                </c:pt>
                <c:pt idx="1">
                  <c:v>16.306004605898579</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7.1146805504432082</c:v>
                </c:pt>
                <c:pt idx="1">
                  <c:v>33.725701049836893</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4.0104776060260878</c:v>
                </c:pt>
                <c:pt idx="1">
                  <c:v>19.010856193603182</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52.902433208898401</c:v>
                </c:pt>
                <c:pt idx="1">
                  <c:v>35.308318867783328</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35.972408634632302</c:v>
                </c:pt>
                <c:pt idx="1">
                  <c:v>11.955123888776598</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7.7895839180928315</c:v>
                </c:pt>
                <c:pt idx="1">
                  <c:v>39.387745590311731</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4.6691854832524751</c:v>
                </c:pt>
                <c:pt idx="1">
                  <c:v>23.609565268455651</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51.733329892122583</c:v>
                </c:pt>
                <c:pt idx="1">
                  <c:v>26.350866292752016</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35.807900706532109</c:v>
                </c:pt>
                <c:pt idx="1">
                  <c:v>10.651822848480606</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10.112993473403021</c:v>
                </c:pt>
                <c:pt idx="1">
                  <c:v>41.767814727726119</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5.3425566858009734</c:v>
                </c:pt>
                <c:pt idx="1">
                  <c:v>22.065367530571599</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50.536561455525316</c:v>
                </c:pt>
                <c:pt idx="1">
                  <c:v>25.003028857685422</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34.007888385270689</c:v>
                </c:pt>
                <c:pt idx="1">
                  <c:v>11.163788884016867</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11.755703582983527</c:v>
                </c:pt>
                <c:pt idx="1">
                  <c:v>55.287903007918395</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4.9681482195998141</c:v>
                </c:pt>
                <c:pt idx="1">
                  <c:v>23.365551449578593</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46.674735356245037</c:v>
                </c:pt>
                <c:pt idx="1">
                  <c:v>17.070095652011787</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36.601412841171623</c:v>
                </c:pt>
                <c:pt idx="1">
                  <c:v>4.2764498904912216</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6.3030188869999755</c:v>
                </c:pt>
                <c:pt idx="1">
                  <c:v>26.825302286984623</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4.4198160696312554</c:v>
                </c:pt>
                <c:pt idx="1">
                  <c:v>18.810494502129384</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51.767687658060368</c:v>
                </c:pt>
                <c:pt idx="1">
                  <c:v>38.05819860498741</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37.509477385308401</c:v>
                </c:pt>
                <c:pt idx="1">
                  <c:v>16.306004605898579</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7.1146805504432082</c:v>
                </c:pt>
                <c:pt idx="1">
                  <c:v>33.725701049836893</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4.0104776060260878</c:v>
                </c:pt>
                <c:pt idx="1">
                  <c:v>19.010856193603182</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52.902433208898401</c:v>
                </c:pt>
                <c:pt idx="1">
                  <c:v>35.308318867783328</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35.972408634632302</c:v>
                </c:pt>
                <c:pt idx="1">
                  <c:v>11.955123888776598</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7.7895839180928315</c:v>
                </c:pt>
                <c:pt idx="1">
                  <c:v>39.387745590311731</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4.6691854832524751</c:v>
                </c:pt>
                <c:pt idx="1">
                  <c:v>23.609565268455651</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51.733329892122583</c:v>
                </c:pt>
                <c:pt idx="1">
                  <c:v>26.350866292752016</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35.807900706532109</c:v>
                </c:pt>
                <c:pt idx="1">
                  <c:v>10.651822848480606</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10.112993473403021</c:v>
                </c:pt>
                <c:pt idx="1">
                  <c:v>41.767814727726119</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5.3425566858009734</c:v>
                </c:pt>
                <c:pt idx="1">
                  <c:v>22.065367530571599</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50.536561455525316</c:v>
                </c:pt>
                <c:pt idx="1">
                  <c:v>25.003028857685422</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34.007888385270689</c:v>
                </c:pt>
                <c:pt idx="1">
                  <c:v>11.163788884016867</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11.755703582983527</c:v>
                </c:pt>
                <c:pt idx="1">
                  <c:v>55.287903007918395</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4.9681482195998141</c:v>
                </c:pt>
                <c:pt idx="1">
                  <c:v>23.365551449578593</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46.674735356245037</c:v>
                </c:pt>
                <c:pt idx="1">
                  <c:v>17.070095652011787</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36.601412841171623</c:v>
                </c:pt>
                <c:pt idx="1">
                  <c:v>4.2764498904912216</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7.9988102987917395</c:v>
                </c:pt>
                <c:pt idx="1">
                  <c:v>27.593444756338332</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5.4039878298468116</c:v>
                </c:pt>
                <c:pt idx="1">
                  <c:v>18.642102272300061</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50.044966554278744</c:v>
                </c:pt>
                <c:pt idx="1">
                  <c:v>38.059280149650476</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36.552235317082705</c:v>
                </c:pt>
                <c:pt idx="1">
                  <c:v>15.70517282171113</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7.5441597628567694</c:v>
                </c:pt>
                <c:pt idx="1">
                  <c:v>35.881318516037226</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4.4197841797851209</c:v>
                </c:pt>
                <c:pt idx="1">
                  <c:v>21.021252056167928</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51.490374544538554</c:v>
                </c:pt>
                <c:pt idx="1">
                  <c:v>31.64512565705445</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36.545681512819556</c:v>
                </c:pt>
                <c:pt idx="1">
                  <c:v>11.4523037707404</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8.4549537976816609</c:v>
                </c:pt>
                <c:pt idx="1">
                  <c:v>41.613266838148235</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4.6338413596196597</c:v>
                </c:pt>
                <c:pt idx="1">
                  <c:v>22.80666241326761</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52.41509277535306</c:v>
                </c:pt>
                <c:pt idx="1">
                  <c:v>26.338104149483115</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34.496112067345621</c:v>
                </c:pt>
                <c:pt idx="1">
                  <c:v>9.2419665991010334</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11.11333363246211</c:v>
                </c:pt>
                <c:pt idx="1">
                  <c:v>49.387878761349576</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5.169027460725208</c:v>
                </c:pt>
                <c:pt idx="1">
                  <c:v>22.971262268117961</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47.241320748996259</c:v>
                </c:pt>
                <c:pt idx="1">
                  <c:v>19.920381212925804</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36.476318157816422</c:v>
                </c:pt>
                <c:pt idx="1">
                  <c:v>7.720477757606659</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58.144382969584022</c:v>
                </c:pt>
                <c:pt idx="1">
                  <c:v>87.687864295302901</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7.1946805337129591</c:v>
                </c:pt>
                <c:pt idx="1">
                  <c:v>10.850337351043917</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20.246484888801433</c:v>
                </c:pt>
                <c:pt idx="1">
                  <c:v>1.4617983536531796</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14.414451607901583</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48.316986095332283</c:v>
                </c:pt>
                <c:pt idx="1">
                  <c:v>73.629840048740689</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14.745611427614074</c:v>
                </c:pt>
                <c:pt idx="1">
                  <c:v>22.47071058393259</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20.378436057373165</c:v>
                </c:pt>
                <c:pt idx="1">
                  <c:v>3.8994493673267243</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16.558966419680473</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71.833282081973124</c:v>
                </c:pt>
                <c:pt idx="1">
                  <c:v>89.517160159415994</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8.4119825734843747</c:v>
                </c:pt>
                <c:pt idx="1">
                  <c:v>10.482839840584006</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12.058752669375053</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7.6959826751674427</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88.305901299229262</c:v>
                </c:pt>
                <c:pt idx="1">
                  <c:v>93.966268218374523</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5.6702701222102485</c:v>
                </c:pt>
                <c:pt idx="1">
                  <c:v>6.0337317816254901</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3.243727850405719</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2.7801007281547641</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96.185350285768436</c:v>
                </c:pt>
                <c:pt idx="1">
                  <c:v>97.262652338325935</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2.707028210337008</c:v>
                </c:pt>
                <c:pt idx="1">
                  <c:v>2.7373476616740646</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0.96629514339173284</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0.14132636050281278</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98.901121992763223</c:v>
                </c:pt>
                <c:pt idx="1">
                  <c:v>98.970077037636941</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1.0292053880596606</c:v>
                </c:pt>
                <c:pt idx="1">
                  <c:v>1.0299229623630453</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6.1336934835935608E-2</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8.3356843411819259E-3</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2005</c:v>
                </c:pt>
                <c:pt idx="2">
                  <c:v>2011</c:v>
                </c:pt>
                <c:pt idx="3">
                  <c:v>2016</c:v>
                </c:pt>
              </c:numCache>
            </c:numRef>
          </c:xVal>
          <c:yVal>
            <c:numRef>
              <c:f>Sanitation!$AB$105:$AB$116</c:f>
              <c:numCache>
                <c:formatCode>0.0</c:formatCode>
                <c:ptCount val="12"/>
                <c:pt idx="0">
                  <c:v>43.082888985302397</c:v>
                </c:pt>
                <c:pt idx="1">
                  <c:v>25.002926534477005</c:v>
                </c:pt>
                <c:pt idx="2">
                  <c:v>13.553406692296624</c:v>
                </c:pt>
                <c:pt idx="3">
                  <c:v>7.2677064278759724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2005</c:v>
                </c:pt>
                <c:pt idx="2">
                  <c:v>2011</c:v>
                </c:pt>
                <c:pt idx="3">
                  <c:v>2016</c:v>
                </c:pt>
              </c:numCache>
            </c:numRef>
          </c:xVal>
          <c:yVal>
            <c:numRef>
              <c:f>Sanitation!$W$105:$W$116</c:f>
              <c:numCache>
                <c:formatCode>0.0</c:formatCode>
                <c:ptCount val="12"/>
                <c:pt idx="0">
                  <c:v>88.420411960568842</c:v>
                </c:pt>
                <c:pt idx="1">
                  <c:v>63.334937709222082</c:v>
                </c:pt>
                <c:pt idx="2">
                  <c:v>36.613576165965398</c:v>
                </c:pt>
                <c:pt idx="3">
                  <c:v>24.017016426066359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2005</c:v>
                </c:pt>
                <c:pt idx="2">
                  <c:v>2011</c:v>
                </c:pt>
                <c:pt idx="3">
                  <c:v>2016</c:v>
                </c:pt>
              </c:numCache>
            </c:numRef>
          </c:xVal>
          <c:yVal>
            <c:numRef>
              <c:f>Sanitation!$R$105:$R$116</c:f>
              <c:numCache>
                <c:formatCode>0.0</c:formatCode>
                <c:ptCount val="12"/>
                <c:pt idx="0">
                  <c:v>91.648575198350841</c:v>
                </c:pt>
                <c:pt idx="1">
                  <c:v>67.660572710152806</c:v>
                </c:pt>
                <c:pt idx="2">
                  <c:v>42.787721503803958</c:v>
                </c:pt>
                <c:pt idx="3">
                  <c:v>33.610336828404598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2005</c:v>
                </c:pt>
                <c:pt idx="2">
                  <c:v>2011</c:v>
                </c:pt>
                <c:pt idx="3">
                  <c:v>2016</c:v>
                </c:pt>
              </c:numCache>
            </c:numRef>
          </c:xVal>
          <c:yVal>
            <c:numRef>
              <c:f>Sanitation!$M$105:$M$116</c:f>
              <c:numCache>
                <c:formatCode>0.0</c:formatCode>
                <c:ptCount val="12"/>
                <c:pt idx="0">
                  <c:v>94.067398838465948</c:v>
                </c:pt>
                <c:pt idx="1">
                  <c:v>72.702145995375929</c:v>
                </c:pt>
                <c:pt idx="2">
                  <c:v>46.456451990930084</c:v>
                </c:pt>
                <c:pt idx="3">
                  <c:v>44.631955086584682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2005</c:v>
                </c:pt>
                <c:pt idx="2">
                  <c:v>2011</c:v>
                </c:pt>
                <c:pt idx="3">
                  <c:v>2016</c:v>
                </c:pt>
              </c:numCache>
            </c:numRef>
          </c:xVal>
          <c:yVal>
            <c:numRef>
              <c:f>Sanitation!$H$105:$H$116</c:f>
              <c:numCache>
                <c:formatCode>0.0</c:formatCode>
                <c:ptCount val="12"/>
                <c:pt idx="0">
                  <c:v>94.475757217808038</c:v>
                </c:pt>
                <c:pt idx="1">
                  <c:v>82.120735890379265</c:v>
                </c:pt>
                <c:pt idx="2">
                  <c:v>51.336125520211453</c:v>
                </c:pt>
                <c:pt idx="3">
                  <c:v>54.846176744192888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2005</c:v>
                </c:pt>
                <c:pt idx="2">
                  <c:v>2011</c:v>
                </c:pt>
                <c:pt idx="3">
                  <c:v>2016</c:v>
                </c:pt>
              </c:numCache>
            </c:numRef>
          </c:xVal>
          <c:yVal>
            <c:numRef>
              <c:f>Sanitation!$X$105:$X$116</c:f>
              <c:numCache>
                <c:formatCode>0.0</c:formatCode>
                <c:ptCount val="12"/>
                <c:pt idx="0">
                  <c:v>24.217547074251801</c:v>
                </c:pt>
                <c:pt idx="1">
                  <c:v>36.2353377639934</c:v>
                </c:pt>
                <c:pt idx="2">
                  <c:v>44.654340326856115</c:v>
                </c:pt>
                <c:pt idx="3">
                  <c:v>42.650657858319654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2005</c:v>
                </c:pt>
                <c:pt idx="2">
                  <c:v>2011</c:v>
                </c:pt>
                <c:pt idx="3">
                  <c:v>2016</c:v>
                </c:pt>
              </c:numCache>
            </c:numRef>
          </c:xVal>
          <c:yVal>
            <c:numRef>
              <c:f>Sanitation!$S$105:$S$116</c:f>
              <c:numCache>
                <c:formatCode>0.0</c:formatCode>
                <c:ptCount val="12"/>
                <c:pt idx="0">
                  <c:v>0.32311599816335485</c:v>
                </c:pt>
                <c:pt idx="1">
                  <c:v>6.0094697879446368</c:v>
                </c:pt>
                <c:pt idx="2">
                  <c:v>11.79754332031578</c:v>
                </c:pt>
                <c:pt idx="3">
                  <c:v>6.4605550688595414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2005</c:v>
                </c:pt>
                <c:pt idx="2">
                  <c:v>2011</c:v>
                </c:pt>
                <c:pt idx="3">
                  <c:v>2016</c:v>
                </c:pt>
              </c:numCache>
            </c:numRef>
          </c:xVal>
          <c:yVal>
            <c:numRef>
              <c:f>Sanitation!$N$105:$N$116</c:f>
              <c:numCache>
                <c:formatCode>0.0</c:formatCode>
                <c:ptCount val="12"/>
                <c:pt idx="0">
                  <c:v>0.49496595890700018</c:v>
                </c:pt>
                <c:pt idx="1">
                  <c:v>7.96624478852533</c:v>
                </c:pt>
                <c:pt idx="2">
                  <c:v>8.7754307442666537</c:v>
                </c:pt>
                <c:pt idx="3">
                  <c:v>5.8059431198862947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2005</c:v>
                </c:pt>
                <c:pt idx="2">
                  <c:v>2011</c:v>
                </c:pt>
                <c:pt idx="3">
                  <c:v>2016</c:v>
                </c:pt>
              </c:numCache>
            </c:numRef>
          </c:xVal>
          <c:yVal>
            <c:numRef>
              <c:f>Sanitation!$I$105:$I$116</c:f>
              <c:numCache>
                <c:formatCode>0.0</c:formatCode>
                <c:ptCount val="12"/>
                <c:pt idx="0">
                  <c:v>0.24919626179697826</c:v>
                </c:pt>
                <c:pt idx="1">
                  <c:v>6.3174599401359695</c:v>
                </c:pt>
                <c:pt idx="2">
                  <c:v>7.3581725221117349</c:v>
                </c:pt>
                <c:pt idx="3">
                  <c:v>4.0898293541075512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2005</c:v>
                </c:pt>
                <c:pt idx="2">
                  <c:v>2011</c:v>
                </c:pt>
                <c:pt idx="3">
                  <c:v>2016</c:v>
                </c:pt>
              </c:numCache>
            </c:numRef>
          </c:xVal>
          <c:yVal>
            <c:numRef>
              <c:f>Sanitation!$D$105:$D$116</c:f>
              <c:numCache>
                <c:formatCode>0.0</c:formatCode>
                <c:ptCount val="12"/>
                <c:pt idx="0">
                  <c:v>0.16880316431601206</c:v>
                </c:pt>
                <c:pt idx="1">
                  <c:v>4.4661606736156942</c:v>
                </c:pt>
                <c:pt idx="2">
                  <c:v>5.6685980911062028</c:v>
                </c:pt>
                <c:pt idx="3">
                  <c:v>5.1706975459099782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1.1479737208254195</c:v>
                </c:pt>
                <c:pt idx="1">
                  <c:v>5.3243670447688638</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0.33031896680340345</c:v>
                </c:pt>
                <c:pt idx="1">
                  <c:v>1.5320380503532498</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5.3946536802130822</c:v>
                </c:pt>
                <c:pt idx="1">
                  <c:v>50.48933954799179</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93.127053632158095</c:v>
                </c:pt>
                <c:pt idx="1">
                  <c:v>42.654255356886097</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2.1601224456279331</c:v>
                </c:pt>
                <c:pt idx="1">
                  <c:v>5.5629114617569986</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0.48890084188755722</c:v>
                </c:pt>
                <c:pt idx="1">
                  <c:v>1.2590545978093091</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6.9017965687065157</c:v>
                </c:pt>
                <c:pt idx="1">
                  <c:v>61.19441117001918</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90.449180143777994</c:v>
                </c:pt>
                <c:pt idx="1">
                  <c:v>31.983622770414513</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2.5284079449869585</c:v>
                </c:pt>
                <c:pt idx="1">
                  <c:v>6.7717670286506655</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0.7711217610569685</c:v>
                </c:pt>
                <c:pt idx="1">
                  <c:v>2.0652746828113413</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8.2435613048122605</c:v>
                </c:pt>
                <c:pt idx="1">
                  <c:v>69.148791014566086</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88.456908989143813</c:v>
                </c:pt>
                <c:pt idx="1">
                  <c:v>22.014167273971907</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1.9136846649654478</c:v>
                </c:pt>
                <c:pt idx="1">
                  <c:v>8.1715242564486044</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0.59213798637960857</c:v>
                </c:pt>
                <c:pt idx="1">
                  <c:v>2.5284572779669365</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11.773513760963056</c:v>
                </c:pt>
                <c:pt idx="1">
                  <c:v>76.983755427921665</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85.720663587691888</c:v>
                </c:pt>
                <c:pt idx="1">
                  <c:v>12.316263037662793</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12.10887818536234</c:v>
                </c:pt>
                <c:pt idx="1">
                  <c:v>21.493768075032104</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15.366379202759578</c:v>
                </c:pt>
                <c:pt idx="1">
                  <c:v>27.275969390489653</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32.716091548549684</c:v>
                </c:pt>
                <c:pt idx="1">
                  <c:v>50.980929003664642</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39.808651063328398</c:v>
                </c:pt>
                <c:pt idx="1">
                  <c:v>0.2493335308136011</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2005</c:v>
                </c:pt>
                <c:pt idx="2">
                  <c:v>2011</c:v>
                </c:pt>
                <c:pt idx="3">
                  <c:v>2016</c:v>
                </c:pt>
              </c:numCache>
            </c:numRef>
          </c:xVal>
          <c:yVal>
            <c:numRef>
              <c:f>Sanitation!$AB$205:$AB$216</c:f>
              <c:numCache>
                <c:formatCode>0.0</c:formatCode>
                <c:ptCount val="12"/>
                <c:pt idx="0">
                  <c:v>4.9676205383518104</c:v>
                </c:pt>
                <c:pt idx="1">
                  <c:v>0.87496802389330353</c:v>
                </c:pt>
                <c:pt idx="2">
                  <c:v>0.30629060689084225</c:v>
                </c:pt>
                <c:pt idx="3">
                  <c:v>0.26045621438052197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2005</c:v>
                </c:pt>
                <c:pt idx="2">
                  <c:v>2011</c:v>
                </c:pt>
                <c:pt idx="3">
                  <c:v>2016</c:v>
                </c:pt>
              </c:numCache>
            </c:numRef>
          </c:xVal>
          <c:yVal>
            <c:numRef>
              <c:f>Sanitation!$W$205:$W$216</c:f>
              <c:numCache>
                <c:formatCode>0.0</c:formatCode>
                <c:ptCount val="12"/>
                <c:pt idx="0">
                  <c:v>11.745749497272714</c:v>
                </c:pt>
                <c:pt idx="1">
                  <c:v>1.4830162580959259</c:v>
                </c:pt>
                <c:pt idx="2">
                  <c:v>2.7731358088813272</c:v>
                </c:pt>
                <c:pt idx="3">
                  <c:v>0.73204240536081089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2005</c:v>
                </c:pt>
                <c:pt idx="2">
                  <c:v>2011</c:v>
                </c:pt>
                <c:pt idx="3">
                  <c:v>2016</c:v>
                </c:pt>
              </c:numCache>
            </c:numRef>
          </c:xVal>
          <c:yVal>
            <c:numRef>
              <c:f>Sanitation!$R$205:$R$216</c:f>
              <c:numCache>
                <c:formatCode>0.0</c:formatCode>
                <c:ptCount val="12"/>
                <c:pt idx="0">
                  <c:v>29.396368677552566</c:v>
                </c:pt>
                <c:pt idx="1">
                  <c:v>6.6035534648859588</c:v>
                </c:pt>
                <c:pt idx="2">
                  <c:v>12.821147684039497</c:v>
                </c:pt>
                <c:pt idx="3">
                  <c:v>4.3006297115709726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2005</c:v>
                </c:pt>
                <c:pt idx="2">
                  <c:v>2011</c:v>
                </c:pt>
                <c:pt idx="3">
                  <c:v>2016</c:v>
                </c:pt>
              </c:numCache>
            </c:numRef>
          </c:xVal>
          <c:yVal>
            <c:numRef>
              <c:f>Sanitation!$M$205:$M$216</c:f>
              <c:numCache>
                <c:formatCode>0.0</c:formatCode>
                <c:ptCount val="12"/>
                <c:pt idx="0">
                  <c:v>38.900245248321696</c:v>
                </c:pt>
                <c:pt idx="1">
                  <c:v>10.582301516295267</c:v>
                </c:pt>
                <c:pt idx="2">
                  <c:v>24.41190947541574</c:v>
                </c:pt>
                <c:pt idx="3">
                  <c:v>7.5238255932228633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2005</c:v>
                </c:pt>
                <c:pt idx="2">
                  <c:v>2011</c:v>
                </c:pt>
                <c:pt idx="3">
                  <c:v>2016</c:v>
                </c:pt>
              </c:numCache>
            </c:numRef>
          </c:xVal>
          <c:yVal>
            <c:numRef>
              <c:f>Sanitation!$H$205:$H$216</c:f>
              <c:numCache>
                <c:formatCode>0.0</c:formatCode>
                <c:ptCount val="12"/>
                <c:pt idx="0">
                  <c:v>50.20740897748891</c:v>
                </c:pt>
                <c:pt idx="1">
                  <c:v>37.003546993533703</c:v>
                </c:pt>
                <c:pt idx="2">
                  <c:v>40.418898323511343</c:v>
                </c:pt>
                <c:pt idx="3">
                  <c:v>21.070240991209513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2005</c:v>
                </c:pt>
                <c:pt idx="2">
                  <c:v>2011</c:v>
                </c:pt>
                <c:pt idx="3">
                  <c:v>2016</c:v>
                </c:pt>
              </c:numCache>
            </c:numRef>
          </c:xVal>
          <c:yVal>
            <c:numRef>
              <c:f>Sanitation!$X$205:$X$216</c:f>
              <c:numCache>
                <c:formatCode>0.0</c:formatCode>
                <c:ptCount val="12"/>
                <c:pt idx="0">
                  <c:v>84.206282641181431</c:v>
                </c:pt>
                <c:pt idx="1">
                  <c:v>89.066556319539075</c:v>
                </c:pt>
                <c:pt idx="2">
                  <c:v>84.283081467207907</c:v>
                </c:pt>
                <c:pt idx="3">
                  <c:v>89.238866530852249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2005</c:v>
                </c:pt>
                <c:pt idx="2">
                  <c:v>2011</c:v>
                </c:pt>
                <c:pt idx="3">
                  <c:v>2016</c:v>
                </c:pt>
              </c:numCache>
            </c:numRef>
          </c:xVal>
          <c:yVal>
            <c:numRef>
              <c:f>Sanitation!$S$205:$S$216</c:f>
              <c:numCache>
                <c:formatCode>0.0</c:formatCode>
                <c:ptCount val="12"/>
                <c:pt idx="0">
                  <c:v>60.441023280127702</c:v>
                </c:pt>
                <c:pt idx="1">
                  <c:v>69.82967843786335</c:v>
                </c:pt>
                <c:pt idx="2">
                  <c:v>57.196446422624568</c:v>
                </c:pt>
                <c:pt idx="3">
                  <c:v>72.718380860821441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2005</c:v>
                </c:pt>
                <c:pt idx="2">
                  <c:v>2011</c:v>
                </c:pt>
                <c:pt idx="3">
                  <c:v>2016</c:v>
                </c:pt>
              </c:numCache>
            </c:numRef>
          </c:xVal>
          <c:yVal>
            <c:numRef>
              <c:f>Sanitation!$N$205:$N$216</c:f>
              <c:numCache>
                <c:formatCode>0.0</c:formatCode>
                <c:ptCount val="12"/>
                <c:pt idx="0">
                  <c:v>35.043389917948126</c:v>
                </c:pt>
                <c:pt idx="1">
                  <c:v>48.307597014653311</c:v>
                </c:pt>
                <c:pt idx="2">
                  <c:v>42.125498865030515</c:v>
                </c:pt>
                <c:pt idx="3">
                  <c:v>50.292774553400754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2005</c:v>
                </c:pt>
                <c:pt idx="2">
                  <c:v>2011</c:v>
                </c:pt>
                <c:pt idx="3">
                  <c:v>2016</c:v>
                </c:pt>
              </c:numCache>
            </c:numRef>
          </c:xVal>
          <c:yVal>
            <c:numRef>
              <c:f>Sanitation!$I$205:$I$216</c:f>
              <c:numCache>
                <c:formatCode>0.0</c:formatCode>
                <c:ptCount val="12"/>
                <c:pt idx="0">
                  <c:v>18.013572963876239</c:v>
                </c:pt>
                <c:pt idx="1">
                  <c:v>32.726403297369636</c:v>
                </c:pt>
                <c:pt idx="2">
                  <c:v>25.348207480463131</c:v>
                </c:pt>
                <c:pt idx="3">
                  <c:v>26.797404974225277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2005</c:v>
                </c:pt>
                <c:pt idx="2">
                  <c:v>2011</c:v>
                </c:pt>
                <c:pt idx="3">
                  <c:v>2016</c:v>
                </c:pt>
              </c:numCache>
            </c:numRef>
          </c:xVal>
          <c:yVal>
            <c:numRef>
              <c:f>Sanitation!$D$205:$D$216</c:f>
              <c:numCache>
                <c:formatCode>0.0</c:formatCode>
                <c:ptCount val="12"/>
                <c:pt idx="0">
                  <c:v>11.24552452713243</c:v>
                </c:pt>
                <c:pt idx="1">
                  <c:v>21.754448297143114</c:v>
                </c:pt>
                <c:pt idx="2">
                  <c:v>18.265528721081537</c:v>
                </c:pt>
                <c:pt idx="3">
                  <c:v>18.338276818741615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6.2891463609424019</c:v>
                </c:pt>
                <c:pt idx="1">
                  <c:v>8.7028621412640863</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8.5761675668116713</c:v>
                </c:pt>
                <c:pt idx="1">
                  <c:v>11.867620778848936</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35.748632667231846</c:v>
                </c:pt>
                <c:pt idx="1">
                  <c:v>57.518280237924159</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49.386053405014081</c:v>
                </c:pt>
                <c:pt idx="1">
                  <c:v>21.911236841962818</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6.5962827834271591</c:v>
                </c:pt>
                <c:pt idx="1">
                  <c:v>8.2921121334388612</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16.487521593798942</c:v>
                </c:pt>
                <c:pt idx="1">
                  <c:v>20.726276047741422</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45.080938404820131</c:v>
                </c:pt>
                <c:pt idx="1">
                  <c:v>64.977899810055646</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31.835257217953767</c:v>
                </c:pt>
                <c:pt idx="1">
                  <c:v>6.0037120087640687</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10.256400081911123</c:v>
                </c:pt>
                <c:pt idx="1">
                  <c:v>13.674127308790714</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28.017488560107271</c:v>
                </c:pt>
                <c:pt idx="1">
                  <c:v>37.353720836142223</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38.466884880570888</c:v>
                </c:pt>
                <c:pt idx="1">
                  <c:v>48.165228961677478</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23.259226477410721</c:v>
                </c:pt>
                <c:pt idx="1">
                  <c:v>0.8069228933895829</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20.06568312627811</c:v>
                </c:pt>
                <c:pt idx="1">
                  <c:v>22.482555359779816</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41.67553941998078</c:v>
                </c:pt>
                <c:pt idx="1">
                  <c:v>46.695276520705164</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29.459439511588357</c:v>
                </c:pt>
                <c:pt idx="1">
                  <c:v>30.822168119515027</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8.7993379421527607</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50.366736664415477</c:v>
                </c:pt>
                <c:pt idx="1">
                  <c:v>52.253394428227011</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34.912220537724998</c:v>
                </c:pt>
                <c:pt idx="1">
                  <c:v>36.219976733411492</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10.961813234567956</c:v>
                </c:pt>
                <c:pt idx="1">
                  <c:v>11.526628838361489</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3.7592295632915693</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2005</c:v>
                </c:pt>
                <c:pt idx="2">
                  <c:v>2011</c:v>
                </c:pt>
                <c:pt idx="3">
                  <c:v>2016</c:v>
                </c:pt>
              </c:numCache>
            </c:numRef>
          </c:xVal>
          <c:yVal>
            <c:numRef>
              <c:f>Sanitation!$AB$305:$AB$316</c:f>
              <c:numCache>
                <c:formatCode>0.0</c:formatCode>
                <c:ptCount val="12"/>
                <c:pt idx="0">
                  <c:v>84.774171052790606</c:v>
                </c:pt>
                <c:pt idx="1">
                  <c:v>54.379310955673823</c:v>
                </c:pt>
                <c:pt idx="2">
                  <c:v>30.141346184951058</c:v>
                </c:pt>
                <c:pt idx="3">
                  <c:v>19.946950703007623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2005</c:v>
                </c:pt>
                <c:pt idx="2">
                  <c:v>2011</c:v>
                </c:pt>
                <c:pt idx="3">
                  <c:v>2016</c:v>
                </c:pt>
              </c:numCache>
            </c:numRef>
          </c:xVal>
          <c:yVal>
            <c:numRef>
              <c:f>Sanitation!$W$305:$W$316</c:f>
              <c:numCache>
                <c:formatCode>0.0</c:formatCode>
                <c:ptCount val="12"/>
                <c:pt idx="0">
                  <c:v>88.819345460558864</c:v>
                </c:pt>
                <c:pt idx="1">
                  <c:v>64.216712175029159</c:v>
                </c:pt>
                <c:pt idx="2">
                  <c:v>41.513606731130764</c:v>
                </c:pt>
                <c:pt idx="3">
                  <c:v>28.042474922727319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2005</c:v>
                </c:pt>
                <c:pt idx="2">
                  <c:v>2011</c:v>
                </c:pt>
                <c:pt idx="3">
                  <c:v>2016</c:v>
                </c:pt>
              </c:numCache>
            </c:numRef>
          </c:xVal>
          <c:yVal>
            <c:numRef>
              <c:f>Sanitation!$R$305:$R$316</c:f>
              <c:numCache>
                <c:formatCode>0.0</c:formatCode>
                <c:ptCount val="12"/>
                <c:pt idx="0">
                  <c:v>92.375074055949256</c:v>
                </c:pt>
                <c:pt idx="1">
                  <c:v>69.837082121844489</c:v>
                </c:pt>
                <c:pt idx="2">
                  <c:v>43.824279788220544</c:v>
                </c:pt>
                <c:pt idx="3">
                  <c:v>37.889001224440619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2005</c:v>
                </c:pt>
                <c:pt idx="2">
                  <c:v>2011</c:v>
                </c:pt>
                <c:pt idx="3">
                  <c:v>2016</c:v>
                </c:pt>
              </c:numCache>
            </c:numRef>
          </c:xVal>
          <c:yVal>
            <c:numRef>
              <c:f>Sanitation!$M$305:$M$316</c:f>
              <c:numCache>
                <c:formatCode>0.0</c:formatCode>
                <c:ptCount val="12"/>
                <c:pt idx="0">
                  <c:v>94.870518122598398</c:v>
                </c:pt>
                <c:pt idx="1">
                  <c:v>73.9549298458479</c:v>
                </c:pt>
                <c:pt idx="2">
                  <c:v>47.604831497412356</c:v>
                </c:pt>
                <c:pt idx="3">
                  <c:v>46.01392792207303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2005</c:v>
                </c:pt>
                <c:pt idx="2">
                  <c:v>2011</c:v>
                </c:pt>
                <c:pt idx="3">
                  <c:v>2016</c:v>
                </c:pt>
              </c:numCache>
            </c:numRef>
          </c:xVal>
          <c:yVal>
            <c:numRef>
              <c:f>Sanitation!$H$305:$H$316</c:f>
              <c:numCache>
                <c:formatCode>0.0</c:formatCode>
                <c:ptCount val="12"/>
                <c:pt idx="0">
                  <c:v>97.326100333060651</c:v>
                </c:pt>
                <c:pt idx="1">
                  <c:v>83.520986127091916</c:v>
                </c:pt>
                <c:pt idx="2">
                  <c:v>52.022379153098782</c:v>
                </c:pt>
                <c:pt idx="3">
                  <c:v>56.615968687924266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2005</c:v>
                </c:pt>
                <c:pt idx="2">
                  <c:v>2011</c:v>
                </c:pt>
                <c:pt idx="3">
                  <c:v>2016</c:v>
                </c:pt>
              </c:numCache>
            </c:numRef>
          </c:xVal>
          <c:yVal>
            <c:numRef>
              <c:f>Sanitation!$X$305:$X$316</c:f>
              <c:numCache>
                <c:formatCode>0.0</c:formatCode>
                <c:ptCount val="12"/>
                <c:pt idx="0">
                  <c:v>1.0154438421034406</c:v>
                </c:pt>
                <c:pt idx="1">
                  <c:v>8.7108606426592647</c:v>
                </c:pt>
                <c:pt idx="2">
                  <c:v>15.611924679652061</c:v>
                </c:pt>
                <c:pt idx="3">
                  <c:v>8.9062670678582325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2005</c:v>
                </c:pt>
                <c:pt idx="2">
                  <c:v>2011</c:v>
                </c:pt>
                <c:pt idx="3">
                  <c:v>2016</c:v>
                </c:pt>
              </c:numCache>
            </c:numRef>
          </c:xVal>
          <c:yVal>
            <c:numRef>
              <c:f>Sanitation!$S$305:$S$316</c:f>
              <c:numCache>
                <c:formatCode>0.0</c:formatCode>
                <c:ptCount val="12"/>
                <c:pt idx="0">
                  <c:v>0.38386279231989034</c:v>
                </c:pt>
                <c:pt idx="1">
                  <c:v>7.0163919094271154</c:v>
                </c:pt>
                <c:pt idx="2">
                  <c:v>9.2857089267989146</c:v>
                </c:pt>
                <c:pt idx="3">
                  <c:v>5.5208868871323196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2005</c:v>
                </c:pt>
                <c:pt idx="2">
                  <c:v>2011</c:v>
                </c:pt>
                <c:pt idx="3">
                  <c:v>2016</c:v>
                </c:pt>
              </c:numCache>
            </c:numRef>
          </c:xVal>
          <c:yVal>
            <c:numRef>
              <c:f>Sanitation!$N$305:$N$316</c:f>
              <c:numCache>
                <c:formatCode>0.0</c:formatCode>
                <c:ptCount val="12"/>
                <c:pt idx="0">
                  <c:v>0.40967440415490713</c:v>
                </c:pt>
                <c:pt idx="1">
                  <c:v>6.9498206775633067</c:v>
                </c:pt>
                <c:pt idx="2">
                  <c:v>9.0521186244512304</c:v>
                </c:pt>
                <c:pt idx="3">
                  <c:v>5.0337951543502086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2005</c:v>
                </c:pt>
                <c:pt idx="2">
                  <c:v>2011</c:v>
                </c:pt>
                <c:pt idx="3">
                  <c:v>2016</c:v>
                </c:pt>
              </c:numCache>
            </c:numRef>
          </c:xVal>
          <c:yVal>
            <c:numRef>
              <c:f>Sanitation!$I$305:$I$316</c:f>
              <c:numCache>
                <c:formatCode>0.0</c:formatCode>
                <c:ptCount val="12"/>
                <c:pt idx="0">
                  <c:v>0.22785905717166038</c:v>
                </c:pt>
                <c:pt idx="1">
                  <c:v>5.9168884425235184</c:v>
                </c:pt>
                <c:pt idx="2">
                  <c:v>6.2344701010843728</c:v>
                </c:pt>
                <c:pt idx="3">
                  <c:v>4.0067944874888708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2005</c:v>
                </c:pt>
                <c:pt idx="2">
                  <c:v>2011</c:v>
                </c:pt>
                <c:pt idx="3">
                  <c:v>2016</c:v>
                </c:pt>
              </c:numCache>
            </c:numRef>
          </c:xVal>
          <c:yVal>
            <c:numRef>
              <c:f>Sanitation!$D$305:$D$316</c:f>
              <c:numCache>
                <c:formatCode>0.0</c:formatCode>
                <c:ptCount val="12"/>
                <c:pt idx="0">
                  <c:v>7.7323767577909222E-2</c:v>
                </c:pt>
                <c:pt idx="1">
                  <c:v>4.6928111498679055</c:v>
                </c:pt>
                <c:pt idx="2">
                  <c:v>5.1186726292019209</c:v>
                </c:pt>
                <c:pt idx="3">
                  <c:v>5.0150543615130623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1.145401565173622</c:v>
                </c:pt>
                <c:pt idx="1">
                  <c:v>5.0064231948139426</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0.34607464120997328</c:v>
                </c:pt>
                <c:pt idx="1">
                  <c:v>1.5126538705470458</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3.113774857606586</c:v>
                </c:pt>
                <c:pt idx="1">
                  <c:v>49.888802310240635</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95.394748936009819</c:v>
                </c:pt>
                <c:pt idx="1">
                  <c:v>43.592120624398376</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2.0162112232380296</c:v>
                </c:pt>
                <c:pt idx="1">
                  <c:v>5.2625713941551711</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0.37156695399511508</c:v>
                </c:pt>
                <c:pt idx="1">
                  <c:v>0.96983768395441228</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6.2530594744406471</c:v>
                </c:pt>
                <c:pt idx="1">
                  <c:v>60.341677201586037</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91.359162348326208</c:v>
                </c:pt>
                <c:pt idx="1">
                  <c:v>33.425913720304379</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2.4068973176405022</c:v>
                </c:pt>
                <c:pt idx="1">
                  <c:v>6.7059530369827813</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0.58185983764135774</c:v>
                </c:pt>
                <c:pt idx="1">
                  <c:v>1.6211430029572071</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7.8695005524231192</c:v>
                </c:pt>
                <c:pt idx="1">
                  <c:v>65.892023405798227</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89.141742292295021</c:v>
                </c:pt>
                <c:pt idx="1">
                  <c:v>25.780880554261785</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2.3080439864560645</c:v>
                </c:pt>
                <c:pt idx="1">
                  <c:v>6.9654018159777271</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0.61878405010096182</c:v>
                </c:pt>
                <c:pt idx="1">
                  <c:v>1.8674165533947626</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11.051203955637675</c:v>
                </c:pt>
                <c:pt idx="1">
                  <c:v>73.486563290070535</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86.021968007805299</c:v>
                </c:pt>
                <c:pt idx="1">
                  <c:v>17.680618340556975</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2.8662075642444216</c:v>
                </c:pt>
                <c:pt idx="1">
                  <c:v>10.332164987704704</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1.101504005220233</c:v>
                </c:pt>
                <c:pt idx="1">
                  <c:v>3.9707246811181953</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16.320109070241642</c:v>
                </c:pt>
                <c:pt idx="1">
                  <c:v>78.888833902306942</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79.712179360293703</c:v>
                </c:pt>
                <c:pt idx="1">
                  <c:v>6.8082764288701583</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1.145401565173622</c:v>
                </c:pt>
                <c:pt idx="1">
                  <c:v>5.0064231948139426</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0.34607464120997328</c:v>
                </c:pt>
                <c:pt idx="1">
                  <c:v>1.5126538705470458</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3.113774857606586</c:v>
                </c:pt>
                <c:pt idx="1">
                  <c:v>49.888802310240635</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95.394748936009819</c:v>
                </c:pt>
                <c:pt idx="1">
                  <c:v>43.592120624398376</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2.0162112232380296</c:v>
                </c:pt>
                <c:pt idx="1">
                  <c:v>5.2625713941551711</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0.37156695399511508</c:v>
                </c:pt>
                <c:pt idx="1">
                  <c:v>0.96983768395441228</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6.2530594744406471</c:v>
                </c:pt>
                <c:pt idx="1">
                  <c:v>60.341677201586037</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91.359162348326208</c:v>
                </c:pt>
                <c:pt idx="1">
                  <c:v>33.425913720304379</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2.4068973176405022</c:v>
                </c:pt>
                <c:pt idx="1">
                  <c:v>6.7059530369827813</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0.58185983764135774</c:v>
                </c:pt>
                <c:pt idx="1">
                  <c:v>1.6211430029572071</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7.8695005524231192</c:v>
                </c:pt>
                <c:pt idx="1">
                  <c:v>65.892023405798227</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89.141742292295021</c:v>
                </c:pt>
                <c:pt idx="1">
                  <c:v>25.780880554261785</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2.3080439864560645</c:v>
                </c:pt>
                <c:pt idx="1">
                  <c:v>6.9654018159777271</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0.61878405010096182</c:v>
                </c:pt>
                <c:pt idx="1">
                  <c:v>1.8674165533947626</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11.051203955637675</c:v>
                </c:pt>
                <c:pt idx="1">
                  <c:v>73.486563290070535</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86.021968007805299</c:v>
                </c:pt>
                <c:pt idx="1">
                  <c:v>17.680618340556975</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2.8662075642444216</c:v>
                </c:pt>
                <c:pt idx="1">
                  <c:v>10.332164987704704</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1.101504005220233</c:v>
                </c:pt>
                <c:pt idx="1">
                  <c:v>3.9707246811181953</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16.320109070241642</c:v>
                </c:pt>
                <c:pt idx="1">
                  <c:v>78.888833902306942</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79.712179360293703</c:v>
                </c:pt>
                <c:pt idx="1">
                  <c:v>6.8082764288701583</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1.1479737208254195</c:v>
                </c:pt>
                <c:pt idx="1">
                  <c:v>5.3243670447688638</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0.33031896680340345</c:v>
                </c:pt>
                <c:pt idx="1">
                  <c:v>1.5320380503532498</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5.3946536802130822</c:v>
                </c:pt>
                <c:pt idx="1">
                  <c:v>50.48933954799179</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93.127053632158095</c:v>
                </c:pt>
                <c:pt idx="1">
                  <c:v>42.654255356886097</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2.1601224456279331</c:v>
                </c:pt>
                <c:pt idx="1">
                  <c:v>5.5629114617569986</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0.48890084188755722</c:v>
                </c:pt>
                <c:pt idx="1">
                  <c:v>1.2590545978093091</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6.9017965687065157</c:v>
                </c:pt>
                <c:pt idx="1">
                  <c:v>61.19441117001918</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90.449180143777994</c:v>
                </c:pt>
                <c:pt idx="1">
                  <c:v>31.983622770414513</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2.5284079449869585</c:v>
                </c:pt>
                <c:pt idx="1">
                  <c:v>6.7717670286506655</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0.7711217610569685</c:v>
                </c:pt>
                <c:pt idx="1">
                  <c:v>2.0652746828113413</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8.2435613048122605</c:v>
                </c:pt>
                <c:pt idx="1">
                  <c:v>69.148791014566086</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88.456908989143813</c:v>
                </c:pt>
                <c:pt idx="1">
                  <c:v>22.014167273971907</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1.9136846649654478</c:v>
                </c:pt>
                <c:pt idx="1">
                  <c:v>8.1715242564486044</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0.59213798637960857</c:v>
                </c:pt>
                <c:pt idx="1">
                  <c:v>2.5284572779669365</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11.773513760963056</c:v>
                </c:pt>
                <c:pt idx="1">
                  <c:v>76.983755427921665</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85.720663587691888</c:v>
                </c:pt>
                <c:pt idx="1">
                  <c:v>12.316263037662793</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12.10887818536234</c:v>
                </c:pt>
                <c:pt idx="1">
                  <c:v>21.493768075032104</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15.366379202759578</c:v>
                </c:pt>
                <c:pt idx="1">
                  <c:v>27.275969390489653</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32.716091548549684</c:v>
                </c:pt>
                <c:pt idx="1">
                  <c:v>50.980929003664642</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39.808651063328398</c:v>
                </c:pt>
                <c:pt idx="1">
                  <c:v>0.2493335308136011</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6.2891463609424019</c:v>
                </c:pt>
                <c:pt idx="1">
                  <c:v>8.7028621412640863</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8.5761675668116713</c:v>
                </c:pt>
                <c:pt idx="1">
                  <c:v>11.867620778848936</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35.748632667231846</c:v>
                </c:pt>
                <c:pt idx="1">
                  <c:v>57.518280237924159</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49.386053405014081</c:v>
                </c:pt>
                <c:pt idx="1">
                  <c:v>21.911236841962818</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6.5962827834271591</c:v>
                </c:pt>
                <c:pt idx="1">
                  <c:v>8.2921121334388612</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16.487521593798942</c:v>
                </c:pt>
                <c:pt idx="1">
                  <c:v>20.726276047741422</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45.080938404820131</c:v>
                </c:pt>
                <c:pt idx="1">
                  <c:v>64.977899810055646</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31.835257217953767</c:v>
                </c:pt>
                <c:pt idx="1">
                  <c:v>6.0037120087640687</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10.256400081911123</c:v>
                </c:pt>
                <c:pt idx="1">
                  <c:v>13.674127308790714</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28.017488560107271</c:v>
                </c:pt>
                <c:pt idx="1">
                  <c:v>37.353720836142223</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38.466884880570888</c:v>
                </c:pt>
                <c:pt idx="1">
                  <c:v>48.165228961677478</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23.259226477410721</c:v>
                </c:pt>
                <c:pt idx="1">
                  <c:v>0.8069228933895829</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20.06568312627811</c:v>
                </c:pt>
                <c:pt idx="1">
                  <c:v>22.482555359779816</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41.67553941998078</c:v>
                </c:pt>
                <c:pt idx="1">
                  <c:v>46.695276520705164</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29.459439511588357</c:v>
                </c:pt>
                <c:pt idx="1">
                  <c:v>30.822168119515027</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8.7993379421527607</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50.366736664415477</c:v>
                </c:pt>
                <c:pt idx="1">
                  <c:v>52.253394428227011</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34.912220537724998</c:v>
                </c:pt>
                <c:pt idx="1">
                  <c:v>36.219976733411492</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10.961813234567956</c:v>
                </c:pt>
                <c:pt idx="1">
                  <c:v>11.526628838361489</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3.7592295632915693</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0.87321006831395676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38.247793209537619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60.878996722148784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2.9094105863415578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45.253065980737759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51.837523432920804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3.7262640834333927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48.46755208680004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47.806183829766709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5.1281913447014755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56.674985634564756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38.196823020733994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7.6176625580522943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62.229784782179365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30.152552659768183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1.3900871560821677</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38.977142005981712</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59.632770837936356</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2.8870554607573395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46.581402158701778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50.53154238054065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4.4857547790373831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51.637692089026253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43.876553131936575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5.8373388302162246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58.872292963225902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35.290368206558128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20.728584963484757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60.27190675418305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18.999508282332091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5.573743531681413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55.014491865304379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39.411764603014163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14.709021895251862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67.011755988690012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18.279222116058271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22.783751380243999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63.587028940985299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13.629219678770541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27.391086114217238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56.879809456297259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15.729104429485369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46.483471472698525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43.454397800988929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10.062130726312439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DHS00!$M$18:$Q$18</c:f>
              <c:numCache>
                <c:formatCode>###0.0</c:formatCode>
                <c:ptCount val="5"/>
                <c:pt idx="0">
                  <c:v>6.9542640484592981</c:v>
                </c:pt>
                <c:pt idx="1">
                  <c:v>7.5480634807425027</c:v>
                </c:pt>
                <c:pt idx="2">
                  <c:v>8.5506576485289045</c:v>
                </c:pt>
                <c:pt idx="3">
                  <c:v>11.779362862006842</c:v>
                </c:pt>
                <c:pt idx="4">
                  <c:v>13.384903182346926</c:v>
                </c:pt>
              </c:numCache>
            </c:numRef>
          </c:val>
          <c:extLst>
            <c:ext xmlns:c16="http://schemas.microsoft.com/office/drawing/2014/chart" uri="{C3380CC4-5D6E-409C-BE32-E72D297353CC}">
              <c16:uniqueId val="{00000000-9ACC-4CAA-B651-A01FF7E997D1}"/>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DHS00!$M$19:$Q$19</c:f>
              <c:numCache>
                <c:formatCode>###0.0</c:formatCode>
                <c:ptCount val="5"/>
                <c:pt idx="0">
                  <c:v>3.6306127376279131</c:v>
                </c:pt>
                <c:pt idx="1">
                  <c:v>3.3753279530382536</c:v>
                </c:pt>
                <c:pt idx="2">
                  <c:v>3.5779347607319529</c:v>
                </c:pt>
                <c:pt idx="3">
                  <c:v>4.4010806297607976</c:v>
                </c:pt>
                <c:pt idx="4">
                  <c:v>3.5794861488912573</c:v>
                </c:pt>
              </c:numCache>
            </c:numRef>
          </c:val>
          <c:extLst>
            <c:ext xmlns:c16="http://schemas.microsoft.com/office/drawing/2014/chart" uri="{C3380CC4-5D6E-409C-BE32-E72D297353CC}">
              <c16:uniqueId val="{00000001-9ACC-4CAA-B651-A01FF7E997D1}"/>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DHS00!$M$20:$Q$20</c:f>
              <c:numCache>
                <c:formatCode>###0.0</c:formatCode>
                <c:ptCount val="5"/>
                <c:pt idx="0">
                  <c:v>51.264458461207909</c:v>
                </c:pt>
                <c:pt idx="1">
                  <c:v>53.105706472924631</c:v>
                </c:pt>
                <c:pt idx="2">
                  <c:v>52.61515000436313</c:v>
                </c:pt>
                <c:pt idx="3">
                  <c:v>50.171791448984379</c:v>
                </c:pt>
                <c:pt idx="4">
                  <c:v>46.606926322666723</c:v>
                </c:pt>
              </c:numCache>
            </c:numRef>
          </c:val>
          <c:extLst>
            <c:ext xmlns:c16="http://schemas.microsoft.com/office/drawing/2014/chart" uri="{C3380CC4-5D6E-409C-BE32-E72D297353CC}">
              <c16:uniqueId val="{00000002-9ACC-4CAA-B651-A01FF7E997D1}"/>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DHS00!$M$21:$Q$21</c:f>
              <c:numCache>
                <c:formatCode>###0.0</c:formatCode>
                <c:ptCount val="5"/>
                <c:pt idx="0">
                  <c:v>38.150664752704877</c:v>
                </c:pt>
                <c:pt idx="1">
                  <c:v>35.970902093294612</c:v>
                </c:pt>
                <c:pt idx="2">
                  <c:v>35.256257586376016</c:v>
                </c:pt>
                <c:pt idx="3">
                  <c:v>33.64776505924798</c:v>
                </c:pt>
                <c:pt idx="4">
                  <c:v>36.428684346095096</c:v>
                </c:pt>
              </c:numCache>
            </c:numRef>
          </c:val>
          <c:extLst>
            <c:ext xmlns:c16="http://schemas.microsoft.com/office/drawing/2014/chart" uri="{C3380CC4-5D6E-409C-BE32-E72D297353CC}">
              <c16:uniqueId val="{00000003-9ACC-4CAA-B651-A01FF7E997D1}"/>
            </c:ext>
          </c:extLst>
        </c:ser>
        <c:dLbls>
          <c:showLegendKey val="0"/>
          <c:showVal val="0"/>
          <c:showCatName val="0"/>
          <c:showSerName val="0"/>
          <c:showPercent val="0"/>
          <c:showBubbleSize val="0"/>
        </c:dLbls>
        <c:gapWidth val="50"/>
        <c:overlap val="100"/>
        <c:axId val="233587840"/>
        <c:axId val="233589376"/>
      </c:barChart>
      <c:catAx>
        <c:axId val="233587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89376"/>
        <c:crosses val="autoZero"/>
        <c:auto val="1"/>
        <c:lblAlgn val="ctr"/>
        <c:lblOffset val="100"/>
        <c:tickLblSkip val="1"/>
        <c:tickMarkSkip val="1"/>
        <c:noMultiLvlLbl val="0"/>
      </c:catAx>
      <c:valAx>
        <c:axId val="233589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87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DHS00!$R$15:$AB$15</c:f>
              <c:strCache>
                <c:ptCount val="11"/>
                <c:pt idx="0">
                  <c:v>Addis</c:v>
                </c:pt>
                <c:pt idx="1">
                  <c:v>Affar</c:v>
                </c:pt>
                <c:pt idx="2">
                  <c:v>Amhara</c:v>
                </c:pt>
                <c:pt idx="3">
                  <c:v>Ben-Gumz</c:v>
                </c:pt>
                <c:pt idx="4">
                  <c:v>Dire Dawa</c:v>
                </c:pt>
                <c:pt idx="5">
                  <c:v>Gambela</c:v>
                </c:pt>
                <c:pt idx="6">
                  <c:v>Harari</c:v>
                </c:pt>
                <c:pt idx="7">
                  <c:v>Oromiya</c:v>
                </c:pt>
                <c:pt idx="8">
                  <c:v>SNNP</c:v>
                </c:pt>
                <c:pt idx="9">
                  <c:v>Somali</c:v>
                </c:pt>
                <c:pt idx="10">
                  <c:v>Tigray</c:v>
                </c:pt>
              </c:strCache>
            </c:strRef>
          </c:cat>
          <c:val>
            <c:numRef>
              <c:f>DHS00!$R$18:$AB$18</c:f>
              <c:numCache>
                <c:formatCode>###0.0</c:formatCode>
                <c:ptCount val="11"/>
                <c:pt idx="0">
                  <c:v>94.897055815356239</c:v>
                </c:pt>
                <c:pt idx="1">
                  <c:v>6.2310515345849264</c:v>
                </c:pt>
                <c:pt idx="2">
                  <c:v>12.011634644613512</c:v>
                </c:pt>
                <c:pt idx="3">
                  <c:v>19.132311116738379</c:v>
                </c:pt>
                <c:pt idx="4">
                  <c:v>63.311394733322743</c:v>
                </c:pt>
                <c:pt idx="5">
                  <c:v>31.092266309894818</c:v>
                </c:pt>
                <c:pt idx="6">
                  <c:v>46.040566463705943</c:v>
                </c:pt>
                <c:pt idx="7">
                  <c:v>16.747680535318715</c:v>
                </c:pt>
                <c:pt idx="8">
                  <c:v>15.220120850565047</c:v>
                </c:pt>
                <c:pt idx="9">
                  <c:v>11.931146137798441</c:v>
                </c:pt>
                <c:pt idx="10">
                  <c:v>25.841504505253774</c:v>
                </c:pt>
              </c:numCache>
            </c:numRef>
          </c:val>
          <c:extLst>
            <c:ext xmlns:c16="http://schemas.microsoft.com/office/drawing/2014/chart" uri="{C3380CC4-5D6E-409C-BE32-E72D297353CC}">
              <c16:uniqueId val="{00000000-E401-4045-9CE9-D55A0D3D4B36}"/>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DHS00!$R$15:$AB$15</c:f>
              <c:strCache>
                <c:ptCount val="11"/>
                <c:pt idx="0">
                  <c:v>Addis</c:v>
                </c:pt>
                <c:pt idx="1">
                  <c:v>Affar</c:v>
                </c:pt>
                <c:pt idx="2">
                  <c:v>Amhara</c:v>
                </c:pt>
                <c:pt idx="3">
                  <c:v>Ben-Gumz</c:v>
                </c:pt>
                <c:pt idx="4">
                  <c:v>Dire Dawa</c:v>
                </c:pt>
                <c:pt idx="5">
                  <c:v>Gambela</c:v>
                </c:pt>
                <c:pt idx="6">
                  <c:v>Harari</c:v>
                </c:pt>
                <c:pt idx="7">
                  <c:v>Oromiya</c:v>
                </c:pt>
                <c:pt idx="8">
                  <c:v>SNNP</c:v>
                </c:pt>
                <c:pt idx="9">
                  <c:v>Somali</c:v>
                </c:pt>
                <c:pt idx="10">
                  <c:v>Tigray</c:v>
                </c:pt>
              </c:strCache>
            </c:strRef>
          </c:cat>
          <c:val>
            <c:numRef>
              <c:f>DHS00!$R$19:$AB$19</c:f>
              <c:numCache>
                <c:formatCode>###0.0</c:formatCode>
                <c:ptCount val="11"/>
                <c:pt idx="0">
                  <c:v>3.5438734536855026</c:v>
                </c:pt>
                <c:pt idx="1">
                  <c:v>7.2853292345797733</c:v>
                </c:pt>
                <c:pt idx="2">
                  <c:v>4.9539510116202621</c:v>
                </c:pt>
                <c:pt idx="3">
                  <c:v>6.5831608143615927</c:v>
                </c:pt>
                <c:pt idx="4">
                  <c:v>19.232796574790349</c:v>
                </c:pt>
                <c:pt idx="5">
                  <c:v>6.1439807678235274</c:v>
                </c:pt>
                <c:pt idx="6">
                  <c:v>14.221955085647387</c:v>
                </c:pt>
                <c:pt idx="7">
                  <c:v>4.8901496136718734</c:v>
                </c:pt>
                <c:pt idx="8">
                  <c:v>4.0458549096438734</c:v>
                </c:pt>
                <c:pt idx="9">
                  <c:v>8.6043893833692717</c:v>
                </c:pt>
                <c:pt idx="10">
                  <c:v>12.727905204080216</c:v>
                </c:pt>
              </c:numCache>
            </c:numRef>
          </c:val>
          <c:extLst>
            <c:ext xmlns:c16="http://schemas.microsoft.com/office/drawing/2014/chart" uri="{C3380CC4-5D6E-409C-BE32-E72D297353CC}">
              <c16:uniqueId val="{00000001-E401-4045-9CE9-D55A0D3D4B36}"/>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DHS00!$R$15:$AB$15</c:f>
              <c:strCache>
                <c:ptCount val="11"/>
                <c:pt idx="0">
                  <c:v>Addis</c:v>
                </c:pt>
                <c:pt idx="1">
                  <c:v>Affar</c:v>
                </c:pt>
                <c:pt idx="2">
                  <c:v>Amhara</c:v>
                </c:pt>
                <c:pt idx="3">
                  <c:v>Ben-Gumz</c:v>
                </c:pt>
                <c:pt idx="4">
                  <c:v>Dire Dawa</c:v>
                </c:pt>
                <c:pt idx="5">
                  <c:v>Gambela</c:v>
                </c:pt>
                <c:pt idx="6">
                  <c:v>Harari</c:v>
                </c:pt>
                <c:pt idx="7">
                  <c:v>Oromiya</c:v>
                </c:pt>
                <c:pt idx="8">
                  <c:v>SNNP</c:v>
                </c:pt>
                <c:pt idx="9">
                  <c:v>Somali</c:v>
                </c:pt>
                <c:pt idx="10">
                  <c:v>Tigray</c:v>
                </c:pt>
              </c:strCache>
            </c:strRef>
          </c:cat>
          <c:val>
            <c:numRef>
              <c:f>DHS00!$R$20:$AB$20</c:f>
              <c:numCache>
                <c:formatCode>###0.0</c:formatCode>
                <c:ptCount val="11"/>
                <c:pt idx="0">
                  <c:v>1.1734940985706288</c:v>
                </c:pt>
                <c:pt idx="1">
                  <c:v>17.306250455773423</c:v>
                </c:pt>
                <c:pt idx="2">
                  <c:v>53.312880648606992</c:v>
                </c:pt>
                <c:pt idx="3">
                  <c:v>34.174695064472417</c:v>
                </c:pt>
                <c:pt idx="4">
                  <c:v>17.114178307701863</c:v>
                </c:pt>
                <c:pt idx="5">
                  <c:v>24.230361159232615</c:v>
                </c:pt>
                <c:pt idx="6">
                  <c:v>29.954243301222803</c:v>
                </c:pt>
                <c:pt idx="7">
                  <c:v>47.7417469044019</c:v>
                </c:pt>
                <c:pt idx="8">
                  <c:v>39.035164599098906</c:v>
                </c:pt>
                <c:pt idx="9">
                  <c:v>41.002995363781764</c:v>
                </c:pt>
                <c:pt idx="10">
                  <c:v>38.642277443082584</c:v>
                </c:pt>
              </c:numCache>
            </c:numRef>
          </c:val>
          <c:extLst>
            <c:ext xmlns:c16="http://schemas.microsoft.com/office/drawing/2014/chart" uri="{C3380CC4-5D6E-409C-BE32-E72D297353CC}">
              <c16:uniqueId val="{00000002-E401-4045-9CE9-D55A0D3D4B36}"/>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DHS00!$R$15:$AB$15</c:f>
              <c:strCache>
                <c:ptCount val="11"/>
                <c:pt idx="0">
                  <c:v>Addis</c:v>
                </c:pt>
                <c:pt idx="1">
                  <c:v>Affar</c:v>
                </c:pt>
                <c:pt idx="2">
                  <c:v>Amhara</c:v>
                </c:pt>
                <c:pt idx="3">
                  <c:v>Ben-Gumz</c:v>
                </c:pt>
                <c:pt idx="4">
                  <c:v>Dire Dawa</c:v>
                </c:pt>
                <c:pt idx="5">
                  <c:v>Gambela</c:v>
                </c:pt>
                <c:pt idx="6">
                  <c:v>Harari</c:v>
                </c:pt>
                <c:pt idx="7">
                  <c:v>Oromiya</c:v>
                </c:pt>
                <c:pt idx="8">
                  <c:v>SNNP</c:v>
                </c:pt>
                <c:pt idx="9">
                  <c:v>Somali</c:v>
                </c:pt>
                <c:pt idx="10">
                  <c:v>Tigray</c:v>
                </c:pt>
              </c:strCache>
            </c:strRef>
          </c:cat>
          <c:val>
            <c:numRef>
              <c:f>DHS00!$R$21:$AB$21</c:f>
              <c:numCache>
                <c:formatCode>###0.0</c:formatCode>
                <c:ptCount val="11"/>
                <c:pt idx="0">
                  <c:v>0.38557663238762074</c:v>
                </c:pt>
                <c:pt idx="1">
                  <c:v>69.177368775061879</c:v>
                </c:pt>
                <c:pt idx="2">
                  <c:v>29.721533695159238</c:v>
                </c:pt>
                <c:pt idx="3">
                  <c:v>40.109833004427621</c:v>
                </c:pt>
                <c:pt idx="4">
                  <c:v>0.34163038418505087</c:v>
                </c:pt>
                <c:pt idx="5">
                  <c:v>38.533391763049032</c:v>
                </c:pt>
                <c:pt idx="6">
                  <c:v>9.783235149423863</c:v>
                </c:pt>
                <c:pt idx="7">
                  <c:v>30.620422946607512</c:v>
                </c:pt>
                <c:pt idx="8">
                  <c:v>41.698859640692177</c:v>
                </c:pt>
                <c:pt idx="9">
                  <c:v>38.461469115050527</c:v>
                </c:pt>
                <c:pt idx="10">
                  <c:v>22.788312847583427</c:v>
                </c:pt>
              </c:numCache>
            </c:numRef>
          </c:val>
          <c:extLst>
            <c:ext xmlns:c16="http://schemas.microsoft.com/office/drawing/2014/chart" uri="{C3380CC4-5D6E-409C-BE32-E72D297353CC}">
              <c16:uniqueId val="{00000003-E401-4045-9CE9-D55A0D3D4B36}"/>
            </c:ext>
          </c:extLst>
        </c:ser>
        <c:dLbls>
          <c:showLegendKey val="0"/>
          <c:showVal val="0"/>
          <c:showCatName val="0"/>
          <c:showSerName val="0"/>
          <c:showPercent val="0"/>
          <c:showBubbleSize val="0"/>
        </c:dLbls>
        <c:gapWidth val="50"/>
        <c:overlap val="100"/>
        <c:axId val="233634432"/>
        <c:axId val="233763200"/>
      </c:barChart>
      <c:catAx>
        <c:axId val="233634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63200"/>
        <c:crosses val="autoZero"/>
        <c:auto val="1"/>
        <c:lblAlgn val="ctr"/>
        <c:lblOffset val="100"/>
        <c:tickLblSkip val="1"/>
        <c:tickMarkSkip val="1"/>
        <c:noMultiLvlLbl val="0"/>
      </c:catAx>
      <c:valAx>
        <c:axId val="2337632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634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DHS00!$C$18:$G$18</c:f>
              <c:numCache>
                <c:formatCode>###0.0</c:formatCode>
                <c:ptCount val="5"/>
                <c:pt idx="0">
                  <c:v>8.8986361649148389</c:v>
                </c:pt>
                <c:pt idx="1">
                  <c:v>7.8764159105451919</c:v>
                </c:pt>
                <c:pt idx="2">
                  <c:v>9.4463042471991638</c:v>
                </c:pt>
                <c:pt idx="3">
                  <c:v>12.077156054800737</c:v>
                </c:pt>
                <c:pt idx="4">
                  <c:v>58.4425969719574</c:v>
                </c:pt>
              </c:numCache>
            </c:numRef>
          </c:val>
          <c:extLst>
            <c:ext xmlns:c16="http://schemas.microsoft.com/office/drawing/2014/chart" uri="{C3380CC4-5D6E-409C-BE32-E72D297353CC}">
              <c16:uniqueId val="{00000000-7D83-45F9-986D-3437D10E9626}"/>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DHS00!$C$19:$G$19</c:f>
              <c:numCache>
                <c:formatCode>###0.0</c:formatCode>
                <c:ptCount val="5"/>
                <c:pt idx="0">
                  <c:v>4.462679398020355</c:v>
                </c:pt>
                <c:pt idx="1">
                  <c:v>3.6895399052333575</c:v>
                </c:pt>
                <c:pt idx="2">
                  <c:v>3.691810143898421</c:v>
                </c:pt>
                <c:pt idx="3">
                  <c:v>4.2213001595052511</c:v>
                </c:pt>
                <c:pt idx="4">
                  <c:v>0</c:v>
                </c:pt>
              </c:numCache>
            </c:numRef>
          </c:val>
          <c:extLst>
            <c:ext xmlns:c16="http://schemas.microsoft.com/office/drawing/2014/chart" uri="{C3380CC4-5D6E-409C-BE32-E72D297353CC}">
              <c16:uniqueId val="{00000001-7D83-45F9-986D-3437D10E9626}"/>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DHS00!$C$20:$G$20</c:f>
              <c:numCache>
                <c:formatCode>###0.0</c:formatCode>
                <c:ptCount val="5"/>
                <c:pt idx="0">
                  <c:v>49.520085434940611</c:v>
                </c:pt>
                <c:pt idx="1">
                  <c:v>51.978725309112448</c:v>
                </c:pt>
                <c:pt idx="2">
                  <c:v>52.689828800904792</c:v>
                </c:pt>
                <c:pt idx="3">
                  <c:v>47.474192946655037</c:v>
                </c:pt>
                <c:pt idx="4">
                  <c:v>0</c:v>
                </c:pt>
              </c:numCache>
            </c:numRef>
          </c:val>
          <c:extLst>
            <c:ext xmlns:c16="http://schemas.microsoft.com/office/drawing/2014/chart" uri="{C3380CC4-5D6E-409C-BE32-E72D297353CC}">
              <c16:uniqueId val="{00000002-7D83-45F9-986D-3437D10E9626}"/>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DHS00!$C$21:$G$21</c:f>
              <c:numCache>
                <c:formatCode>###0.0</c:formatCode>
                <c:ptCount val="5"/>
                <c:pt idx="0">
                  <c:v>37.118599002124199</c:v>
                </c:pt>
                <c:pt idx="1">
                  <c:v>36.455318875109</c:v>
                </c:pt>
                <c:pt idx="2">
                  <c:v>34.17205680799762</c:v>
                </c:pt>
                <c:pt idx="3">
                  <c:v>36.227350839038976</c:v>
                </c:pt>
                <c:pt idx="4">
                  <c:v>14.936260761365855</c:v>
                </c:pt>
              </c:numCache>
            </c:numRef>
          </c:val>
          <c:extLst>
            <c:ext xmlns:c16="http://schemas.microsoft.com/office/drawing/2014/chart" uri="{C3380CC4-5D6E-409C-BE32-E72D297353CC}">
              <c16:uniqueId val="{00000003-7D83-45F9-986D-3437D10E9626}"/>
            </c:ext>
          </c:extLst>
        </c:ser>
        <c:dLbls>
          <c:showLegendKey val="0"/>
          <c:showVal val="0"/>
          <c:showCatName val="0"/>
          <c:showSerName val="0"/>
          <c:showPercent val="0"/>
          <c:showBubbleSize val="0"/>
        </c:dLbls>
        <c:gapWidth val="50"/>
        <c:overlap val="100"/>
        <c:axId val="233808640"/>
        <c:axId val="233810176"/>
      </c:barChart>
      <c:catAx>
        <c:axId val="233808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10176"/>
        <c:crosses val="autoZero"/>
        <c:auto val="1"/>
        <c:lblAlgn val="ctr"/>
        <c:lblOffset val="100"/>
        <c:tickLblSkip val="1"/>
        <c:tickMarkSkip val="1"/>
        <c:noMultiLvlLbl val="0"/>
      </c:catAx>
      <c:valAx>
        <c:axId val="2338101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08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DHS00!$R$121:$AB$121</c:f>
              <c:strCache>
                <c:ptCount val="11"/>
                <c:pt idx="0">
                  <c:v>Addis</c:v>
                </c:pt>
                <c:pt idx="1">
                  <c:v>Affar</c:v>
                </c:pt>
                <c:pt idx="2">
                  <c:v>Amhara</c:v>
                </c:pt>
                <c:pt idx="3">
                  <c:v>Ben-Gumz</c:v>
                </c:pt>
                <c:pt idx="4">
                  <c:v>Dire Dawa</c:v>
                </c:pt>
                <c:pt idx="5">
                  <c:v>Gambela</c:v>
                </c:pt>
                <c:pt idx="6">
                  <c:v>Harari</c:v>
                </c:pt>
                <c:pt idx="7">
                  <c:v>Oromiya</c:v>
                </c:pt>
                <c:pt idx="8">
                  <c:v>SNNP</c:v>
                </c:pt>
                <c:pt idx="9">
                  <c:v>Somali</c:v>
                </c:pt>
                <c:pt idx="10">
                  <c:v>Tigray</c:v>
                </c:pt>
              </c:strCache>
            </c:strRef>
          </c:cat>
          <c:val>
            <c:numRef>
              <c:f>DHS00!$R$124:$AB$124</c:f>
              <c:numCache>
                <c:formatCode>###0.0</c:formatCode>
                <c:ptCount val="11"/>
                <c:pt idx="0">
                  <c:v>24.248195685568636</c:v>
                </c:pt>
                <c:pt idx="1">
                  <c:v>3.2413065424245771</c:v>
                </c:pt>
                <c:pt idx="2">
                  <c:v>0.65236378646705628</c:v>
                </c:pt>
                <c:pt idx="3">
                  <c:v>1.2465747707610424</c:v>
                </c:pt>
                <c:pt idx="4">
                  <c:v>24.793269476745913</c:v>
                </c:pt>
                <c:pt idx="5">
                  <c:v>3.988566566135276</c:v>
                </c:pt>
                <c:pt idx="6">
                  <c:v>14.686565188663039</c:v>
                </c:pt>
                <c:pt idx="7">
                  <c:v>2.2466988322283448</c:v>
                </c:pt>
                <c:pt idx="8">
                  <c:v>0.70233262329029855</c:v>
                </c:pt>
                <c:pt idx="9">
                  <c:v>7.4440860052907043</c:v>
                </c:pt>
                <c:pt idx="10">
                  <c:v>2.3543353640662863</c:v>
                </c:pt>
              </c:numCache>
            </c:numRef>
          </c:val>
          <c:extLst>
            <c:ext xmlns:c16="http://schemas.microsoft.com/office/drawing/2014/chart" uri="{C3380CC4-5D6E-409C-BE32-E72D297353CC}">
              <c16:uniqueId val="{00000000-C5F4-4E70-8DDE-B10AC44A7888}"/>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DHS00!$R$121:$AB$121</c:f>
              <c:strCache>
                <c:ptCount val="11"/>
                <c:pt idx="0">
                  <c:v>Addis</c:v>
                </c:pt>
                <c:pt idx="1">
                  <c:v>Affar</c:v>
                </c:pt>
                <c:pt idx="2">
                  <c:v>Amhara</c:v>
                </c:pt>
                <c:pt idx="3">
                  <c:v>Ben-Gumz</c:v>
                </c:pt>
                <c:pt idx="4">
                  <c:v>Dire Dawa</c:v>
                </c:pt>
                <c:pt idx="5">
                  <c:v>Gambela</c:v>
                </c:pt>
                <c:pt idx="6">
                  <c:v>Harari</c:v>
                </c:pt>
                <c:pt idx="7">
                  <c:v>Oromiya</c:v>
                </c:pt>
                <c:pt idx="8">
                  <c:v>SNNP</c:v>
                </c:pt>
                <c:pt idx="9">
                  <c:v>Somali</c:v>
                </c:pt>
                <c:pt idx="10">
                  <c:v>Tigray</c:v>
                </c:pt>
              </c:strCache>
            </c:strRef>
          </c:cat>
          <c:val>
            <c:numRef>
              <c:f>DHS00!$R$125:$AB$125</c:f>
              <c:numCache>
                <c:formatCode>###0.0</c:formatCode>
                <c:ptCount val="11"/>
                <c:pt idx="0">
                  <c:v>41.62552356887565</c:v>
                </c:pt>
                <c:pt idx="1">
                  <c:v>2.0906250067258778</c:v>
                </c:pt>
                <c:pt idx="2">
                  <c:v>0.37643768287382412</c:v>
                </c:pt>
                <c:pt idx="3">
                  <c:v>0.88536017724491411</c:v>
                </c:pt>
                <c:pt idx="4">
                  <c:v>27.253623783122894</c:v>
                </c:pt>
                <c:pt idx="5">
                  <c:v>2.0763693412514055</c:v>
                </c:pt>
                <c:pt idx="6">
                  <c:v>15.010069178543926</c:v>
                </c:pt>
                <c:pt idx="7">
                  <c:v>1.1305373654118085</c:v>
                </c:pt>
                <c:pt idx="8">
                  <c:v>0.12589252559012404</c:v>
                </c:pt>
                <c:pt idx="9">
                  <c:v>7.9577342289396666</c:v>
                </c:pt>
                <c:pt idx="10">
                  <c:v>4.6412103985455211</c:v>
                </c:pt>
              </c:numCache>
            </c:numRef>
          </c:val>
          <c:extLst>
            <c:ext xmlns:c16="http://schemas.microsoft.com/office/drawing/2014/chart" uri="{C3380CC4-5D6E-409C-BE32-E72D297353CC}">
              <c16:uniqueId val="{00000001-C5F4-4E70-8DDE-B10AC44A7888}"/>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DHS00!$R$121:$AB$121</c:f>
              <c:strCache>
                <c:ptCount val="11"/>
                <c:pt idx="0">
                  <c:v>Addis</c:v>
                </c:pt>
                <c:pt idx="1">
                  <c:v>Affar</c:v>
                </c:pt>
                <c:pt idx="2">
                  <c:v>Amhara</c:v>
                </c:pt>
                <c:pt idx="3">
                  <c:v>Ben-Gumz</c:v>
                </c:pt>
                <c:pt idx="4">
                  <c:v>Dire Dawa</c:v>
                </c:pt>
                <c:pt idx="5">
                  <c:v>Gambela</c:v>
                </c:pt>
                <c:pt idx="6">
                  <c:v>Harari</c:v>
                </c:pt>
                <c:pt idx="7">
                  <c:v>Oromiya</c:v>
                </c:pt>
                <c:pt idx="8">
                  <c:v>SNNP</c:v>
                </c:pt>
                <c:pt idx="9">
                  <c:v>Somali</c:v>
                </c:pt>
                <c:pt idx="10">
                  <c:v>Tigray</c:v>
                </c:pt>
              </c:strCache>
            </c:strRef>
          </c:cat>
          <c:val>
            <c:numRef>
              <c:f>DHS00!$R$126:$AB$126</c:f>
              <c:numCache>
                <c:formatCode>###0.0</c:formatCode>
                <c:ptCount val="11"/>
                <c:pt idx="0">
                  <c:v>21.674286577839396</c:v>
                </c:pt>
                <c:pt idx="1">
                  <c:v>2.1079107715918468</c:v>
                </c:pt>
                <c:pt idx="2">
                  <c:v>4.7682784826333915</c:v>
                </c:pt>
                <c:pt idx="3">
                  <c:v>35.395708895067884</c:v>
                </c:pt>
                <c:pt idx="4">
                  <c:v>11.418148943339745</c:v>
                </c:pt>
                <c:pt idx="5">
                  <c:v>25.622990498307246</c:v>
                </c:pt>
                <c:pt idx="6">
                  <c:v>12.682351570771459</c:v>
                </c:pt>
                <c:pt idx="7">
                  <c:v>14.824348121267633</c:v>
                </c:pt>
                <c:pt idx="8">
                  <c:v>18.376251367240613</c:v>
                </c:pt>
                <c:pt idx="9">
                  <c:v>9.6003216287926989</c:v>
                </c:pt>
                <c:pt idx="10">
                  <c:v>9.4127134059451265</c:v>
                </c:pt>
              </c:numCache>
            </c:numRef>
          </c:val>
          <c:extLst>
            <c:ext xmlns:c16="http://schemas.microsoft.com/office/drawing/2014/chart" uri="{C3380CC4-5D6E-409C-BE32-E72D297353CC}">
              <c16:uniqueId val="{00000002-C5F4-4E70-8DDE-B10AC44A7888}"/>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DHS00!$R$121:$AB$121</c:f>
              <c:strCache>
                <c:ptCount val="11"/>
                <c:pt idx="0">
                  <c:v>Addis</c:v>
                </c:pt>
                <c:pt idx="1">
                  <c:v>Affar</c:v>
                </c:pt>
                <c:pt idx="2">
                  <c:v>Amhara</c:v>
                </c:pt>
                <c:pt idx="3">
                  <c:v>Ben-Gumz</c:v>
                </c:pt>
                <c:pt idx="4">
                  <c:v>Dire Dawa</c:v>
                </c:pt>
                <c:pt idx="5">
                  <c:v>Gambela</c:v>
                </c:pt>
                <c:pt idx="6">
                  <c:v>Harari</c:v>
                </c:pt>
                <c:pt idx="7">
                  <c:v>Oromiya</c:v>
                </c:pt>
                <c:pt idx="8">
                  <c:v>SNNP</c:v>
                </c:pt>
                <c:pt idx="9">
                  <c:v>Somali</c:v>
                </c:pt>
                <c:pt idx="10">
                  <c:v>Tigray</c:v>
                </c:pt>
              </c:strCache>
            </c:strRef>
          </c:cat>
          <c:val>
            <c:numRef>
              <c:f>DHS00!$R$127:$AB$127</c:f>
              <c:numCache>
                <c:formatCode>###0.0</c:formatCode>
                <c:ptCount val="11"/>
                <c:pt idx="0">
                  <c:v>12.451994167716327</c:v>
                </c:pt>
                <c:pt idx="1">
                  <c:v>92.560157679257699</c:v>
                </c:pt>
                <c:pt idx="2">
                  <c:v>94.202920048025732</c:v>
                </c:pt>
                <c:pt idx="3">
                  <c:v>62.472356156926153</c:v>
                </c:pt>
                <c:pt idx="4">
                  <c:v>36.534957796791446</c:v>
                </c:pt>
                <c:pt idx="5">
                  <c:v>68.312073594306071</c:v>
                </c:pt>
                <c:pt idx="6">
                  <c:v>57.62101406202158</c:v>
                </c:pt>
                <c:pt idx="7">
                  <c:v>81.798415681092209</c:v>
                </c:pt>
                <c:pt idx="8">
                  <c:v>80.795523483878966</c:v>
                </c:pt>
                <c:pt idx="9">
                  <c:v>74.99785813697693</c:v>
                </c:pt>
                <c:pt idx="10">
                  <c:v>83.591740831443062</c:v>
                </c:pt>
              </c:numCache>
            </c:numRef>
          </c:val>
          <c:extLst>
            <c:ext xmlns:c16="http://schemas.microsoft.com/office/drawing/2014/chart" uri="{C3380CC4-5D6E-409C-BE32-E72D297353CC}">
              <c16:uniqueId val="{00000003-C5F4-4E70-8DDE-B10AC44A7888}"/>
            </c:ext>
          </c:extLst>
        </c:ser>
        <c:dLbls>
          <c:showLegendKey val="0"/>
          <c:showVal val="0"/>
          <c:showCatName val="0"/>
          <c:showSerName val="0"/>
          <c:showPercent val="0"/>
          <c:showBubbleSize val="0"/>
        </c:dLbls>
        <c:gapWidth val="50"/>
        <c:overlap val="100"/>
        <c:axId val="234139648"/>
        <c:axId val="234141184"/>
      </c:barChart>
      <c:catAx>
        <c:axId val="234139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41184"/>
        <c:crosses val="autoZero"/>
        <c:auto val="1"/>
        <c:lblAlgn val="ctr"/>
        <c:lblOffset val="100"/>
        <c:tickLblSkip val="1"/>
        <c:tickMarkSkip val="1"/>
        <c:noMultiLvlLbl val="0"/>
      </c:catAx>
      <c:valAx>
        <c:axId val="234141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39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DHS00!$M$221:$Q$221</c:f>
              <c:strCache>
                <c:ptCount val="5"/>
                <c:pt idx="0">
                  <c:v>Poorest</c:v>
                </c:pt>
                <c:pt idx="1">
                  <c:v>Poor</c:v>
                </c:pt>
                <c:pt idx="2">
                  <c:v>Middle</c:v>
                </c:pt>
                <c:pt idx="3">
                  <c:v>Rich</c:v>
                </c:pt>
                <c:pt idx="4">
                  <c:v>Richest</c:v>
                </c:pt>
              </c:strCache>
            </c:strRef>
          </c:cat>
          <c:val>
            <c:numRef>
              <c:f>DHS00!$M$222:$Q$222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5E0-457F-A0D2-D50BF5258C14}"/>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DHS00!$M$221:$Q$221</c:f>
              <c:strCache>
                <c:ptCount val="5"/>
                <c:pt idx="0">
                  <c:v>Poorest</c:v>
                </c:pt>
                <c:pt idx="1">
                  <c:v>Poor</c:v>
                </c:pt>
                <c:pt idx="2">
                  <c:v>Middle</c:v>
                </c:pt>
                <c:pt idx="3">
                  <c:v>Rich</c:v>
                </c:pt>
                <c:pt idx="4">
                  <c:v>Richest</c:v>
                </c:pt>
              </c:strCache>
            </c:strRef>
          </c:cat>
          <c:val>
            <c:numRef>
              <c:f>DHS00!$M$223:$Q$223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5E0-457F-A0D2-D50BF5258C14}"/>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DHS00!$M$221:$Q$221</c:f>
              <c:strCache>
                <c:ptCount val="5"/>
                <c:pt idx="0">
                  <c:v>Poorest</c:v>
                </c:pt>
                <c:pt idx="1">
                  <c:v>Poor</c:v>
                </c:pt>
                <c:pt idx="2">
                  <c:v>Middle</c:v>
                </c:pt>
                <c:pt idx="3">
                  <c:v>Rich</c:v>
                </c:pt>
                <c:pt idx="4">
                  <c:v>Richest</c:v>
                </c:pt>
              </c:strCache>
            </c:strRef>
          </c:cat>
          <c:val>
            <c:numRef>
              <c:f>DHS00!$M$224:$Q$224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5E0-457F-A0D2-D50BF5258C14}"/>
            </c:ext>
          </c:extLst>
        </c:ser>
        <c:dLbls>
          <c:showLegendKey val="0"/>
          <c:showVal val="0"/>
          <c:showCatName val="0"/>
          <c:showSerName val="0"/>
          <c:showPercent val="0"/>
          <c:showBubbleSize val="0"/>
        </c:dLbls>
        <c:gapWidth val="50"/>
        <c:overlap val="100"/>
        <c:axId val="234379136"/>
        <c:axId val="234380672"/>
      </c:barChart>
      <c:catAx>
        <c:axId val="234379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80672"/>
        <c:crosses val="autoZero"/>
        <c:auto val="1"/>
        <c:lblAlgn val="ctr"/>
        <c:lblOffset val="100"/>
        <c:tickLblSkip val="1"/>
        <c:tickMarkSkip val="1"/>
        <c:noMultiLvlLbl val="0"/>
      </c:catAx>
      <c:valAx>
        <c:axId val="234380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79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DHS00!$R$221:$AB$221</c:f>
              <c:strCache>
                <c:ptCount val="11"/>
                <c:pt idx="0">
                  <c:v>Addis</c:v>
                </c:pt>
                <c:pt idx="1">
                  <c:v>Affar</c:v>
                </c:pt>
                <c:pt idx="2">
                  <c:v>Amhara</c:v>
                </c:pt>
                <c:pt idx="3">
                  <c:v>Ben-Gumz</c:v>
                </c:pt>
                <c:pt idx="4">
                  <c:v>Dire Dawa</c:v>
                </c:pt>
                <c:pt idx="5">
                  <c:v>Gambela</c:v>
                </c:pt>
                <c:pt idx="6">
                  <c:v>Harari</c:v>
                </c:pt>
                <c:pt idx="7">
                  <c:v>Oromiya</c:v>
                </c:pt>
                <c:pt idx="8">
                  <c:v>SNNP</c:v>
                </c:pt>
                <c:pt idx="9">
                  <c:v>Somali</c:v>
                </c:pt>
                <c:pt idx="10">
                  <c:v>Tigray</c:v>
                </c:pt>
              </c:strCache>
            </c:strRef>
          </c:cat>
          <c:val>
            <c:numRef>
              <c:f>DHS00!$R$222:$AB$222</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9ED-483E-9860-0640FF28C755}"/>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DHS00!$R$221:$AB$221</c:f>
              <c:strCache>
                <c:ptCount val="11"/>
                <c:pt idx="0">
                  <c:v>Addis</c:v>
                </c:pt>
                <c:pt idx="1">
                  <c:v>Affar</c:v>
                </c:pt>
                <c:pt idx="2">
                  <c:v>Amhara</c:v>
                </c:pt>
                <c:pt idx="3">
                  <c:v>Ben-Gumz</c:v>
                </c:pt>
                <c:pt idx="4">
                  <c:v>Dire Dawa</c:v>
                </c:pt>
                <c:pt idx="5">
                  <c:v>Gambela</c:v>
                </c:pt>
                <c:pt idx="6">
                  <c:v>Harari</c:v>
                </c:pt>
                <c:pt idx="7">
                  <c:v>Oromiya</c:v>
                </c:pt>
                <c:pt idx="8">
                  <c:v>SNNP</c:v>
                </c:pt>
                <c:pt idx="9">
                  <c:v>Somali</c:v>
                </c:pt>
                <c:pt idx="10">
                  <c:v>Tigray</c:v>
                </c:pt>
              </c:strCache>
            </c:strRef>
          </c:cat>
          <c:val>
            <c:numRef>
              <c:f>DHS00!$R$223:$AB$223</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F9ED-483E-9860-0640FF28C755}"/>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DHS00!$R$221:$AB$221</c:f>
              <c:strCache>
                <c:ptCount val="11"/>
                <c:pt idx="0">
                  <c:v>Addis</c:v>
                </c:pt>
                <c:pt idx="1">
                  <c:v>Affar</c:v>
                </c:pt>
                <c:pt idx="2">
                  <c:v>Amhara</c:v>
                </c:pt>
                <c:pt idx="3">
                  <c:v>Ben-Gumz</c:v>
                </c:pt>
                <c:pt idx="4">
                  <c:v>Dire Dawa</c:v>
                </c:pt>
                <c:pt idx="5">
                  <c:v>Gambela</c:v>
                </c:pt>
                <c:pt idx="6">
                  <c:v>Harari</c:v>
                </c:pt>
                <c:pt idx="7">
                  <c:v>Oromiya</c:v>
                </c:pt>
                <c:pt idx="8">
                  <c:v>SNNP</c:v>
                </c:pt>
                <c:pt idx="9">
                  <c:v>Somali</c:v>
                </c:pt>
                <c:pt idx="10">
                  <c:v>Tigray</c:v>
                </c:pt>
              </c:strCache>
            </c:strRef>
          </c:cat>
          <c:val>
            <c:numRef>
              <c:f>DHS00!$R$224:$AB$224</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F9ED-483E-9860-0640FF28C755}"/>
            </c:ext>
          </c:extLst>
        </c:ser>
        <c:dLbls>
          <c:showLegendKey val="0"/>
          <c:showVal val="0"/>
          <c:showCatName val="0"/>
          <c:showSerName val="0"/>
          <c:showPercent val="0"/>
          <c:showBubbleSize val="0"/>
        </c:dLbls>
        <c:gapWidth val="50"/>
        <c:overlap val="100"/>
        <c:axId val="234658048"/>
        <c:axId val="235016192"/>
      </c:barChart>
      <c:catAx>
        <c:axId val="234658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16192"/>
        <c:crosses val="autoZero"/>
        <c:auto val="1"/>
        <c:lblAlgn val="ctr"/>
        <c:lblOffset val="100"/>
        <c:tickLblSkip val="1"/>
        <c:tickMarkSkip val="1"/>
        <c:noMultiLvlLbl val="0"/>
      </c:catAx>
      <c:valAx>
        <c:axId val="235016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58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DHS00!$C$221:$G$221</c:f>
              <c:strCache>
                <c:ptCount val="5"/>
                <c:pt idx="0">
                  <c:v>Poorest</c:v>
                </c:pt>
                <c:pt idx="1">
                  <c:v>Poor</c:v>
                </c:pt>
                <c:pt idx="2">
                  <c:v>Middle</c:v>
                </c:pt>
                <c:pt idx="3">
                  <c:v>Rich</c:v>
                </c:pt>
                <c:pt idx="4">
                  <c:v>Richest</c:v>
                </c:pt>
              </c:strCache>
            </c:strRef>
          </c:cat>
          <c:val>
            <c:numRef>
              <c:f>DHS00!$C$222:$G$222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056-4721-B195-D06AFCFA423B}"/>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DHS00!$C$221:$G$221</c:f>
              <c:strCache>
                <c:ptCount val="5"/>
                <c:pt idx="0">
                  <c:v>Poorest</c:v>
                </c:pt>
                <c:pt idx="1">
                  <c:v>Poor</c:v>
                </c:pt>
                <c:pt idx="2">
                  <c:v>Middle</c:v>
                </c:pt>
                <c:pt idx="3">
                  <c:v>Rich</c:v>
                </c:pt>
                <c:pt idx="4">
                  <c:v>Richest</c:v>
                </c:pt>
              </c:strCache>
            </c:strRef>
          </c:cat>
          <c:val>
            <c:numRef>
              <c:f>DHS00!$C$223:$G$223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056-4721-B195-D06AFCFA423B}"/>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DHS00!$C$221:$G$221</c:f>
              <c:strCache>
                <c:ptCount val="5"/>
                <c:pt idx="0">
                  <c:v>Poorest</c:v>
                </c:pt>
                <c:pt idx="1">
                  <c:v>Poor</c:v>
                </c:pt>
                <c:pt idx="2">
                  <c:v>Middle</c:v>
                </c:pt>
                <c:pt idx="3">
                  <c:v>Rich</c:v>
                </c:pt>
                <c:pt idx="4">
                  <c:v>Richest</c:v>
                </c:pt>
              </c:strCache>
            </c:strRef>
          </c:cat>
          <c:val>
            <c:numRef>
              <c:f>DHS00!$C$224:$G$224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056-4721-B195-D06AFCFA423B}"/>
            </c:ext>
          </c:extLst>
        </c:ser>
        <c:dLbls>
          <c:showLegendKey val="0"/>
          <c:showVal val="0"/>
          <c:showCatName val="0"/>
          <c:showSerName val="0"/>
          <c:showPercent val="0"/>
          <c:showBubbleSize val="0"/>
        </c:dLbls>
        <c:gapWidth val="50"/>
        <c:overlap val="100"/>
        <c:axId val="235068032"/>
        <c:axId val="235143552"/>
      </c:barChart>
      <c:catAx>
        <c:axId val="235068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43552"/>
        <c:crosses val="autoZero"/>
        <c:auto val="1"/>
        <c:lblAlgn val="ctr"/>
        <c:lblOffset val="100"/>
        <c:tickLblSkip val="1"/>
        <c:tickMarkSkip val="1"/>
        <c:noMultiLvlLbl val="0"/>
      </c:catAx>
      <c:valAx>
        <c:axId val="235143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68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DHS00!$H$18:$L$18</c:f>
              <c:numCache>
                <c:formatCode>###0.0</c:formatCode>
                <c:ptCount val="5"/>
                <c:pt idx="0">
                  <c:v>48.64868819972282</c:v>
                </c:pt>
                <c:pt idx="1">
                  <c:v>71.256220401972357</c:v>
                </c:pt>
                <c:pt idx="2">
                  <c:v>86.87556972084829</c:v>
                </c:pt>
                <c:pt idx="3">
                  <c:v>96.551401654154475</c:v>
                </c:pt>
                <c:pt idx="4">
                  <c:v>99.397353111522492</c:v>
                </c:pt>
              </c:numCache>
            </c:numRef>
          </c:val>
          <c:extLst>
            <c:ext xmlns:c16="http://schemas.microsoft.com/office/drawing/2014/chart" uri="{C3380CC4-5D6E-409C-BE32-E72D297353CC}">
              <c16:uniqueId val="{00000000-E10E-4381-8DAA-CFFEC18E5477}"/>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DHS00!$H$19:$L$19</c:f>
              <c:numCache>
                <c:formatCode>###0.0</c:formatCode>
                <c:ptCount val="5"/>
                <c:pt idx="0">
                  <c:v>10.751419492246434</c:v>
                </c:pt>
                <c:pt idx="1">
                  <c:v>5.1989517031481975</c:v>
                </c:pt>
                <c:pt idx="2">
                  <c:v>5.3490265857847143</c:v>
                </c:pt>
                <c:pt idx="3">
                  <c:v>2.0710719455947331</c:v>
                </c:pt>
                <c:pt idx="4">
                  <c:v>0.49948418649006276</c:v>
                </c:pt>
              </c:numCache>
            </c:numRef>
          </c:val>
          <c:extLst>
            <c:ext xmlns:c16="http://schemas.microsoft.com/office/drawing/2014/chart" uri="{C3380CC4-5D6E-409C-BE32-E72D297353CC}">
              <c16:uniqueId val="{00000001-E10E-4381-8DAA-CFFEC18E5477}"/>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DHS00!$H$20:$L$20</c:f>
              <c:numCache>
                <c:formatCode>###0.0</c:formatCode>
                <c:ptCount val="5"/>
                <c:pt idx="0">
                  <c:v>19.379141093968755</c:v>
                </c:pt>
                <c:pt idx="1">
                  <c:v>12.321571641301773</c:v>
                </c:pt>
                <c:pt idx="2">
                  <c:v>3.7984946896727791</c:v>
                </c:pt>
                <c:pt idx="3">
                  <c:v>1.1837816341469534</c:v>
                </c:pt>
                <c:pt idx="4">
                  <c:v>9.1053150606228428E-2</c:v>
                </c:pt>
              </c:numCache>
            </c:numRef>
          </c:val>
          <c:extLst>
            <c:ext xmlns:c16="http://schemas.microsoft.com/office/drawing/2014/chart" uri="{C3380CC4-5D6E-409C-BE32-E72D297353CC}">
              <c16:uniqueId val="{00000002-E10E-4381-8DAA-CFFEC18E5477}"/>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DHS00!$H$21:$L$21</c:f>
              <c:numCache>
                <c:formatCode>###0.0</c:formatCode>
                <c:ptCount val="5"/>
                <c:pt idx="0">
                  <c:v>21.220751214061988</c:v>
                </c:pt>
                <c:pt idx="1">
                  <c:v>11.223256253577677</c:v>
                </c:pt>
                <c:pt idx="2">
                  <c:v>3.976909003694217</c:v>
                </c:pt>
                <c:pt idx="3">
                  <c:v>0.19374476610384014</c:v>
                </c:pt>
                <c:pt idx="4">
                  <c:v>1.2109551381219427E-2</c:v>
                </c:pt>
              </c:numCache>
            </c:numRef>
          </c:val>
          <c:extLst>
            <c:ext xmlns:c16="http://schemas.microsoft.com/office/drawing/2014/chart" uri="{C3380CC4-5D6E-409C-BE32-E72D297353CC}">
              <c16:uniqueId val="{00000003-E10E-4381-8DAA-CFFEC18E5477}"/>
            </c:ext>
          </c:extLst>
        </c:ser>
        <c:dLbls>
          <c:showLegendKey val="0"/>
          <c:showVal val="0"/>
          <c:showCatName val="0"/>
          <c:showSerName val="0"/>
          <c:showPercent val="0"/>
          <c:showBubbleSize val="0"/>
        </c:dLbls>
        <c:gapWidth val="50"/>
        <c:overlap val="100"/>
        <c:axId val="235368832"/>
        <c:axId val="235370368"/>
      </c:barChart>
      <c:catAx>
        <c:axId val="235368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0368"/>
        <c:crosses val="autoZero"/>
        <c:auto val="1"/>
        <c:lblAlgn val="ctr"/>
        <c:lblOffset val="100"/>
        <c:tickLblSkip val="1"/>
        <c:tickMarkSkip val="1"/>
        <c:noMultiLvlLbl val="0"/>
      </c:catAx>
      <c:valAx>
        <c:axId val="2353703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88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DHS00!$H$124:$L$124</c:f>
              <c:numCache>
                <c:formatCode>###0.0</c:formatCode>
                <c:ptCount val="5"/>
                <c:pt idx="0">
                  <c:v>5.6303950560133691</c:v>
                </c:pt>
                <c:pt idx="1">
                  <c:v>5.5709638578999181</c:v>
                </c:pt>
                <c:pt idx="2">
                  <c:v>8.1041715375296128</c:v>
                </c:pt>
                <c:pt idx="3">
                  <c:v>23.332952582815643</c:v>
                </c:pt>
                <c:pt idx="4">
                  <c:v>51.332676326953113</c:v>
                </c:pt>
              </c:numCache>
            </c:numRef>
          </c:val>
          <c:extLst>
            <c:ext xmlns:c16="http://schemas.microsoft.com/office/drawing/2014/chart" uri="{C3380CC4-5D6E-409C-BE32-E72D297353CC}">
              <c16:uniqueId val="{00000000-2598-4733-8704-0A2F1C945859}"/>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DHS00!$H$125:$L$125</c:f>
              <c:numCache>
                <c:formatCode>###0.0</c:formatCode>
                <c:ptCount val="5"/>
                <c:pt idx="0">
                  <c:v>5.6151294711190598</c:v>
                </c:pt>
                <c:pt idx="1">
                  <c:v>12.442609105976342</c:v>
                </c:pt>
                <c:pt idx="2">
                  <c:v>26.939218380418541</c:v>
                </c:pt>
                <c:pt idx="3">
                  <c:v>37.108070697311973</c:v>
                </c:pt>
                <c:pt idx="4">
                  <c:v>32.873606314228212</c:v>
                </c:pt>
              </c:numCache>
            </c:numRef>
          </c:val>
          <c:extLst>
            <c:ext xmlns:c16="http://schemas.microsoft.com/office/drawing/2014/chart" uri="{C3380CC4-5D6E-409C-BE32-E72D297353CC}">
              <c16:uniqueId val="{00000001-2598-4733-8704-0A2F1C945859}"/>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DHS00!$H$126:$L$126</c:f>
              <c:numCache>
                <c:formatCode>###0.0</c:formatCode>
                <c:ptCount val="5"/>
                <c:pt idx="0">
                  <c:v>38.547066495378658</c:v>
                </c:pt>
                <c:pt idx="1">
                  <c:v>43.086181787802047</c:v>
                </c:pt>
                <c:pt idx="2">
                  <c:v>35.56024140449928</c:v>
                </c:pt>
                <c:pt idx="3">
                  <c:v>27.813227222599664</c:v>
                </c:pt>
                <c:pt idx="4">
                  <c:v>10.826096820466859</c:v>
                </c:pt>
              </c:numCache>
            </c:numRef>
          </c:val>
          <c:extLst>
            <c:ext xmlns:c16="http://schemas.microsoft.com/office/drawing/2014/chart" uri="{C3380CC4-5D6E-409C-BE32-E72D297353CC}">
              <c16:uniqueId val="{00000002-2598-4733-8704-0A2F1C945859}"/>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DHS00!$H$127:$L$127</c:f>
              <c:numCache>
                <c:formatCode>###0.0</c:formatCode>
                <c:ptCount val="5"/>
                <c:pt idx="0">
                  <c:v>50.20740897748891</c:v>
                </c:pt>
                <c:pt idx="1">
                  <c:v>38.900245248321696</c:v>
                </c:pt>
                <c:pt idx="2">
                  <c:v>29.396368677552566</c:v>
                </c:pt>
                <c:pt idx="3">
                  <c:v>11.745749497272714</c:v>
                </c:pt>
                <c:pt idx="4">
                  <c:v>4.9676205383518104</c:v>
                </c:pt>
              </c:numCache>
            </c:numRef>
          </c:val>
          <c:extLst>
            <c:ext xmlns:c16="http://schemas.microsoft.com/office/drawing/2014/chart" uri="{C3380CC4-5D6E-409C-BE32-E72D297353CC}">
              <c16:uniqueId val="{00000003-2598-4733-8704-0A2F1C945859}"/>
            </c:ext>
          </c:extLst>
        </c:ser>
        <c:dLbls>
          <c:showLegendKey val="0"/>
          <c:showVal val="0"/>
          <c:showCatName val="0"/>
          <c:showSerName val="0"/>
          <c:showPercent val="0"/>
          <c:showBubbleSize val="0"/>
        </c:dLbls>
        <c:gapWidth val="50"/>
        <c:overlap val="100"/>
        <c:axId val="235452288"/>
        <c:axId val="235453824"/>
      </c:barChart>
      <c:catAx>
        <c:axId val="235452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53824"/>
        <c:crosses val="autoZero"/>
        <c:auto val="1"/>
        <c:lblAlgn val="ctr"/>
        <c:lblOffset val="100"/>
        <c:tickLblSkip val="1"/>
        <c:tickMarkSkip val="1"/>
        <c:noMultiLvlLbl val="0"/>
      </c:catAx>
      <c:valAx>
        <c:axId val="235453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52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DHS00!$H$221:$L$221</c:f>
              <c:strCache>
                <c:ptCount val="5"/>
                <c:pt idx="0">
                  <c:v>Poorest</c:v>
                </c:pt>
                <c:pt idx="1">
                  <c:v>Poor</c:v>
                </c:pt>
                <c:pt idx="2">
                  <c:v>Middle</c:v>
                </c:pt>
                <c:pt idx="3">
                  <c:v>Rich</c:v>
                </c:pt>
                <c:pt idx="4">
                  <c:v>Richest</c:v>
                </c:pt>
              </c:strCache>
            </c:strRef>
          </c:cat>
          <c:val>
            <c:numRef>
              <c:f>DHS00!$H$222:$L$222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F2B-4708-B7E6-FC1CF61566CC}"/>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DHS00!$H$221:$L$221</c:f>
              <c:strCache>
                <c:ptCount val="5"/>
                <c:pt idx="0">
                  <c:v>Poorest</c:v>
                </c:pt>
                <c:pt idx="1">
                  <c:v>Poor</c:v>
                </c:pt>
                <c:pt idx="2">
                  <c:v>Middle</c:v>
                </c:pt>
                <c:pt idx="3">
                  <c:v>Rich</c:v>
                </c:pt>
                <c:pt idx="4">
                  <c:v>Richest</c:v>
                </c:pt>
              </c:strCache>
            </c:strRef>
          </c:cat>
          <c:val>
            <c:numRef>
              <c:f>DHS00!$H$223:$L$223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F2B-4708-B7E6-FC1CF61566CC}"/>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DHS00!$H$221:$L$221</c:f>
              <c:strCache>
                <c:ptCount val="5"/>
                <c:pt idx="0">
                  <c:v>Poorest</c:v>
                </c:pt>
                <c:pt idx="1">
                  <c:v>Poor</c:v>
                </c:pt>
                <c:pt idx="2">
                  <c:v>Middle</c:v>
                </c:pt>
                <c:pt idx="3">
                  <c:v>Rich</c:v>
                </c:pt>
                <c:pt idx="4">
                  <c:v>Richest</c:v>
                </c:pt>
              </c:strCache>
            </c:strRef>
          </c:cat>
          <c:val>
            <c:numRef>
              <c:f>DHS00!$H$224:$L$224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F2B-4708-B7E6-FC1CF61566CC}"/>
            </c:ext>
          </c:extLst>
        </c:ser>
        <c:dLbls>
          <c:showLegendKey val="0"/>
          <c:showVal val="0"/>
          <c:showCatName val="0"/>
          <c:showSerName val="0"/>
          <c:showPercent val="0"/>
          <c:showBubbleSize val="0"/>
        </c:dLbls>
        <c:gapWidth val="50"/>
        <c:overlap val="100"/>
        <c:axId val="235763968"/>
        <c:axId val="235778048"/>
      </c:barChart>
      <c:catAx>
        <c:axId val="2357639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78048"/>
        <c:crosses val="autoZero"/>
        <c:auto val="1"/>
        <c:lblAlgn val="ctr"/>
        <c:lblOffset val="100"/>
        <c:tickLblSkip val="1"/>
        <c:tickMarkSkip val="1"/>
        <c:noMultiLvlLbl val="0"/>
      </c:catAx>
      <c:valAx>
        <c:axId val="235778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639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DHS00!$C$124:$G$124</c:f>
              <c:numCache>
                <c:formatCode>###0.0</c:formatCode>
                <c:ptCount val="5"/>
                <c:pt idx="0">
                  <c:v>0.1541636922702678</c:v>
                </c:pt>
                <c:pt idx="1">
                  <c:v>0.21574545814466489</c:v>
                </c:pt>
                <c:pt idx="2">
                  <c:v>0.4024769533816499</c:v>
                </c:pt>
                <c:pt idx="3">
                  <c:v>0.26144451868963758</c:v>
                </c:pt>
                <c:pt idx="4">
                  <c:v>11.347305682808098</c:v>
                </c:pt>
              </c:numCache>
            </c:numRef>
          </c:val>
          <c:extLst>
            <c:ext xmlns:c16="http://schemas.microsoft.com/office/drawing/2014/chart" uri="{C3380CC4-5D6E-409C-BE32-E72D297353CC}">
              <c16:uniqueId val="{00000000-4BC8-486C-B525-A4D499BF2F43}"/>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DHS00!$C$125:$G$125</c:f>
              <c:numCache>
                <c:formatCode>###0.0</c:formatCode>
                <c:ptCount val="5"/>
                <c:pt idx="0">
                  <c:v>1.4639472045744251E-2</c:v>
                </c:pt>
                <c:pt idx="1">
                  <c:v>3.3450803652313295E-2</c:v>
                </c:pt>
                <c:pt idx="2">
                  <c:v>9.2489005525350373E-2</c:v>
                </c:pt>
                <c:pt idx="3">
                  <c:v>6.1671479473717296E-2</c:v>
                </c:pt>
                <c:pt idx="4">
                  <c:v>12.870241391443708</c:v>
                </c:pt>
              </c:numCache>
            </c:numRef>
          </c:val>
          <c:extLst>
            <c:ext xmlns:c16="http://schemas.microsoft.com/office/drawing/2014/chart" uri="{C3380CC4-5D6E-409C-BE32-E72D297353CC}">
              <c16:uniqueId val="{00000001-4BC8-486C-B525-A4D499BF2F43}"/>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DHS00!$C$126:$G$126</c:f>
              <c:numCache>
                <c:formatCode>###0.0</c:formatCode>
                <c:ptCount val="5"/>
                <c:pt idx="0">
                  <c:v>5.3554396178759447</c:v>
                </c:pt>
                <c:pt idx="1">
                  <c:v>5.6834048997370701</c:v>
                </c:pt>
                <c:pt idx="2">
                  <c:v>7.8564588427421569</c:v>
                </c:pt>
                <c:pt idx="3">
                  <c:v>11.256472041267799</c:v>
                </c:pt>
                <c:pt idx="4">
                  <c:v>32.699563940445799</c:v>
                </c:pt>
              </c:numCache>
            </c:numRef>
          </c:val>
          <c:extLst>
            <c:ext xmlns:c16="http://schemas.microsoft.com/office/drawing/2014/chart" uri="{C3380CC4-5D6E-409C-BE32-E72D297353CC}">
              <c16:uniqueId val="{00000002-4BC8-486C-B525-A4D499BF2F43}"/>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DHS00!$C$127:$G$127</c:f>
              <c:numCache>
                <c:formatCode>###0.0</c:formatCode>
                <c:ptCount val="5"/>
                <c:pt idx="0">
                  <c:v>94.475757217808038</c:v>
                </c:pt>
                <c:pt idx="1">
                  <c:v>94.067398838465948</c:v>
                </c:pt>
                <c:pt idx="2">
                  <c:v>91.648575198350841</c:v>
                </c:pt>
                <c:pt idx="3">
                  <c:v>88.420411960568842</c:v>
                </c:pt>
                <c:pt idx="4">
                  <c:v>43.082888985302397</c:v>
                </c:pt>
              </c:numCache>
            </c:numRef>
          </c:val>
          <c:extLst>
            <c:ext xmlns:c16="http://schemas.microsoft.com/office/drawing/2014/chart" uri="{C3380CC4-5D6E-409C-BE32-E72D297353CC}">
              <c16:uniqueId val="{00000003-4BC8-486C-B525-A4D499BF2F43}"/>
            </c:ext>
          </c:extLst>
        </c:ser>
        <c:dLbls>
          <c:showLegendKey val="0"/>
          <c:showVal val="0"/>
          <c:showCatName val="0"/>
          <c:showSerName val="0"/>
          <c:showPercent val="0"/>
          <c:showBubbleSize val="0"/>
        </c:dLbls>
        <c:gapWidth val="50"/>
        <c:overlap val="100"/>
        <c:axId val="234305024"/>
        <c:axId val="234306560"/>
      </c:barChart>
      <c:catAx>
        <c:axId val="234305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06560"/>
        <c:crosses val="autoZero"/>
        <c:auto val="1"/>
        <c:lblAlgn val="ctr"/>
        <c:lblOffset val="100"/>
        <c:tickLblSkip val="1"/>
        <c:tickMarkSkip val="1"/>
        <c:noMultiLvlLbl val="0"/>
      </c:catAx>
      <c:valAx>
        <c:axId val="234306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05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DHS00!$M$124:$Q$124</c:f>
              <c:numCache>
                <c:formatCode>###0.0</c:formatCode>
                <c:ptCount val="5"/>
                <c:pt idx="0">
                  <c:v>7.1706594812586802E-2</c:v>
                </c:pt>
                <c:pt idx="1">
                  <c:v>0.19512943891415341</c:v>
                </c:pt>
                <c:pt idx="2">
                  <c:v>0.34709648266953474</c:v>
                </c:pt>
                <c:pt idx="3">
                  <c:v>0.2949641219535542</c:v>
                </c:pt>
                <c:pt idx="4">
                  <c:v>0.78333369800443398</c:v>
                </c:pt>
              </c:numCache>
            </c:numRef>
          </c:val>
          <c:extLst>
            <c:ext xmlns:c16="http://schemas.microsoft.com/office/drawing/2014/chart" uri="{C3380CC4-5D6E-409C-BE32-E72D297353CC}">
              <c16:uniqueId val="{00000000-12E8-4BB8-9C9B-87963E446621}"/>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DHS00!$M$125:$Q$125</c:f>
              <c:numCache>
                <c:formatCode>###0.0</c:formatCode>
                <c:ptCount val="5"/>
                <c:pt idx="0">
                  <c:v>5.6171727653223872E-3</c:v>
                </c:pt>
                <c:pt idx="1">
                  <c:v>3.2729618257507018E-2</c:v>
                </c:pt>
                <c:pt idx="2">
                  <c:v>6.2577921485372376E-2</c:v>
                </c:pt>
                <c:pt idx="3">
                  <c:v>8.8898670366336183E-2</c:v>
                </c:pt>
                <c:pt idx="4">
                  <c:v>0.23211014409900699</c:v>
                </c:pt>
              </c:numCache>
            </c:numRef>
          </c:val>
          <c:extLst>
            <c:ext xmlns:c16="http://schemas.microsoft.com/office/drawing/2014/chart" uri="{C3380CC4-5D6E-409C-BE32-E72D297353CC}">
              <c16:uniqueId val="{00000001-12E8-4BB8-9C9B-87963E446621}"/>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DHS00!$M$126:$Q$126</c:f>
              <c:numCache>
                <c:formatCode>###0.0</c:formatCode>
                <c:ptCount val="5"/>
                <c:pt idx="0">
                  <c:v>2.5965758993614401</c:v>
                </c:pt>
                <c:pt idx="1">
                  <c:v>4.9016228202299459</c:v>
                </c:pt>
                <c:pt idx="2">
                  <c:v>7.2152515398958315</c:v>
                </c:pt>
                <c:pt idx="3">
                  <c:v>10.796791747121247</c:v>
                </c:pt>
                <c:pt idx="4">
                  <c:v>14.210385105105956</c:v>
                </c:pt>
              </c:numCache>
            </c:numRef>
          </c:val>
          <c:extLst>
            <c:ext xmlns:c16="http://schemas.microsoft.com/office/drawing/2014/chart" uri="{C3380CC4-5D6E-409C-BE32-E72D297353CC}">
              <c16:uniqueId val="{00000002-12E8-4BB8-9C9B-87963E446621}"/>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DHS00!$M$127:$Q$127</c:f>
              <c:numCache>
                <c:formatCode>###0.0</c:formatCode>
                <c:ptCount val="5"/>
                <c:pt idx="0">
                  <c:v>97.326100333060651</c:v>
                </c:pt>
                <c:pt idx="1">
                  <c:v>94.870518122598398</c:v>
                </c:pt>
                <c:pt idx="2">
                  <c:v>92.375074055949256</c:v>
                </c:pt>
                <c:pt idx="3">
                  <c:v>88.819345460558864</c:v>
                </c:pt>
                <c:pt idx="4">
                  <c:v>84.774171052790606</c:v>
                </c:pt>
              </c:numCache>
            </c:numRef>
          </c:val>
          <c:extLst>
            <c:ext xmlns:c16="http://schemas.microsoft.com/office/drawing/2014/chart" uri="{C3380CC4-5D6E-409C-BE32-E72D297353CC}">
              <c16:uniqueId val="{00000003-12E8-4BB8-9C9B-87963E446621}"/>
            </c:ext>
          </c:extLst>
        </c:ser>
        <c:dLbls>
          <c:showLegendKey val="0"/>
          <c:showVal val="0"/>
          <c:showCatName val="0"/>
          <c:showSerName val="0"/>
          <c:showPercent val="0"/>
          <c:showBubbleSize val="0"/>
        </c:dLbls>
        <c:gapWidth val="50"/>
        <c:overlap val="100"/>
        <c:axId val="233912576"/>
        <c:axId val="233918464"/>
      </c:barChart>
      <c:catAx>
        <c:axId val="2339125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18464"/>
        <c:crosses val="autoZero"/>
        <c:auto val="1"/>
        <c:lblAlgn val="ctr"/>
        <c:lblOffset val="100"/>
        <c:tickLblSkip val="1"/>
        <c:tickMarkSkip val="1"/>
        <c:noMultiLvlLbl val="0"/>
      </c:catAx>
      <c:valAx>
        <c:axId val="233918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125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'DHS05'!$M$18:$Q$18</c:f>
              <c:numCache>
                <c:formatCode>###0.0</c:formatCode>
                <c:ptCount val="5"/>
                <c:pt idx="0">
                  <c:v>33.799999999999997</c:v>
                </c:pt>
                <c:pt idx="1">
                  <c:v>39.9</c:v>
                </c:pt>
                <c:pt idx="2">
                  <c:v>38.299999999999997</c:v>
                </c:pt>
                <c:pt idx="3">
                  <c:v>40.200000000000003</c:v>
                </c:pt>
                <c:pt idx="4">
                  <c:v>46.7</c:v>
                </c:pt>
              </c:numCache>
            </c:numRef>
          </c:val>
          <c:extLst>
            <c:ext xmlns:c16="http://schemas.microsoft.com/office/drawing/2014/chart" uri="{C3380CC4-5D6E-409C-BE32-E72D297353CC}">
              <c16:uniqueId val="{00000000-0DA6-41B4-8825-21B160F1D75A}"/>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'DHS05'!$M$19:$Q$19</c:f>
              <c:numCache>
                <c:formatCode>###0.0</c:formatCode>
                <c:ptCount val="5"/>
                <c:pt idx="0">
                  <c:v>17.7</c:v>
                </c:pt>
                <c:pt idx="1">
                  <c:v>17.899999999999999</c:v>
                </c:pt>
                <c:pt idx="2">
                  <c:v>16.100000000000001</c:v>
                </c:pt>
                <c:pt idx="3">
                  <c:v>15</c:v>
                </c:pt>
                <c:pt idx="4">
                  <c:v>12.5</c:v>
                </c:pt>
              </c:numCache>
            </c:numRef>
          </c:val>
          <c:extLst>
            <c:ext xmlns:c16="http://schemas.microsoft.com/office/drawing/2014/chart" uri="{C3380CC4-5D6E-409C-BE32-E72D297353CC}">
              <c16:uniqueId val="{00000001-0DA6-41B4-8825-21B160F1D75A}"/>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'DHS05'!$M$20:$Q$20</c:f>
              <c:numCache>
                <c:formatCode>###0.0</c:formatCode>
                <c:ptCount val="5"/>
                <c:pt idx="0">
                  <c:v>16.399999999999999</c:v>
                </c:pt>
                <c:pt idx="1">
                  <c:v>11.7</c:v>
                </c:pt>
                <c:pt idx="2">
                  <c:v>15.1</c:v>
                </c:pt>
                <c:pt idx="3">
                  <c:v>14.2</c:v>
                </c:pt>
                <c:pt idx="4">
                  <c:v>12.1</c:v>
                </c:pt>
              </c:numCache>
            </c:numRef>
          </c:val>
          <c:extLst>
            <c:ext xmlns:c16="http://schemas.microsoft.com/office/drawing/2014/chart" uri="{C3380CC4-5D6E-409C-BE32-E72D297353CC}">
              <c16:uniqueId val="{00000002-0DA6-41B4-8825-21B160F1D75A}"/>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'DHS05'!$M$21:$Q$21</c:f>
              <c:numCache>
                <c:formatCode>###0.0</c:formatCode>
                <c:ptCount val="5"/>
                <c:pt idx="0">
                  <c:v>32.1</c:v>
                </c:pt>
                <c:pt idx="1">
                  <c:v>30.5</c:v>
                </c:pt>
                <c:pt idx="2">
                  <c:v>30.5</c:v>
                </c:pt>
                <c:pt idx="3">
                  <c:v>30.5</c:v>
                </c:pt>
                <c:pt idx="4">
                  <c:v>28.7</c:v>
                </c:pt>
              </c:numCache>
            </c:numRef>
          </c:val>
          <c:extLst>
            <c:ext xmlns:c16="http://schemas.microsoft.com/office/drawing/2014/chart" uri="{C3380CC4-5D6E-409C-BE32-E72D297353CC}">
              <c16:uniqueId val="{00000003-0DA6-41B4-8825-21B160F1D75A}"/>
            </c:ext>
          </c:extLst>
        </c:ser>
        <c:dLbls>
          <c:showLegendKey val="0"/>
          <c:showVal val="0"/>
          <c:showCatName val="0"/>
          <c:showSerName val="0"/>
          <c:showPercent val="0"/>
          <c:showBubbleSize val="0"/>
        </c:dLbls>
        <c:gapWidth val="50"/>
        <c:overlap val="100"/>
        <c:axId val="233390464"/>
        <c:axId val="233392000"/>
      </c:barChart>
      <c:catAx>
        <c:axId val="233390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92000"/>
        <c:crosses val="autoZero"/>
        <c:auto val="1"/>
        <c:lblAlgn val="ctr"/>
        <c:lblOffset val="100"/>
        <c:tickLblSkip val="1"/>
        <c:tickMarkSkip val="1"/>
        <c:noMultiLvlLbl val="0"/>
      </c:catAx>
      <c:valAx>
        <c:axId val="2333920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904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'DHS05'!$R$15:$AB$15</c:f>
              <c:strCache>
                <c:ptCount val="11"/>
                <c:pt idx="0">
                  <c:v>Addis Abeba</c:v>
                </c:pt>
                <c:pt idx="1">
                  <c:v>Afar</c:v>
                </c:pt>
                <c:pt idx="2">
                  <c:v>Amhara</c:v>
                </c:pt>
                <c:pt idx="3">
                  <c:v>Ben-Gumz</c:v>
                </c:pt>
                <c:pt idx="4">
                  <c:v>Dire Dawa</c:v>
                </c:pt>
                <c:pt idx="5">
                  <c:v>Gambela</c:v>
                </c:pt>
                <c:pt idx="6">
                  <c:v>Harari</c:v>
                </c:pt>
                <c:pt idx="7">
                  <c:v>Oromiya</c:v>
                </c:pt>
                <c:pt idx="8">
                  <c:v>SNNP</c:v>
                </c:pt>
                <c:pt idx="9">
                  <c:v>Somali</c:v>
                </c:pt>
                <c:pt idx="10">
                  <c:v>Tigray</c:v>
                </c:pt>
              </c:strCache>
            </c:strRef>
          </c:cat>
          <c:val>
            <c:numRef>
              <c:f>'DHS05'!$R$18:$AB$18</c:f>
              <c:numCache>
                <c:formatCode>###0.0</c:formatCode>
                <c:ptCount val="11"/>
                <c:pt idx="0">
                  <c:v>95.9</c:v>
                </c:pt>
                <c:pt idx="1">
                  <c:v>18.2</c:v>
                </c:pt>
                <c:pt idx="2">
                  <c:v>42.9</c:v>
                </c:pt>
                <c:pt idx="3">
                  <c:v>42.8</c:v>
                </c:pt>
                <c:pt idx="4">
                  <c:v>71.2</c:v>
                </c:pt>
                <c:pt idx="5">
                  <c:v>47.1</c:v>
                </c:pt>
                <c:pt idx="6">
                  <c:v>63.5</c:v>
                </c:pt>
                <c:pt idx="7">
                  <c:v>46.6</c:v>
                </c:pt>
                <c:pt idx="8">
                  <c:v>44.8</c:v>
                </c:pt>
                <c:pt idx="9">
                  <c:v>18.600000000000001</c:v>
                </c:pt>
                <c:pt idx="10">
                  <c:v>46.5</c:v>
                </c:pt>
              </c:numCache>
            </c:numRef>
          </c:val>
          <c:extLst>
            <c:ext xmlns:c16="http://schemas.microsoft.com/office/drawing/2014/chart" uri="{C3380CC4-5D6E-409C-BE32-E72D297353CC}">
              <c16:uniqueId val="{00000000-685F-452D-8DC2-07BF94F3ACE3}"/>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'DHS05'!$R$15:$AB$15</c:f>
              <c:strCache>
                <c:ptCount val="11"/>
                <c:pt idx="0">
                  <c:v>Addis Abeba</c:v>
                </c:pt>
                <c:pt idx="1">
                  <c:v>Afar</c:v>
                </c:pt>
                <c:pt idx="2">
                  <c:v>Amhara</c:v>
                </c:pt>
                <c:pt idx="3">
                  <c:v>Ben-Gumz</c:v>
                </c:pt>
                <c:pt idx="4">
                  <c:v>Dire Dawa</c:v>
                </c:pt>
                <c:pt idx="5">
                  <c:v>Gambela</c:v>
                </c:pt>
                <c:pt idx="6">
                  <c:v>Harari</c:v>
                </c:pt>
                <c:pt idx="7">
                  <c:v>Oromiya</c:v>
                </c:pt>
                <c:pt idx="8">
                  <c:v>SNNP</c:v>
                </c:pt>
                <c:pt idx="9">
                  <c:v>Somali</c:v>
                </c:pt>
                <c:pt idx="10">
                  <c:v>Tigray</c:v>
                </c:pt>
              </c:strCache>
            </c:strRef>
          </c:cat>
          <c:val>
            <c:numRef>
              <c:f>'DHS05'!$R$19:$AB$19</c:f>
              <c:numCache>
                <c:formatCode>###0.0</c:formatCode>
                <c:ptCount val="11"/>
                <c:pt idx="0">
                  <c:v>3.6</c:v>
                </c:pt>
                <c:pt idx="1">
                  <c:v>21.2</c:v>
                </c:pt>
                <c:pt idx="2">
                  <c:v>17.600000000000001</c:v>
                </c:pt>
                <c:pt idx="3">
                  <c:v>14.8</c:v>
                </c:pt>
                <c:pt idx="4">
                  <c:v>21.6</c:v>
                </c:pt>
                <c:pt idx="5">
                  <c:v>9.3000000000000007</c:v>
                </c:pt>
                <c:pt idx="6">
                  <c:v>19.600000000000001</c:v>
                </c:pt>
                <c:pt idx="7">
                  <c:v>13.6</c:v>
                </c:pt>
                <c:pt idx="8">
                  <c:v>11.9</c:v>
                </c:pt>
                <c:pt idx="9">
                  <c:v>13.4</c:v>
                </c:pt>
                <c:pt idx="10">
                  <c:v>22.9</c:v>
                </c:pt>
              </c:numCache>
            </c:numRef>
          </c:val>
          <c:extLst>
            <c:ext xmlns:c16="http://schemas.microsoft.com/office/drawing/2014/chart" uri="{C3380CC4-5D6E-409C-BE32-E72D297353CC}">
              <c16:uniqueId val="{00000001-685F-452D-8DC2-07BF94F3ACE3}"/>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'DHS05'!$R$15:$AB$15</c:f>
              <c:strCache>
                <c:ptCount val="11"/>
                <c:pt idx="0">
                  <c:v>Addis Abeba</c:v>
                </c:pt>
                <c:pt idx="1">
                  <c:v>Afar</c:v>
                </c:pt>
                <c:pt idx="2">
                  <c:v>Amhara</c:v>
                </c:pt>
                <c:pt idx="3">
                  <c:v>Ben-Gumz</c:v>
                </c:pt>
                <c:pt idx="4">
                  <c:v>Dire Dawa</c:v>
                </c:pt>
                <c:pt idx="5">
                  <c:v>Gambela</c:v>
                </c:pt>
                <c:pt idx="6">
                  <c:v>Harari</c:v>
                </c:pt>
                <c:pt idx="7">
                  <c:v>Oromiya</c:v>
                </c:pt>
                <c:pt idx="8">
                  <c:v>SNNP</c:v>
                </c:pt>
                <c:pt idx="9">
                  <c:v>Somali</c:v>
                </c:pt>
                <c:pt idx="10">
                  <c:v>Tigray</c:v>
                </c:pt>
              </c:strCache>
            </c:strRef>
          </c:cat>
          <c:val>
            <c:numRef>
              <c:f>'DHS05'!$R$20:$AB$20</c:f>
              <c:numCache>
                <c:formatCode>###0.0</c:formatCode>
                <c:ptCount val="11"/>
                <c:pt idx="0">
                  <c:v>0.2</c:v>
                </c:pt>
                <c:pt idx="1">
                  <c:v>8.6</c:v>
                </c:pt>
                <c:pt idx="2">
                  <c:v>13</c:v>
                </c:pt>
                <c:pt idx="3">
                  <c:v>9</c:v>
                </c:pt>
                <c:pt idx="4">
                  <c:v>0.9</c:v>
                </c:pt>
                <c:pt idx="5">
                  <c:v>14.1</c:v>
                </c:pt>
                <c:pt idx="6">
                  <c:v>10.3</c:v>
                </c:pt>
                <c:pt idx="7">
                  <c:v>8.8000000000000007</c:v>
                </c:pt>
                <c:pt idx="8">
                  <c:v>17.100000000000001</c:v>
                </c:pt>
                <c:pt idx="9">
                  <c:v>32.700000000000003</c:v>
                </c:pt>
                <c:pt idx="10">
                  <c:v>17.8</c:v>
                </c:pt>
              </c:numCache>
            </c:numRef>
          </c:val>
          <c:extLst>
            <c:ext xmlns:c16="http://schemas.microsoft.com/office/drawing/2014/chart" uri="{C3380CC4-5D6E-409C-BE32-E72D297353CC}">
              <c16:uniqueId val="{00000002-685F-452D-8DC2-07BF94F3ACE3}"/>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'DHS05'!$R$15:$AB$15</c:f>
              <c:strCache>
                <c:ptCount val="11"/>
                <c:pt idx="0">
                  <c:v>Addis Abeba</c:v>
                </c:pt>
                <c:pt idx="1">
                  <c:v>Afar</c:v>
                </c:pt>
                <c:pt idx="2">
                  <c:v>Amhara</c:v>
                </c:pt>
                <c:pt idx="3">
                  <c:v>Ben-Gumz</c:v>
                </c:pt>
                <c:pt idx="4">
                  <c:v>Dire Dawa</c:v>
                </c:pt>
                <c:pt idx="5">
                  <c:v>Gambela</c:v>
                </c:pt>
                <c:pt idx="6">
                  <c:v>Harari</c:v>
                </c:pt>
                <c:pt idx="7">
                  <c:v>Oromiya</c:v>
                </c:pt>
                <c:pt idx="8">
                  <c:v>SNNP</c:v>
                </c:pt>
                <c:pt idx="9">
                  <c:v>Somali</c:v>
                </c:pt>
                <c:pt idx="10">
                  <c:v>Tigray</c:v>
                </c:pt>
              </c:strCache>
            </c:strRef>
          </c:cat>
          <c:val>
            <c:numRef>
              <c:f>'DHS05'!$R$21:$AB$21</c:f>
              <c:numCache>
                <c:formatCode>###0.0</c:formatCode>
                <c:ptCount val="11"/>
                <c:pt idx="0">
                  <c:v>0.4</c:v>
                </c:pt>
                <c:pt idx="1">
                  <c:v>51.9</c:v>
                </c:pt>
                <c:pt idx="2">
                  <c:v>26.5</c:v>
                </c:pt>
                <c:pt idx="3">
                  <c:v>33.5</c:v>
                </c:pt>
                <c:pt idx="4">
                  <c:v>6.4</c:v>
                </c:pt>
                <c:pt idx="5">
                  <c:v>29.5</c:v>
                </c:pt>
                <c:pt idx="6">
                  <c:v>6.7</c:v>
                </c:pt>
                <c:pt idx="7">
                  <c:v>31</c:v>
                </c:pt>
                <c:pt idx="8">
                  <c:v>26.1</c:v>
                </c:pt>
                <c:pt idx="9">
                  <c:v>35.299999999999997</c:v>
                </c:pt>
                <c:pt idx="10">
                  <c:v>12.9</c:v>
                </c:pt>
              </c:numCache>
            </c:numRef>
          </c:val>
          <c:extLst>
            <c:ext xmlns:c16="http://schemas.microsoft.com/office/drawing/2014/chart" uri="{C3380CC4-5D6E-409C-BE32-E72D297353CC}">
              <c16:uniqueId val="{00000003-685F-452D-8DC2-07BF94F3ACE3}"/>
            </c:ext>
          </c:extLst>
        </c:ser>
        <c:dLbls>
          <c:showLegendKey val="0"/>
          <c:showVal val="0"/>
          <c:showCatName val="0"/>
          <c:showSerName val="0"/>
          <c:showPercent val="0"/>
          <c:showBubbleSize val="0"/>
        </c:dLbls>
        <c:gapWidth val="50"/>
        <c:overlap val="100"/>
        <c:axId val="329283456"/>
        <c:axId val="329284992"/>
      </c:barChart>
      <c:catAx>
        <c:axId val="329283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84992"/>
        <c:crosses val="autoZero"/>
        <c:auto val="1"/>
        <c:lblAlgn val="ctr"/>
        <c:lblOffset val="100"/>
        <c:tickLblSkip val="1"/>
        <c:tickMarkSkip val="1"/>
        <c:noMultiLvlLbl val="0"/>
      </c:catAx>
      <c:valAx>
        <c:axId val="3292849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83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'DHS05'!$C$18:$G$18</c:f>
              <c:numCache>
                <c:formatCode>###0.0</c:formatCode>
                <c:ptCount val="5"/>
                <c:pt idx="0">
                  <c:v>35</c:v>
                </c:pt>
                <c:pt idx="1">
                  <c:v>39.700000000000003</c:v>
                </c:pt>
                <c:pt idx="2">
                  <c:v>38.4</c:v>
                </c:pt>
                <c:pt idx="3">
                  <c:v>42.3</c:v>
                </c:pt>
                <c:pt idx="4">
                  <c:v>72.599999999999994</c:v>
                </c:pt>
              </c:numCache>
            </c:numRef>
          </c:val>
          <c:extLst>
            <c:ext xmlns:c16="http://schemas.microsoft.com/office/drawing/2014/chart" uri="{C3380CC4-5D6E-409C-BE32-E72D297353CC}">
              <c16:uniqueId val="{00000000-4FFD-4D82-908E-AB474670E02D}"/>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'DHS05'!$C$19:$G$19</c:f>
              <c:numCache>
                <c:formatCode>###0.0</c:formatCode>
                <c:ptCount val="5"/>
                <c:pt idx="0">
                  <c:v>17.5</c:v>
                </c:pt>
                <c:pt idx="1">
                  <c:v>18.600000000000001</c:v>
                </c:pt>
                <c:pt idx="2">
                  <c:v>15</c:v>
                </c:pt>
                <c:pt idx="3">
                  <c:v>14.7</c:v>
                </c:pt>
                <c:pt idx="4">
                  <c:v>7.2</c:v>
                </c:pt>
              </c:numCache>
            </c:numRef>
          </c:val>
          <c:extLst>
            <c:ext xmlns:c16="http://schemas.microsoft.com/office/drawing/2014/chart" uri="{C3380CC4-5D6E-409C-BE32-E72D297353CC}">
              <c16:uniqueId val="{00000001-4FFD-4D82-908E-AB474670E02D}"/>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'DHS05'!$C$20:$G$20</c:f>
              <c:numCache>
                <c:formatCode>###0.0</c:formatCode>
                <c:ptCount val="5"/>
                <c:pt idx="0">
                  <c:v>15.7</c:v>
                </c:pt>
                <c:pt idx="1">
                  <c:v>12.2</c:v>
                </c:pt>
                <c:pt idx="2">
                  <c:v>14.4</c:v>
                </c:pt>
                <c:pt idx="3">
                  <c:v>14</c:v>
                </c:pt>
                <c:pt idx="4">
                  <c:v>8</c:v>
                </c:pt>
              </c:numCache>
            </c:numRef>
          </c:val>
          <c:extLst>
            <c:ext xmlns:c16="http://schemas.microsoft.com/office/drawing/2014/chart" uri="{C3380CC4-5D6E-409C-BE32-E72D297353CC}">
              <c16:uniqueId val="{00000002-4FFD-4D82-908E-AB474670E02D}"/>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'DHS05'!$C$21:$G$21</c:f>
              <c:numCache>
                <c:formatCode>###0.0</c:formatCode>
                <c:ptCount val="5"/>
                <c:pt idx="0">
                  <c:v>31.7</c:v>
                </c:pt>
                <c:pt idx="1">
                  <c:v>29.5</c:v>
                </c:pt>
                <c:pt idx="2">
                  <c:v>32.1</c:v>
                </c:pt>
                <c:pt idx="3">
                  <c:v>29</c:v>
                </c:pt>
                <c:pt idx="4">
                  <c:v>12.2</c:v>
                </c:pt>
              </c:numCache>
            </c:numRef>
          </c:val>
          <c:extLst>
            <c:ext xmlns:c16="http://schemas.microsoft.com/office/drawing/2014/chart" uri="{C3380CC4-5D6E-409C-BE32-E72D297353CC}">
              <c16:uniqueId val="{00000003-4FFD-4D82-908E-AB474670E02D}"/>
            </c:ext>
          </c:extLst>
        </c:ser>
        <c:dLbls>
          <c:showLegendKey val="0"/>
          <c:showVal val="0"/>
          <c:showCatName val="0"/>
          <c:showSerName val="0"/>
          <c:showPercent val="0"/>
          <c:showBubbleSize val="0"/>
        </c:dLbls>
        <c:gapWidth val="50"/>
        <c:overlap val="100"/>
        <c:axId val="329510912"/>
        <c:axId val="329512448"/>
      </c:barChart>
      <c:catAx>
        <c:axId val="329510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12448"/>
        <c:crosses val="autoZero"/>
        <c:auto val="1"/>
        <c:lblAlgn val="ctr"/>
        <c:lblOffset val="100"/>
        <c:tickLblSkip val="1"/>
        <c:tickMarkSkip val="1"/>
        <c:noMultiLvlLbl val="0"/>
      </c:catAx>
      <c:valAx>
        <c:axId val="329512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10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'DHS05'!$R$121:$AB$121</c:f>
              <c:strCache>
                <c:ptCount val="11"/>
                <c:pt idx="0">
                  <c:v>Addis Abeba</c:v>
                </c:pt>
                <c:pt idx="1">
                  <c:v>Afar</c:v>
                </c:pt>
                <c:pt idx="2">
                  <c:v>Amhara</c:v>
                </c:pt>
                <c:pt idx="3">
                  <c:v>Ben-Gumz</c:v>
                </c:pt>
                <c:pt idx="4">
                  <c:v>Dire Dawa</c:v>
                </c:pt>
                <c:pt idx="5">
                  <c:v>Gambela</c:v>
                </c:pt>
                <c:pt idx="6">
                  <c:v>Harari</c:v>
                </c:pt>
                <c:pt idx="7">
                  <c:v>Oromiya</c:v>
                </c:pt>
                <c:pt idx="8">
                  <c:v>SNNP</c:v>
                </c:pt>
                <c:pt idx="9">
                  <c:v>Somali</c:v>
                </c:pt>
                <c:pt idx="10">
                  <c:v>Tigray</c:v>
                </c:pt>
              </c:strCache>
            </c:strRef>
          </c:cat>
          <c:val>
            <c:numRef>
              <c:f>'DHS05'!$R$124:$AB$124</c:f>
              <c:numCache>
                <c:formatCode>###0.0</c:formatCode>
                <c:ptCount val="11"/>
                <c:pt idx="0">
                  <c:v>26.614626877426161</c:v>
                </c:pt>
                <c:pt idx="1">
                  <c:v>4.5364895122858497</c:v>
                </c:pt>
                <c:pt idx="2">
                  <c:v>4.944746450389224</c:v>
                </c:pt>
                <c:pt idx="3">
                  <c:v>4.106888544100034</c:v>
                </c:pt>
                <c:pt idx="4">
                  <c:v>24.058299623366338</c:v>
                </c:pt>
                <c:pt idx="5">
                  <c:v>4.3011860969570126</c:v>
                </c:pt>
                <c:pt idx="6">
                  <c:v>19.002797102880471</c:v>
                </c:pt>
                <c:pt idx="7">
                  <c:v>5.2223780863507674</c:v>
                </c:pt>
                <c:pt idx="8">
                  <c:v>13.019520923082659</c:v>
                </c:pt>
                <c:pt idx="9">
                  <c:v>4.995306974591986</c:v>
                </c:pt>
                <c:pt idx="10">
                  <c:v>3.6561159266130532</c:v>
                </c:pt>
              </c:numCache>
            </c:numRef>
          </c:val>
          <c:extLst>
            <c:ext xmlns:c16="http://schemas.microsoft.com/office/drawing/2014/chart" uri="{C3380CC4-5D6E-409C-BE32-E72D297353CC}">
              <c16:uniqueId val="{00000000-F125-42D3-8DAF-95BEC9F3DE27}"/>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'DHS05'!$R$121:$AB$121</c:f>
              <c:strCache>
                <c:ptCount val="11"/>
                <c:pt idx="0">
                  <c:v>Addis Abeba</c:v>
                </c:pt>
                <c:pt idx="1">
                  <c:v>Afar</c:v>
                </c:pt>
                <c:pt idx="2">
                  <c:v>Amhara</c:v>
                </c:pt>
                <c:pt idx="3">
                  <c:v>Ben-Gumz</c:v>
                </c:pt>
                <c:pt idx="4">
                  <c:v>Dire Dawa</c:v>
                </c:pt>
                <c:pt idx="5">
                  <c:v>Gambela</c:v>
                </c:pt>
                <c:pt idx="6">
                  <c:v>Harari</c:v>
                </c:pt>
                <c:pt idx="7">
                  <c:v>Oromiya</c:v>
                </c:pt>
                <c:pt idx="8">
                  <c:v>SNNP</c:v>
                </c:pt>
                <c:pt idx="9">
                  <c:v>Somali</c:v>
                </c:pt>
                <c:pt idx="10">
                  <c:v>Tigray</c:v>
                </c:pt>
              </c:strCache>
            </c:strRef>
          </c:cat>
          <c:val>
            <c:numRef>
              <c:f>'DHS05'!$R$125:$AB$125</c:f>
              <c:numCache>
                <c:formatCode>###0.0</c:formatCode>
                <c:ptCount val="11"/>
                <c:pt idx="0">
                  <c:v>45.687843859758694</c:v>
                </c:pt>
                <c:pt idx="1">
                  <c:v>2.9260109443521314</c:v>
                </c:pt>
                <c:pt idx="2">
                  <c:v>2.8532989335040049</c:v>
                </c:pt>
                <c:pt idx="3">
                  <c:v>2.916853168069224</c:v>
                </c:pt>
                <c:pt idx="4">
                  <c:v>26.445719367985916</c:v>
                </c:pt>
                <c:pt idx="5">
                  <c:v>2.2391129230649618</c:v>
                </c:pt>
                <c:pt idx="6">
                  <c:v>19.421375620233476</c:v>
                </c:pt>
                <c:pt idx="7">
                  <c:v>2.6278971966489593</c:v>
                </c:pt>
                <c:pt idx="8">
                  <c:v>2.333738056053333</c:v>
                </c:pt>
                <c:pt idx="9">
                  <c:v>5.3399873762231387</c:v>
                </c:pt>
                <c:pt idx="10">
                  <c:v>7.2074707434954197</c:v>
                </c:pt>
              </c:numCache>
            </c:numRef>
          </c:val>
          <c:extLst>
            <c:ext xmlns:c16="http://schemas.microsoft.com/office/drawing/2014/chart" uri="{C3380CC4-5D6E-409C-BE32-E72D297353CC}">
              <c16:uniqueId val="{00000001-F125-42D3-8DAF-95BEC9F3DE27}"/>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'DHS05'!$R$121:$AB$121</c:f>
              <c:strCache>
                <c:ptCount val="11"/>
                <c:pt idx="0">
                  <c:v>Addis Abeba</c:v>
                </c:pt>
                <c:pt idx="1">
                  <c:v>Afar</c:v>
                </c:pt>
                <c:pt idx="2">
                  <c:v>Amhara</c:v>
                </c:pt>
                <c:pt idx="3">
                  <c:v>Ben-Gumz</c:v>
                </c:pt>
                <c:pt idx="4">
                  <c:v>Dire Dawa</c:v>
                </c:pt>
                <c:pt idx="5">
                  <c:v>Gambela</c:v>
                </c:pt>
                <c:pt idx="6">
                  <c:v>Harari</c:v>
                </c:pt>
                <c:pt idx="7">
                  <c:v>Oromiya</c:v>
                </c:pt>
                <c:pt idx="8">
                  <c:v>SNNP</c:v>
                </c:pt>
                <c:pt idx="9">
                  <c:v>Somali</c:v>
                </c:pt>
                <c:pt idx="10">
                  <c:v>Tigray</c:v>
                </c:pt>
              </c:strCache>
            </c:strRef>
          </c:cat>
          <c:val>
            <c:numRef>
              <c:f>'DHS05'!$R$126:$AB$126</c:f>
              <c:numCache>
                <c:formatCode>###0.0</c:formatCode>
                <c:ptCount val="11"/>
                <c:pt idx="0">
                  <c:v>23.074673282240607</c:v>
                </c:pt>
                <c:pt idx="1">
                  <c:v>2.4120166193545174</c:v>
                </c:pt>
                <c:pt idx="2">
                  <c:v>23.516283942679792</c:v>
                </c:pt>
                <c:pt idx="3">
                  <c:v>32.550831830616552</c:v>
                </c:pt>
                <c:pt idx="4">
                  <c:v>11.012008695764798</c:v>
                </c:pt>
                <c:pt idx="5">
                  <c:v>19.1005336167824</c:v>
                </c:pt>
                <c:pt idx="6">
                  <c:v>16.003867209451677</c:v>
                </c:pt>
                <c:pt idx="7">
                  <c:v>18.218388043259552</c:v>
                </c:pt>
                <c:pt idx="8">
                  <c:v>50.579638617171803</c:v>
                </c:pt>
                <c:pt idx="9">
                  <c:v>4.2990046522505025</c:v>
                </c:pt>
                <c:pt idx="10">
                  <c:v>10.269091145004637</c:v>
                </c:pt>
              </c:numCache>
            </c:numRef>
          </c:val>
          <c:extLst>
            <c:ext xmlns:c16="http://schemas.microsoft.com/office/drawing/2014/chart" uri="{C3380CC4-5D6E-409C-BE32-E72D297353CC}">
              <c16:uniqueId val="{00000002-F125-42D3-8DAF-95BEC9F3DE27}"/>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'DHS05'!$R$121:$AB$121</c:f>
              <c:strCache>
                <c:ptCount val="11"/>
                <c:pt idx="0">
                  <c:v>Addis Abeba</c:v>
                </c:pt>
                <c:pt idx="1">
                  <c:v>Afar</c:v>
                </c:pt>
                <c:pt idx="2">
                  <c:v>Amhara</c:v>
                </c:pt>
                <c:pt idx="3">
                  <c:v>Ben-Gumz</c:v>
                </c:pt>
                <c:pt idx="4">
                  <c:v>Dire Dawa</c:v>
                </c:pt>
                <c:pt idx="5">
                  <c:v>Gambela</c:v>
                </c:pt>
                <c:pt idx="6">
                  <c:v>Harari</c:v>
                </c:pt>
                <c:pt idx="7">
                  <c:v>Oromiya</c:v>
                </c:pt>
                <c:pt idx="8">
                  <c:v>SNNP</c:v>
                </c:pt>
                <c:pt idx="9">
                  <c:v>Somali</c:v>
                </c:pt>
                <c:pt idx="10">
                  <c:v>Tigray</c:v>
                </c:pt>
              </c:strCache>
            </c:strRef>
          </c:cat>
          <c:val>
            <c:numRef>
              <c:f>'DHS05'!$R$127:$AB$127</c:f>
              <c:numCache>
                <c:formatCode>###0.0</c:formatCode>
                <c:ptCount val="11"/>
                <c:pt idx="0">
                  <c:v>4.6228559805745375</c:v>
                </c:pt>
                <c:pt idx="1">
                  <c:v>90.1254829240075</c:v>
                </c:pt>
                <c:pt idx="2">
                  <c:v>68.685670673426984</c:v>
                </c:pt>
                <c:pt idx="3">
                  <c:v>60.425426457214193</c:v>
                </c:pt>
                <c:pt idx="4">
                  <c:v>38.483972312882948</c:v>
                </c:pt>
                <c:pt idx="5">
                  <c:v>74.359167363195624</c:v>
                </c:pt>
                <c:pt idx="6">
                  <c:v>45.571960067434382</c:v>
                </c:pt>
                <c:pt idx="7">
                  <c:v>73.931336673740716</c:v>
                </c:pt>
                <c:pt idx="8">
                  <c:v>34.067102403692196</c:v>
                </c:pt>
                <c:pt idx="9">
                  <c:v>85.365700996934379</c:v>
                </c:pt>
                <c:pt idx="10">
                  <c:v>78.867322184886888</c:v>
                </c:pt>
              </c:numCache>
            </c:numRef>
          </c:val>
          <c:extLst>
            <c:ext xmlns:c16="http://schemas.microsoft.com/office/drawing/2014/chart" uri="{C3380CC4-5D6E-409C-BE32-E72D297353CC}">
              <c16:uniqueId val="{00000003-F125-42D3-8DAF-95BEC9F3DE27}"/>
            </c:ext>
          </c:extLst>
        </c:ser>
        <c:dLbls>
          <c:showLegendKey val="0"/>
          <c:showVal val="0"/>
          <c:showCatName val="0"/>
          <c:showSerName val="0"/>
          <c:showPercent val="0"/>
          <c:showBubbleSize val="0"/>
        </c:dLbls>
        <c:gapWidth val="50"/>
        <c:overlap val="100"/>
        <c:axId val="329604096"/>
        <c:axId val="329630464"/>
      </c:barChart>
      <c:catAx>
        <c:axId val="329604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30464"/>
        <c:crosses val="autoZero"/>
        <c:auto val="1"/>
        <c:lblAlgn val="ctr"/>
        <c:lblOffset val="100"/>
        <c:tickLblSkip val="1"/>
        <c:tickMarkSkip val="1"/>
        <c:noMultiLvlLbl val="0"/>
      </c:catAx>
      <c:valAx>
        <c:axId val="329630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04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F80-4B44-A8E5-6E331DC57008}"/>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F80-4B44-A8E5-6E331DC57008}"/>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F80-4B44-A8E5-6E331DC57008}"/>
            </c:ext>
          </c:extLst>
        </c:ser>
        <c:dLbls>
          <c:showLegendKey val="0"/>
          <c:showVal val="0"/>
          <c:showCatName val="0"/>
          <c:showSerName val="0"/>
          <c:showPercent val="0"/>
          <c:showBubbleSize val="0"/>
        </c:dLbls>
        <c:gapWidth val="50"/>
        <c:overlap val="100"/>
        <c:axId val="331170944"/>
        <c:axId val="331172480"/>
      </c:barChart>
      <c:catAx>
        <c:axId val="331170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72480"/>
        <c:crosses val="autoZero"/>
        <c:auto val="1"/>
        <c:lblAlgn val="ctr"/>
        <c:lblOffset val="100"/>
        <c:tickLblSkip val="1"/>
        <c:tickMarkSkip val="1"/>
        <c:noMultiLvlLbl val="0"/>
      </c:catAx>
      <c:valAx>
        <c:axId val="3311724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70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'DHS05'!$R$221:$AB$221</c:f>
              <c:strCache>
                <c:ptCount val="11"/>
                <c:pt idx="0">
                  <c:v>Addis Abeba</c:v>
                </c:pt>
                <c:pt idx="1">
                  <c:v>Afar</c:v>
                </c:pt>
                <c:pt idx="2">
                  <c:v>Amhara</c:v>
                </c:pt>
                <c:pt idx="3">
                  <c:v>Ben-Gumz</c:v>
                </c:pt>
                <c:pt idx="4">
                  <c:v>Dire Dawa</c:v>
                </c:pt>
                <c:pt idx="5">
                  <c:v>Gambela</c:v>
                </c:pt>
                <c:pt idx="6">
                  <c:v>Harari</c:v>
                </c:pt>
                <c:pt idx="7">
                  <c:v>Oromiya</c:v>
                </c:pt>
                <c:pt idx="8">
                  <c:v>SNNP</c:v>
                </c:pt>
                <c:pt idx="9">
                  <c:v>Somali</c:v>
                </c:pt>
                <c:pt idx="10">
                  <c:v>Tigray</c:v>
                </c:pt>
              </c:strCache>
            </c:strRef>
          </c:cat>
          <c:val>
            <c:numRef>
              <c:f>'DHS05'!$R$222:$AB$222</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E05B-45A5-8B4B-614C13185BFE}"/>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'DHS05'!$R$221:$AB$221</c:f>
              <c:strCache>
                <c:ptCount val="11"/>
                <c:pt idx="0">
                  <c:v>Addis Abeba</c:v>
                </c:pt>
                <c:pt idx="1">
                  <c:v>Afar</c:v>
                </c:pt>
                <c:pt idx="2">
                  <c:v>Amhara</c:v>
                </c:pt>
                <c:pt idx="3">
                  <c:v>Ben-Gumz</c:v>
                </c:pt>
                <c:pt idx="4">
                  <c:v>Dire Dawa</c:v>
                </c:pt>
                <c:pt idx="5">
                  <c:v>Gambela</c:v>
                </c:pt>
                <c:pt idx="6">
                  <c:v>Harari</c:v>
                </c:pt>
                <c:pt idx="7">
                  <c:v>Oromiya</c:v>
                </c:pt>
                <c:pt idx="8">
                  <c:v>SNNP</c:v>
                </c:pt>
                <c:pt idx="9">
                  <c:v>Somali</c:v>
                </c:pt>
                <c:pt idx="10">
                  <c:v>Tigray</c:v>
                </c:pt>
              </c:strCache>
            </c:strRef>
          </c:cat>
          <c:val>
            <c:numRef>
              <c:f>'DHS05'!$R$223:$AB$223</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E05B-45A5-8B4B-614C13185BFE}"/>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'DHS05'!$R$221:$AB$221</c:f>
              <c:strCache>
                <c:ptCount val="11"/>
                <c:pt idx="0">
                  <c:v>Addis Abeba</c:v>
                </c:pt>
                <c:pt idx="1">
                  <c:v>Afar</c:v>
                </c:pt>
                <c:pt idx="2">
                  <c:v>Amhara</c:v>
                </c:pt>
                <c:pt idx="3">
                  <c:v>Ben-Gumz</c:v>
                </c:pt>
                <c:pt idx="4">
                  <c:v>Dire Dawa</c:v>
                </c:pt>
                <c:pt idx="5">
                  <c:v>Gambela</c:v>
                </c:pt>
                <c:pt idx="6">
                  <c:v>Harari</c:v>
                </c:pt>
                <c:pt idx="7">
                  <c:v>Oromiya</c:v>
                </c:pt>
                <c:pt idx="8">
                  <c:v>SNNP</c:v>
                </c:pt>
                <c:pt idx="9">
                  <c:v>Somali</c:v>
                </c:pt>
                <c:pt idx="10">
                  <c:v>Tigray</c:v>
                </c:pt>
              </c:strCache>
            </c:strRef>
          </c:cat>
          <c:val>
            <c:numRef>
              <c:f>'DHS05'!$R$224:$AB$224</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E05B-45A5-8B4B-614C13185BFE}"/>
            </c:ext>
          </c:extLst>
        </c:ser>
        <c:dLbls>
          <c:showLegendKey val="0"/>
          <c:showVal val="0"/>
          <c:showCatName val="0"/>
          <c:showSerName val="0"/>
          <c:showPercent val="0"/>
          <c:showBubbleSize val="0"/>
        </c:dLbls>
        <c:gapWidth val="50"/>
        <c:overlap val="100"/>
        <c:axId val="331298304"/>
        <c:axId val="331299840"/>
      </c:barChart>
      <c:catAx>
        <c:axId val="331298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99840"/>
        <c:crosses val="autoZero"/>
        <c:auto val="1"/>
        <c:lblAlgn val="ctr"/>
        <c:lblOffset val="100"/>
        <c:tickLblSkip val="1"/>
        <c:tickMarkSkip val="1"/>
        <c:noMultiLvlLbl val="0"/>
      </c:catAx>
      <c:valAx>
        <c:axId val="331299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98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86A-4EE4-8919-2F68CD8E1EE5}"/>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86A-4EE4-8919-2F68CD8E1EE5}"/>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86A-4EE4-8919-2F68CD8E1EE5}"/>
            </c:ext>
          </c:extLst>
        </c:ser>
        <c:dLbls>
          <c:showLegendKey val="0"/>
          <c:showVal val="0"/>
          <c:showCatName val="0"/>
          <c:showSerName val="0"/>
          <c:showPercent val="0"/>
          <c:showBubbleSize val="0"/>
        </c:dLbls>
        <c:gapWidth val="50"/>
        <c:overlap val="100"/>
        <c:axId val="331339648"/>
        <c:axId val="331341184"/>
      </c:barChart>
      <c:catAx>
        <c:axId val="331339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41184"/>
        <c:crosses val="autoZero"/>
        <c:auto val="1"/>
        <c:lblAlgn val="ctr"/>
        <c:lblOffset val="100"/>
        <c:tickLblSkip val="1"/>
        <c:tickMarkSkip val="1"/>
        <c:noMultiLvlLbl val="0"/>
      </c:catAx>
      <c:valAx>
        <c:axId val="331341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39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'DHS05'!$H$18:$L$18</c:f>
              <c:numCache>
                <c:formatCode>###0.0</c:formatCode>
                <c:ptCount val="5"/>
                <c:pt idx="0">
                  <c:v>63</c:v>
                </c:pt>
                <c:pt idx="1">
                  <c:v>86</c:v>
                </c:pt>
                <c:pt idx="2">
                  <c:v>93</c:v>
                </c:pt>
                <c:pt idx="3">
                  <c:v>97.5</c:v>
                </c:pt>
                <c:pt idx="4">
                  <c:v>99.4</c:v>
                </c:pt>
              </c:numCache>
            </c:numRef>
          </c:val>
          <c:extLst>
            <c:ext xmlns:c16="http://schemas.microsoft.com/office/drawing/2014/chart" uri="{C3380CC4-5D6E-409C-BE32-E72D297353CC}">
              <c16:uniqueId val="{00000000-85EF-4BF3-AB96-95B729A0C1E6}"/>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'DHS05'!$H$19:$L$19</c:f>
              <c:numCache>
                <c:formatCode>###0.0</c:formatCode>
                <c:ptCount val="5"/>
                <c:pt idx="0">
                  <c:v>13.9</c:v>
                </c:pt>
                <c:pt idx="1">
                  <c:v>6.3</c:v>
                </c:pt>
                <c:pt idx="2">
                  <c:v>5.7</c:v>
                </c:pt>
                <c:pt idx="3">
                  <c:v>2.1</c:v>
                </c:pt>
                <c:pt idx="4">
                  <c:v>0.5</c:v>
                </c:pt>
              </c:numCache>
            </c:numRef>
          </c:val>
          <c:extLst>
            <c:ext xmlns:c16="http://schemas.microsoft.com/office/drawing/2014/chart" uri="{C3380CC4-5D6E-409C-BE32-E72D297353CC}">
              <c16:uniqueId val="{00000001-85EF-4BF3-AB96-95B729A0C1E6}"/>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'DHS05'!$H$20:$L$20</c:f>
              <c:numCache>
                <c:formatCode>###0.0</c:formatCode>
                <c:ptCount val="5"/>
                <c:pt idx="0">
                  <c:v>18.3</c:v>
                </c:pt>
                <c:pt idx="1">
                  <c:v>7.6</c:v>
                </c:pt>
                <c:pt idx="2">
                  <c:v>1.2</c:v>
                </c:pt>
                <c:pt idx="3">
                  <c:v>0.4</c:v>
                </c:pt>
                <c:pt idx="4">
                  <c:v>0</c:v>
                </c:pt>
              </c:numCache>
            </c:numRef>
          </c:val>
          <c:extLst>
            <c:ext xmlns:c16="http://schemas.microsoft.com/office/drawing/2014/chart" uri="{C3380CC4-5D6E-409C-BE32-E72D297353CC}">
              <c16:uniqueId val="{00000002-85EF-4BF3-AB96-95B729A0C1E6}"/>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'DHS05'!$H$21:$L$21</c:f>
              <c:numCache>
                <c:formatCode>###0.0</c:formatCode>
                <c:ptCount val="5"/>
                <c:pt idx="0">
                  <c:v>4.7</c:v>
                </c:pt>
                <c:pt idx="1">
                  <c:v>0.1</c:v>
                </c:pt>
                <c:pt idx="2">
                  <c:v>0</c:v>
                </c:pt>
                <c:pt idx="3">
                  <c:v>0</c:v>
                </c:pt>
                <c:pt idx="4">
                  <c:v>0</c:v>
                </c:pt>
              </c:numCache>
            </c:numRef>
          </c:val>
          <c:extLst>
            <c:ext xmlns:c16="http://schemas.microsoft.com/office/drawing/2014/chart" uri="{C3380CC4-5D6E-409C-BE32-E72D297353CC}">
              <c16:uniqueId val="{00000003-85EF-4BF3-AB96-95B729A0C1E6}"/>
            </c:ext>
          </c:extLst>
        </c:ser>
        <c:dLbls>
          <c:showLegendKey val="0"/>
          <c:showVal val="0"/>
          <c:showCatName val="0"/>
          <c:showSerName val="0"/>
          <c:showPercent val="0"/>
          <c:showBubbleSize val="0"/>
        </c:dLbls>
        <c:gapWidth val="50"/>
        <c:overlap val="100"/>
        <c:axId val="331545984"/>
        <c:axId val="331564160"/>
      </c:barChart>
      <c:catAx>
        <c:axId val="331545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64160"/>
        <c:crosses val="autoZero"/>
        <c:auto val="1"/>
        <c:lblAlgn val="ctr"/>
        <c:lblOffset val="100"/>
        <c:tickLblSkip val="1"/>
        <c:tickMarkSkip val="1"/>
        <c:noMultiLvlLbl val="0"/>
      </c:catAx>
      <c:valAx>
        <c:axId val="331564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45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'DHS05'!$H$124:$L$124</c:f>
              <c:numCache>
                <c:formatCode>###0.0</c:formatCode>
                <c:ptCount val="5"/>
                <c:pt idx="0">
                  <c:v>10.891989772731979</c:v>
                </c:pt>
                <c:pt idx="1">
                  <c:v>10.121124239722793</c:v>
                </c:pt>
                <c:pt idx="2">
                  <c:v>11.171666145577239</c:v>
                </c:pt>
                <c:pt idx="3">
                  <c:v>26.957395613777354</c:v>
                </c:pt>
                <c:pt idx="4">
                  <c:v>54.295529546049245</c:v>
                </c:pt>
              </c:numCache>
            </c:numRef>
          </c:val>
          <c:extLst>
            <c:ext xmlns:c16="http://schemas.microsoft.com/office/drawing/2014/chart" uri="{C3380CC4-5D6E-409C-BE32-E72D297353CC}">
              <c16:uniqueId val="{00000000-F45E-4F80-AABE-DF451A9E649D}"/>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'DHS05'!$H$125:$L$125</c:f>
              <c:numCache>
                <c:formatCode>###0.0</c:formatCode>
                <c:ptCount val="5"/>
                <c:pt idx="0">
                  <c:v>10.862458524411133</c:v>
                </c:pt>
                <c:pt idx="1">
                  <c:v>22.605279057646882</c:v>
                </c:pt>
                <c:pt idx="2">
                  <c:v>37.135930869076113</c:v>
                </c:pt>
                <c:pt idx="3">
                  <c:v>42.872282824085893</c:v>
                </c:pt>
                <c:pt idx="4">
                  <c:v>34.771026773489716</c:v>
                </c:pt>
              </c:numCache>
            </c:numRef>
          </c:val>
          <c:extLst>
            <c:ext xmlns:c16="http://schemas.microsoft.com/office/drawing/2014/chart" uri="{C3380CC4-5D6E-409C-BE32-E72D297353CC}">
              <c16:uniqueId val="{00000001-F45E-4F80-AABE-DF451A9E649D}"/>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'DHS05'!$H$126:$L$126</c:f>
              <c:numCache>
                <c:formatCode>###0.0</c:formatCode>
                <c:ptCount val="5"/>
                <c:pt idx="0">
                  <c:v>41.242004709323183</c:v>
                </c:pt>
                <c:pt idx="1">
                  <c:v>56.691295186335061</c:v>
                </c:pt>
                <c:pt idx="2">
                  <c:v>45.088849520460698</c:v>
                </c:pt>
                <c:pt idx="3">
                  <c:v>28.68730530404083</c:v>
                </c:pt>
                <c:pt idx="4">
                  <c:v>10.058475656567735</c:v>
                </c:pt>
              </c:numCache>
            </c:numRef>
          </c:val>
          <c:extLst>
            <c:ext xmlns:c16="http://schemas.microsoft.com/office/drawing/2014/chart" uri="{C3380CC4-5D6E-409C-BE32-E72D297353CC}">
              <c16:uniqueId val="{00000002-F45E-4F80-AABE-DF451A9E649D}"/>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'DHS05'!$H$127:$L$127</c:f>
              <c:numCache>
                <c:formatCode>###0.0</c:formatCode>
                <c:ptCount val="5"/>
                <c:pt idx="0">
                  <c:v>37.003546993533703</c:v>
                </c:pt>
                <c:pt idx="1">
                  <c:v>10.582301516295267</c:v>
                </c:pt>
                <c:pt idx="2">
                  <c:v>6.6035534648859588</c:v>
                </c:pt>
                <c:pt idx="3">
                  <c:v>1.4830162580959259</c:v>
                </c:pt>
                <c:pt idx="4">
                  <c:v>0.87496802389330353</c:v>
                </c:pt>
              </c:numCache>
            </c:numRef>
          </c:val>
          <c:extLst>
            <c:ext xmlns:c16="http://schemas.microsoft.com/office/drawing/2014/chart" uri="{C3380CC4-5D6E-409C-BE32-E72D297353CC}">
              <c16:uniqueId val="{00000003-F45E-4F80-AABE-DF451A9E649D}"/>
            </c:ext>
          </c:extLst>
        </c:ser>
        <c:dLbls>
          <c:showLegendKey val="0"/>
          <c:showVal val="0"/>
          <c:showCatName val="0"/>
          <c:showSerName val="0"/>
          <c:showPercent val="0"/>
          <c:showBubbleSize val="0"/>
        </c:dLbls>
        <c:gapWidth val="50"/>
        <c:overlap val="100"/>
        <c:axId val="331609216"/>
        <c:axId val="331610752"/>
      </c:barChart>
      <c:catAx>
        <c:axId val="331609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610752"/>
        <c:crosses val="autoZero"/>
        <c:auto val="1"/>
        <c:lblAlgn val="ctr"/>
        <c:lblOffset val="100"/>
        <c:tickLblSkip val="1"/>
        <c:tickMarkSkip val="1"/>
        <c:noMultiLvlLbl val="0"/>
      </c:catAx>
      <c:valAx>
        <c:axId val="331610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609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1A9-4010-975D-201ADC1FA177}"/>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1A9-4010-975D-201ADC1FA177}"/>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1A9-4010-975D-201ADC1FA177}"/>
            </c:ext>
          </c:extLst>
        </c:ser>
        <c:dLbls>
          <c:showLegendKey val="0"/>
          <c:showVal val="0"/>
          <c:showCatName val="0"/>
          <c:showSerName val="0"/>
          <c:showPercent val="0"/>
          <c:showBubbleSize val="0"/>
        </c:dLbls>
        <c:gapWidth val="50"/>
        <c:overlap val="100"/>
        <c:axId val="331793920"/>
        <c:axId val="331795456"/>
      </c:barChart>
      <c:catAx>
        <c:axId val="3317939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95456"/>
        <c:crosses val="autoZero"/>
        <c:auto val="1"/>
        <c:lblAlgn val="ctr"/>
        <c:lblOffset val="100"/>
        <c:tickLblSkip val="1"/>
        <c:tickMarkSkip val="1"/>
        <c:noMultiLvlLbl val="0"/>
      </c:catAx>
      <c:valAx>
        <c:axId val="3317954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939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'DHS05'!$C$124:$G$124</c:f>
              <c:numCache>
                <c:formatCode>###0.0</c:formatCode>
                <c:ptCount val="5"/>
                <c:pt idx="0">
                  <c:v>4.0788324229983131</c:v>
                </c:pt>
                <c:pt idx="1">
                  <c:v>5.4694371386903731</c:v>
                </c:pt>
                <c:pt idx="2">
                  <c:v>6.4776776557689368</c:v>
                </c:pt>
                <c:pt idx="3">
                  <c:v>4.8624733693773825</c:v>
                </c:pt>
                <c:pt idx="4">
                  <c:v>16.978327857365642</c:v>
                </c:pt>
              </c:numCache>
            </c:numRef>
          </c:val>
          <c:extLst>
            <c:ext xmlns:c16="http://schemas.microsoft.com/office/drawing/2014/chart" uri="{C3380CC4-5D6E-409C-BE32-E72D297353CC}">
              <c16:uniqueId val="{00000000-1222-4491-8BB5-4512419D76B9}"/>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'DHS05'!$C$125:$G$125</c:f>
              <c:numCache>
                <c:formatCode>###0.0</c:formatCode>
                <c:ptCount val="5"/>
                <c:pt idx="0">
                  <c:v>0.38732825061738102</c:v>
                </c:pt>
                <c:pt idx="1">
                  <c:v>0.84802280144559417</c:v>
                </c:pt>
                <c:pt idx="2">
                  <c:v>1.488567132756395</c:v>
                </c:pt>
                <c:pt idx="3">
                  <c:v>1.1469964185672554</c:v>
                </c:pt>
                <c:pt idx="4">
                  <c:v>19.257009906627765</c:v>
                </c:pt>
              </c:numCache>
            </c:numRef>
          </c:val>
          <c:extLst>
            <c:ext xmlns:c16="http://schemas.microsoft.com/office/drawing/2014/chart" uri="{C3380CC4-5D6E-409C-BE32-E72D297353CC}">
              <c16:uniqueId val="{00000001-1222-4491-8BB5-4512419D76B9}"/>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'DHS05'!$C$126:$G$126</c:f>
              <c:numCache>
                <c:formatCode>###0.0</c:formatCode>
                <c:ptCount val="5"/>
                <c:pt idx="0">
                  <c:v>13.413103436005031</c:v>
                </c:pt>
                <c:pt idx="1">
                  <c:v>20.98039406448811</c:v>
                </c:pt>
                <c:pt idx="2">
                  <c:v>24.37318250132185</c:v>
                </c:pt>
                <c:pt idx="3">
                  <c:v>30.655592502833279</c:v>
                </c:pt>
                <c:pt idx="4">
                  <c:v>38.761735701529588</c:v>
                </c:pt>
              </c:numCache>
            </c:numRef>
          </c:val>
          <c:extLst>
            <c:ext xmlns:c16="http://schemas.microsoft.com/office/drawing/2014/chart" uri="{C3380CC4-5D6E-409C-BE32-E72D297353CC}">
              <c16:uniqueId val="{00000002-1222-4491-8BB5-4512419D76B9}"/>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'DHS05'!$C$127:$G$127</c:f>
              <c:numCache>
                <c:formatCode>###0.0</c:formatCode>
                <c:ptCount val="5"/>
                <c:pt idx="0">
                  <c:v>82.120735890379265</c:v>
                </c:pt>
                <c:pt idx="1">
                  <c:v>72.702145995375929</c:v>
                </c:pt>
                <c:pt idx="2">
                  <c:v>67.660572710152806</c:v>
                </c:pt>
                <c:pt idx="3">
                  <c:v>63.334937709222082</c:v>
                </c:pt>
                <c:pt idx="4">
                  <c:v>25.002926534477005</c:v>
                </c:pt>
              </c:numCache>
            </c:numRef>
          </c:val>
          <c:extLst>
            <c:ext xmlns:c16="http://schemas.microsoft.com/office/drawing/2014/chart" uri="{C3380CC4-5D6E-409C-BE32-E72D297353CC}">
              <c16:uniqueId val="{00000003-1222-4491-8BB5-4512419D76B9}"/>
            </c:ext>
          </c:extLst>
        </c:ser>
        <c:dLbls>
          <c:showLegendKey val="0"/>
          <c:showVal val="0"/>
          <c:showCatName val="0"/>
          <c:showSerName val="0"/>
          <c:showPercent val="0"/>
          <c:showBubbleSize val="0"/>
        </c:dLbls>
        <c:gapWidth val="50"/>
        <c:overlap val="100"/>
        <c:axId val="329765632"/>
        <c:axId val="329767168"/>
      </c:barChart>
      <c:catAx>
        <c:axId val="329765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67168"/>
        <c:crosses val="autoZero"/>
        <c:auto val="1"/>
        <c:lblAlgn val="ctr"/>
        <c:lblOffset val="100"/>
        <c:tickLblSkip val="1"/>
        <c:tickMarkSkip val="1"/>
        <c:noMultiLvlLbl val="0"/>
      </c:catAx>
      <c:valAx>
        <c:axId val="329767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65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'DHS05'!$M$124:$Q$124</c:f>
              <c:numCache>
                <c:formatCode>###0.0</c:formatCode>
                <c:ptCount val="5"/>
                <c:pt idx="0">
                  <c:v>4.3519026322212522</c:v>
                </c:pt>
                <c:pt idx="1">
                  <c:v>5.066988059366242</c:v>
                </c:pt>
                <c:pt idx="2">
                  <c:v>5.8882329183887627</c:v>
                </c:pt>
                <c:pt idx="3">
                  <c:v>5.3914677855037132</c:v>
                </c:pt>
                <c:pt idx="4">
                  <c:v>6.7197321969878745</c:v>
                </c:pt>
              </c:numCache>
            </c:numRef>
          </c:val>
          <c:extLst>
            <c:ext xmlns:c16="http://schemas.microsoft.com/office/drawing/2014/chart" uri="{C3380CC4-5D6E-409C-BE32-E72D297353CC}">
              <c16:uniqueId val="{00000000-8BC3-49A7-8A4C-0BB8B4D44BD8}"/>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'DHS05'!$M$125:$Q$125</c:f>
              <c:numCache>
                <c:formatCode>###0.0</c:formatCode>
                <c:ptCount val="5"/>
                <c:pt idx="0">
                  <c:v>0.34090851764665131</c:v>
                </c:pt>
                <c:pt idx="1">
                  <c:v>0.8499003831572769</c:v>
                </c:pt>
                <c:pt idx="2">
                  <c:v>1.0615877591745433</c:v>
                </c:pt>
                <c:pt idx="3">
                  <c:v>1.6249241239234036</c:v>
                </c:pt>
                <c:pt idx="4">
                  <c:v>1.9911284456713922</c:v>
                </c:pt>
              </c:numCache>
            </c:numRef>
          </c:val>
          <c:extLst>
            <c:ext xmlns:c16="http://schemas.microsoft.com/office/drawing/2014/chart" uri="{C3380CC4-5D6E-409C-BE32-E72D297353CC}">
              <c16:uniqueId val="{00000001-8BC3-49A7-8A4C-0BB8B4D44BD8}"/>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'DHS05'!$M$126:$Q$126</c:f>
              <c:numCache>
                <c:formatCode>###0.0</c:formatCode>
                <c:ptCount val="5"/>
                <c:pt idx="0">
                  <c:v>11.786202723040176</c:v>
                </c:pt>
                <c:pt idx="1">
                  <c:v>20.128181711628585</c:v>
                </c:pt>
                <c:pt idx="2">
                  <c:v>23.213097200592202</c:v>
                </c:pt>
                <c:pt idx="3">
                  <c:v>28.766895915543728</c:v>
                </c:pt>
                <c:pt idx="4">
                  <c:v>36.909828401666907</c:v>
                </c:pt>
              </c:numCache>
            </c:numRef>
          </c:val>
          <c:extLst>
            <c:ext xmlns:c16="http://schemas.microsoft.com/office/drawing/2014/chart" uri="{C3380CC4-5D6E-409C-BE32-E72D297353CC}">
              <c16:uniqueId val="{00000002-8BC3-49A7-8A4C-0BB8B4D44BD8}"/>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'DHS05'!$M$127:$Q$127</c:f>
              <c:numCache>
                <c:formatCode>###0.0</c:formatCode>
                <c:ptCount val="5"/>
                <c:pt idx="0">
                  <c:v>83.520986127091916</c:v>
                </c:pt>
                <c:pt idx="1">
                  <c:v>73.9549298458479</c:v>
                </c:pt>
                <c:pt idx="2">
                  <c:v>69.837082121844489</c:v>
                </c:pt>
                <c:pt idx="3">
                  <c:v>64.216712175029159</c:v>
                </c:pt>
                <c:pt idx="4">
                  <c:v>54.379310955673823</c:v>
                </c:pt>
              </c:numCache>
            </c:numRef>
          </c:val>
          <c:extLst>
            <c:ext xmlns:c16="http://schemas.microsoft.com/office/drawing/2014/chart" uri="{C3380CC4-5D6E-409C-BE32-E72D297353CC}">
              <c16:uniqueId val="{00000003-8BC3-49A7-8A4C-0BB8B4D44BD8}"/>
            </c:ext>
          </c:extLst>
        </c:ser>
        <c:dLbls>
          <c:showLegendKey val="0"/>
          <c:showVal val="0"/>
          <c:showCatName val="0"/>
          <c:showSerName val="0"/>
          <c:showPercent val="0"/>
          <c:showBubbleSize val="0"/>
        </c:dLbls>
        <c:gapWidth val="50"/>
        <c:overlap val="100"/>
        <c:axId val="329561600"/>
        <c:axId val="329563136"/>
      </c:barChart>
      <c:catAx>
        <c:axId val="3295616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63136"/>
        <c:crosses val="autoZero"/>
        <c:auto val="1"/>
        <c:lblAlgn val="ctr"/>
        <c:lblOffset val="100"/>
        <c:tickLblSkip val="1"/>
        <c:tickMarkSkip val="1"/>
        <c:noMultiLvlLbl val="0"/>
      </c:catAx>
      <c:valAx>
        <c:axId val="3295631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616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'DHS11'!$M$15:$Q$15</c:f>
              <c:strCache>
                <c:ptCount val="5"/>
                <c:pt idx="0">
                  <c:v>Poorest</c:v>
                </c:pt>
                <c:pt idx="1">
                  <c:v>Poor</c:v>
                </c:pt>
                <c:pt idx="2">
                  <c:v>Middle</c:v>
                </c:pt>
                <c:pt idx="3">
                  <c:v>Rich</c:v>
                </c:pt>
                <c:pt idx="4">
                  <c:v>Richest</c:v>
                </c:pt>
              </c:strCache>
            </c:strRef>
          </c:cat>
          <c:val>
            <c:numRef>
              <c:f>'DHS11'!$M$18:$Q$18</c:f>
              <c:numCache>
                <c:formatCode>###0.0</c:formatCode>
                <c:ptCount val="5"/>
                <c:pt idx="0">
                  <c:v>15.5</c:v>
                </c:pt>
                <c:pt idx="1">
                  <c:v>19.5</c:v>
                </c:pt>
                <c:pt idx="2">
                  <c:v>22.1</c:v>
                </c:pt>
                <c:pt idx="3">
                  <c:v>24.1</c:v>
                </c:pt>
                <c:pt idx="4">
                  <c:v>29.7</c:v>
                </c:pt>
              </c:numCache>
            </c:numRef>
          </c:val>
          <c:extLst>
            <c:ext xmlns:c16="http://schemas.microsoft.com/office/drawing/2014/chart" uri="{C3380CC4-5D6E-409C-BE32-E72D297353CC}">
              <c16:uniqueId val="{00000000-B703-4AF6-846E-B28231F60C91}"/>
            </c:ext>
          </c:extLst>
        </c:ser>
        <c:ser>
          <c:idx val="1"/>
          <c:order val="1"/>
          <c:tx>
            <c:strRef>
              <c:f>'DHS11'!$B$19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'DHS11'!$M$15:$Q$15</c:f>
              <c:strCache>
                <c:ptCount val="5"/>
                <c:pt idx="0">
                  <c:v>Poorest</c:v>
                </c:pt>
                <c:pt idx="1">
                  <c:v>Poor</c:v>
                </c:pt>
                <c:pt idx="2">
                  <c:v>Middle</c:v>
                </c:pt>
                <c:pt idx="3">
                  <c:v>Rich</c:v>
                </c:pt>
                <c:pt idx="4">
                  <c:v>Richest</c:v>
                </c:pt>
              </c:strCache>
            </c:strRef>
          </c:cat>
          <c:val>
            <c:numRef>
              <c:f>'DHS11'!$M$19:$Q$19</c:f>
              <c:numCache>
                <c:formatCode>###0.0</c:formatCode>
                <c:ptCount val="5"/>
                <c:pt idx="0">
                  <c:v>17</c:v>
                </c:pt>
                <c:pt idx="1">
                  <c:v>17.600000000000001</c:v>
                </c:pt>
                <c:pt idx="2">
                  <c:v>22.3</c:v>
                </c:pt>
                <c:pt idx="3">
                  <c:v>18.5</c:v>
                </c:pt>
                <c:pt idx="4">
                  <c:v>24</c:v>
                </c:pt>
              </c:numCache>
            </c:numRef>
          </c:val>
          <c:extLst>
            <c:ext xmlns:c16="http://schemas.microsoft.com/office/drawing/2014/chart" uri="{C3380CC4-5D6E-409C-BE32-E72D297353CC}">
              <c16:uniqueId val="{00000001-B703-4AF6-846E-B28231F60C91}"/>
            </c:ext>
          </c:extLst>
        </c:ser>
        <c:ser>
          <c:idx val="2"/>
          <c:order val="2"/>
          <c:tx>
            <c:strRef>
              <c:f>'DHS11'!$B$20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'DHS11'!$M$15:$Q$15</c:f>
              <c:strCache>
                <c:ptCount val="5"/>
                <c:pt idx="0">
                  <c:v>Poorest</c:v>
                </c:pt>
                <c:pt idx="1">
                  <c:v>Poor</c:v>
                </c:pt>
                <c:pt idx="2">
                  <c:v>Middle</c:v>
                </c:pt>
                <c:pt idx="3">
                  <c:v>Rich</c:v>
                </c:pt>
                <c:pt idx="4">
                  <c:v>Richest</c:v>
                </c:pt>
              </c:strCache>
            </c:strRef>
          </c:cat>
          <c:val>
            <c:numRef>
              <c:f>'DHS11'!$M$20:$Q$20</c:f>
              <c:numCache>
                <c:formatCode>###0.0</c:formatCode>
                <c:ptCount val="5"/>
                <c:pt idx="0">
                  <c:v>44.9</c:v>
                </c:pt>
                <c:pt idx="1">
                  <c:v>41.5</c:v>
                </c:pt>
                <c:pt idx="2">
                  <c:v>33.4</c:v>
                </c:pt>
                <c:pt idx="3">
                  <c:v>36.200000000000003</c:v>
                </c:pt>
                <c:pt idx="4">
                  <c:v>28.9</c:v>
                </c:pt>
              </c:numCache>
            </c:numRef>
          </c:val>
          <c:extLst>
            <c:ext xmlns:c16="http://schemas.microsoft.com/office/drawing/2014/chart" uri="{C3380CC4-5D6E-409C-BE32-E72D297353CC}">
              <c16:uniqueId val="{00000002-B703-4AF6-846E-B28231F60C91}"/>
            </c:ext>
          </c:extLst>
        </c:ser>
        <c:ser>
          <c:idx val="3"/>
          <c:order val="3"/>
          <c:tx>
            <c:strRef>
              <c:f>'DHS11'!$B$21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'DHS11'!$M$15:$Q$15</c:f>
              <c:strCache>
                <c:ptCount val="5"/>
                <c:pt idx="0">
                  <c:v>Poorest</c:v>
                </c:pt>
                <c:pt idx="1">
                  <c:v>Poor</c:v>
                </c:pt>
                <c:pt idx="2">
                  <c:v>Middle</c:v>
                </c:pt>
                <c:pt idx="3">
                  <c:v>Rich</c:v>
                </c:pt>
                <c:pt idx="4">
                  <c:v>Richest</c:v>
                </c:pt>
              </c:strCache>
            </c:strRef>
          </c:cat>
          <c:val>
            <c:numRef>
              <c:f>'DHS11'!$M$21:$Q$21</c:f>
              <c:numCache>
                <c:formatCode>###0.0</c:formatCode>
                <c:ptCount val="5"/>
                <c:pt idx="0">
                  <c:v>22.5</c:v>
                </c:pt>
                <c:pt idx="1">
                  <c:v>21.3</c:v>
                </c:pt>
                <c:pt idx="2">
                  <c:v>22.2</c:v>
                </c:pt>
                <c:pt idx="3">
                  <c:v>21.2</c:v>
                </c:pt>
                <c:pt idx="4">
                  <c:v>17.399999999999999</c:v>
                </c:pt>
              </c:numCache>
            </c:numRef>
          </c:val>
          <c:extLst>
            <c:ext xmlns:c16="http://schemas.microsoft.com/office/drawing/2014/chart" uri="{C3380CC4-5D6E-409C-BE32-E72D297353CC}">
              <c16:uniqueId val="{00000003-B703-4AF6-846E-B28231F60C91}"/>
            </c:ext>
          </c:extLst>
        </c:ser>
        <c:dLbls>
          <c:showLegendKey val="0"/>
          <c:showVal val="0"/>
          <c:showCatName val="0"/>
          <c:showSerName val="0"/>
          <c:showPercent val="0"/>
          <c:showBubbleSize val="0"/>
        </c:dLbls>
        <c:gapWidth val="50"/>
        <c:overlap val="100"/>
        <c:axId val="221030272"/>
        <c:axId val="221031808"/>
      </c:barChart>
      <c:catAx>
        <c:axId val="221030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31808"/>
        <c:crosses val="autoZero"/>
        <c:auto val="1"/>
        <c:lblAlgn val="ctr"/>
        <c:lblOffset val="100"/>
        <c:tickLblSkip val="1"/>
        <c:tickMarkSkip val="1"/>
        <c:noMultiLvlLbl val="0"/>
      </c:catAx>
      <c:valAx>
        <c:axId val="221031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30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'DHS11'!$R$15:$AB$15</c:f>
              <c:strCache>
                <c:ptCount val="11"/>
                <c:pt idx="0">
                  <c:v>Addis Ababa</c:v>
                </c:pt>
                <c:pt idx="1">
                  <c:v>Affar</c:v>
                </c:pt>
                <c:pt idx="2">
                  <c:v>Amhara</c:v>
                </c:pt>
                <c:pt idx="3">
                  <c:v>Benishangul-Gumuz</c:v>
                </c:pt>
                <c:pt idx="4">
                  <c:v>Dire Dawa</c:v>
                </c:pt>
                <c:pt idx="5">
                  <c:v>Gambela</c:v>
                </c:pt>
                <c:pt idx="6">
                  <c:v>Harari</c:v>
                </c:pt>
                <c:pt idx="7">
                  <c:v>Oromiya</c:v>
                </c:pt>
                <c:pt idx="8">
                  <c:v>SNNP</c:v>
                </c:pt>
                <c:pt idx="9">
                  <c:v>Somali</c:v>
                </c:pt>
                <c:pt idx="10">
                  <c:v>Tigray</c:v>
                </c:pt>
              </c:strCache>
            </c:strRef>
          </c:cat>
          <c:val>
            <c:numRef>
              <c:f>'DHS11'!$R$18:$AB$18</c:f>
              <c:numCache>
                <c:formatCode>###0.0</c:formatCode>
                <c:ptCount val="11"/>
                <c:pt idx="0">
                  <c:v>94.5</c:v>
                </c:pt>
                <c:pt idx="1">
                  <c:v>26.6</c:v>
                </c:pt>
                <c:pt idx="2">
                  <c:v>38.9</c:v>
                </c:pt>
                <c:pt idx="3">
                  <c:v>47.6</c:v>
                </c:pt>
                <c:pt idx="4">
                  <c:v>66.7</c:v>
                </c:pt>
                <c:pt idx="5">
                  <c:v>50.2</c:v>
                </c:pt>
                <c:pt idx="6">
                  <c:v>62</c:v>
                </c:pt>
                <c:pt idx="7">
                  <c:v>25.8</c:v>
                </c:pt>
                <c:pt idx="8">
                  <c:v>24.6</c:v>
                </c:pt>
                <c:pt idx="9">
                  <c:v>33.700000000000003</c:v>
                </c:pt>
                <c:pt idx="10">
                  <c:v>45</c:v>
                </c:pt>
              </c:numCache>
            </c:numRef>
          </c:val>
          <c:extLst>
            <c:ext xmlns:c16="http://schemas.microsoft.com/office/drawing/2014/chart" uri="{C3380CC4-5D6E-409C-BE32-E72D297353CC}">
              <c16:uniqueId val="{00000000-CCF2-42CC-B781-FA4EE0B4AFF4}"/>
            </c:ext>
          </c:extLst>
        </c:ser>
        <c:ser>
          <c:idx val="1"/>
          <c:order val="1"/>
          <c:tx>
            <c:strRef>
              <c:f>'DHS11'!$B$19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'DHS11'!$R$15:$AB$15</c:f>
              <c:strCache>
                <c:ptCount val="11"/>
                <c:pt idx="0">
                  <c:v>Addis Ababa</c:v>
                </c:pt>
                <c:pt idx="1">
                  <c:v>Affar</c:v>
                </c:pt>
                <c:pt idx="2">
                  <c:v>Amhara</c:v>
                </c:pt>
                <c:pt idx="3">
                  <c:v>Benishangul-Gumuz</c:v>
                </c:pt>
                <c:pt idx="4">
                  <c:v>Dire Dawa</c:v>
                </c:pt>
                <c:pt idx="5">
                  <c:v>Gambela</c:v>
                </c:pt>
                <c:pt idx="6">
                  <c:v>Harari</c:v>
                </c:pt>
                <c:pt idx="7">
                  <c:v>Oromiya</c:v>
                </c:pt>
                <c:pt idx="8">
                  <c:v>SNNP</c:v>
                </c:pt>
                <c:pt idx="9">
                  <c:v>Somali</c:v>
                </c:pt>
                <c:pt idx="10">
                  <c:v>Tigray</c:v>
                </c:pt>
              </c:strCache>
            </c:strRef>
          </c:cat>
          <c:val>
            <c:numRef>
              <c:f>'DHS11'!$R$19:$AB$19</c:f>
              <c:numCache>
                <c:formatCode>###0.0</c:formatCode>
                <c:ptCount val="11"/>
                <c:pt idx="0">
                  <c:v>5.5</c:v>
                </c:pt>
                <c:pt idx="1">
                  <c:v>16</c:v>
                </c:pt>
                <c:pt idx="2">
                  <c:v>14.5</c:v>
                </c:pt>
                <c:pt idx="3">
                  <c:v>7.2</c:v>
                </c:pt>
                <c:pt idx="4">
                  <c:v>17.100000000000001</c:v>
                </c:pt>
                <c:pt idx="5">
                  <c:v>10.5</c:v>
                </c:pt>
                <c:pt idx="6">
                  <c:v>24</c:v>
                </c:pt>
                <c:pt idx="7">
                  <c:v>19.8</c:v>
                </c:pt>
                <c:pt idx="8">
                  <c:v>20.6</c:v>
                </c:pt>
                <c:pt idx="9">
                  <c:v>28.2</c:v>
                </c:pt>
                <c:pt idx="10">
                  <c:v>21.2</c:v>
                </c:pt>
              </c:numCache>
            </c:numRef>
          </c:val>
          <c:extLst>
            <c:ext xmlns:c16="http://schemas.microsoft.com/office/drawing/2014/chart" uri="{C3380CC4-5D6E-409C-BE32-E72D297353CC}">
              <c16:uniqueId val="{00000001-CCF2-42CC-B781-FA4EE0B4AFF4}"/>
            </c:ext>
          </c:extLst>
        </c:ser>
        <c:ser>
          <c:idx val="2"/>
          <c:order val="2"/>
          <c:tx>
            <c:strRef>
              <c:f>'DHS11'!$B$20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'DHS11'!$R$15:$AB$15</c:f>
              <c:strCache>
                <c:ptCount val="11"/>
                <c:pt idx="0">
                  <c:v>Addis Ababa</c:v>
                </c:pt>
                <c:pt idx="1">
                  <c:v>Affar</c:v>
                </c:pt>
                <c:pt idx="2">
                  <c:v>Amhara</c:v>
                </c:pt>
                <c:pt idx="3">
                  <c:v>Benishangul-Gumuz</c:v>
                </c:pt>
                <c:pt idx="4">
                  <c:v>Dire Dawa</c:v>
                </c:pt>
                <c:pt idx="5">
                  <c:v>Gambela</c:v>
                </c:pt>
                <c:pt idx="6">
                  <c:v>Harari</c:v>
                </c:pt>
                <c:pt idx="7">
                  <c:v>Oromiya</c:v>
                </c:pt>
                <c:pt idx="8">
                  <c:v>SNNP</c:v>
                </c:pt>
                <c:pt idx="9">
                  <c:v>Somali</c:v>
                </c:pt>
                <c:pt idx="10">
                  <c:v>Tigray</c:v>
                </c:pt>
              </c:strCache>
            </c:strRef>
          </c:cat>
          <c:val>
            <c:numRef>
              <c:f>'DHS11'!$R$20:$AB$20</c:f>
              <c:numCache>
                <c:formatCode>###0.0</c:formatCode>
                <c:ptCount val="11"/>
                <c:pt idx="0">
                  <c:v>0</c:v>
                </c:pt>
                <c:pt idx="1">
                  <c:v>13.7</c:v>
                </c:pt>
                <c:pt idx="2">
                  <c:v>28</c:v>
                </c:pt>
                <c:pt idx="3">
                  <c:v>21.8</c:v>
                </c:pt>
                <c:pt idx="4">
                  <c:v>13.2</c:v>
                </c:pt>
                <c:pt idx="5">
                  <c:v>25.2</c:v>
                </c:pt>
                <c:pt idx="6">
                  <c:v>10.9</c:v>
                </c:pt>
                <c:pt idx="7">
                  <c:v>37.700000000000003</c:v>
                </c:pt>
                <c:pt idx="8">
                  <c:v>34.299999999999997</c:v>
                </c:pt>
                <c:pt idx="9">
                  <c:v>21.6</c:v>
                </c:pt>
                <c:pt idx="10">
                  <c:v>19.899999999999999</c:v>
                </c:pt>
              </c:numCache>
            </c:numRef>
          </c:val>
          <c:extLst>
            <c:ext xmlns:c16="http://schemas.microsoft.com/office/drawing/2014/chart" uri="{C3380CC4-5D6E-409C-BE32-E72D297353CC}">
              <c16:uniqueId val="{00000002-CCF2-42CC-B781-FA4EE0B4AFF4}"/>
            </c:ext>
          </c:extLst>
        </c:ser>
        <c:ser>
          <c:idx val="3"/>
          <c:order val="3"/>
          <c:tx>
            <c:strRef>
              <c:f>'DHS11'!$B$21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'DHS11'!$R$15:$AB$15</c:f>
              <c:strCache>
                <c:ptCount val="11"/>
                <c:pt idx="0">
                  <c:v>Addis Ababa</c:v>
                </c:pt>
                <c:pt idx="1">
                  <c:v>Affar</c:v>
                </c:pt>
                <c:pt idx="2">
                  <c:v>Amhara</c:v>
                </c:pt>
                <c:pt idx="3">
                  <c:v>Benishangul-Gumuz</c:v>
                </c:pt>
                <c:pt idx="4">
                  <c:v>Dire Dawa</c:v>
                </c:pt>
                <c:pt idx="5">
                  <c:v>Gambela</c:v>
                </c:pt>
                <c:pt idx="6">
                  <c:v>Harari</c:v>
                </c:pt>
                <c:pt idx="7">
                  <c:v>Oromiya</c:v>
                </c:pt>
                <c:pt idx="8">
                  <c:v>SNNP</c:v>
                </c:pt>
                <c:pt idx="9">
                  <c:v>Somali</c:v>
                </c:pt>
                <c:pt idx="10">
                  <c:v>Tigray</c:v>
                </c:pt>
              </c:strCache>
            </c:strRef>
          </c:cat>
          <c:val>
            <c:numRef>
              <c:f>'DHS11'!$R$21:$AB$21</c:f>
              <c:numCache>
                <c:formatCode>###0.0</c:formatCode>
                <c:ptCount val="11"/>
                <c:pt idx="0">
                  <c:v>0</c:v>
                </c:pt>
                <c:pt idx="1">
                  <c:v>43.7</c:v>
                </c:pt>
                <c:pt idx="2">
                  <c:v>18.600000000000001</c:v>
                </c:pt>
                <c:pt idx="3">
                  <c:v>23.5</c:v>
                </c:pt>
                <c:pt idx="4">
                  <c:v>2.9</c:v>
                </c:pt>
                <c:pt idx="5">
                  <c:v>14.1</c:v>
                </c:pt>
                <c:pt idx="6">
                  <c:v>3.1</c:v>
                </c:pt>
                <c:pt idx="7">
                  <c:v>16.7</c:v>
                </c:pt>
                <c:pt idx="8">
                  <c:v>20.5</c:v>
                </c:pt>
                <c:pt idx="9">
                  <c:v>16.5</c:v>
                </c:pt>
                <c:pt idx="10">
                  <c:v>14</c:v>
                </c:pt>
              </c:numCache>
            </c:numRef>
          </c:val>
          <c:extLst>
            <c:ext xmlns:c16="http://schemas.microsoft.com/office/drawing/2014/chart" uri="{C3380CC4-5D6E-409C-BE32-E72D297353CC}">
              <c16:uniqueId val="{00000003-CCF2-42CC-B781-FA4EE0B4AFF4}"/>
            </c:ext>
          </c:extLst>
        </c:ser>
        <c:dLbls>
          <c:showLegendKey val="0"/>
          <c:showVal val="0"/>
          <c:showCatName val="0"/>
          <c:showSerName val="0"/>
          <c:showPercent val="0"/>
          <c:showBubbleSize val="0"/>
        </c:dLbls>
        <c:gapWidth val="50"/>
        <c:overlap val="100"/>
        <c:axId val="230174080"/>
        <c:axId val="230196352"/>
      </c:barChart>
      <c:catAx>
        <c:axId val="230174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96352"/>
        <c:crosses val="autoZero"/>
        <c:auto val="1"/>
        <c:lblAlgn val="ctr"/>
        <c:lblOffset val="100"/>
        <c:tickLblSkip val="1"/>
        <c:tickMarkSkip val="1"/>
        <c:noMultiLvlLbl val="0"/>
      </c:catAx>
      <c:valAx>
        <c:axId val="230196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74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'DHS11'!$C$15:$G$15</c:f>
              <c:strCache>
                <c:ptCount val="5"/>
                <c:pt idx="0">
                  <c:v>Poorest</c:v>
                </c:pt>
                <c:pt idx="1">
                  <c:v>Poor</c:v>
                </c:pt>
                <c:pt idx="2">
                  <c:v>Middle</c:v>
                </c:pt>
                <c:pt idx="3">
                  <c:v>Rich</c:v>
                </c:pt>
                <c:pt idx="4">
                  <c:v>Richest</c:v>
                </c:pt>
              </c:strCache>
            </c:strRef>
          </c:cat>
          <c:val>
            <c:numRef>
              <c:f>'DHS11'!$C$18:$G$18</c:f>
              <c:numCache>
                <c:formatCode>###0.0</c:formatCode>
                <c:ptCount val="5"/>
                <c:pt idx="0">
                  <c:v>16.399999999999999</c:v>
                </c:pt>
                <c:pt idx="1">
                  <c:v>20.8</c:v>
                </c:pt>
                <c:pt idx="2">
                  <c:v>23.6</c:v>
                </c:pt>
                <c:pt idx="3">
                  <c:v>30.3</c:v>
                </c:pt>
                <c:pt idx="4">
                  <c:v>76.3</c:v>
                </c:pt>
              </c:numCache>
            </c:numRef>
          </c:val>
          <c:extLst>
            <c:ext xmlns:c16="http://schemas.microsoft.com/office/drawing/2014/chart" uri="{C3380CC4-5D6E-409C-BE32-E72D297353CC}">
              <c16:uniqueId val="{00000000-D9BF-4A48-A826-99998774D792}"/>
            </c:ext>
          </c:extLst>
        </c:ser>
        <c:ser>
          <c:idx val="1"/>
          <c:order val="1"/>
          <c:tx>
            <c:strRef>
              <c:f>'DHS11'!$B$19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'DHS11'!$C$15:$G$15</c:f>
              <c:strCache>
                <c:ptCount val="5"/>
                <c:pt idx="0">
                  <c:v>Poorest</c:v>
                </c:pt>
                <c:pt idx="1">
                  <c:v>Poor</c:v>
                </c:pt>
                <c:pt idx="2">
                  <c:v>Middle</c:v>
                </c:pt>
                <c:pt idx="3">
                  <c:v>Rich</c:v>
                </c:pt>
                <c:pt idx="4">
                  <c:v>Richest</c:v>
                </c:pt>
              </c:strCache>
            </c:strRef>
          </c:cat>
          <c:val>
            <c:numRef>
              <c:f>'DHS11'!$C$19:$G$19</c:f>
              <c:numCache>
                <c:formatCode>###0.0</c:formatCode>
                <c:ptCount val="5"/>
                <c:pt idx="0">
                  <c:v>17.100000000000001</c:v>
                </c:pt>
                <c:pt idx="1">
                  <c:v>19.899999999999999</c:v>
                </c:pt>
                <c:pt idx="2">
                  <c:v>20.7</c:v>
                </c:pt>
                <c:pt idx="3">
                  <c:v>20.2</c:v>
                </c:pt>
                <c:pt idx="4">
                  <c:v>12.9</c:v>
                </c:pt>
              </c:numCache>
            </c:numRef>
          </c:val>
          <c:extLst>
            <c:ext xmlns:c16="http://schemas.microsoft.com/office/drawing/2014/chart" uri="{C3380CC4-5D6E-409C-BE32-E72D297353CC}">
              <c16:uniqueId val="{00000001-D9BF-4A48-A826-99998774D792}"/>
            </c:ext>
          </c:extLst>
        </c:ser>
        <c:ser>
          <c:idx val="2"/>
          <c:order val="2"/>
          <c:tx>
            <c:strRef>
              <c:f>'DHS11'!$B$20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'DHS11'!$C$15:$G$15</c:f>
              <c:strCache>
                <c:ptCount val="5"/>
                <c:pt idx="0">
                  <c:v>Poorest</c:v>
                </c:pt>
                <c:pt idx="1">
                  <c:v>Poor</c:v>
                </c:pt>
                <c:pt idx="2">
                  <c:v>Middle</c:v>
                </c:pt>
                <c:pt idx="3">
                  <c:v>Rich</c:v>
                </c:pt>
                <c:pt idx="4">
                  <c:v>Richest</c:v>
                </c:pt>
              </c:strCache>
            </c:strRef>
          </c:cat>
          <c:val>
            <c:numRef>
              <c:f>'DHS11'!$C$20:$G$20</c:f>
              <c:numCache>
                <c:formatCode>###0.0</c:formatCode>
                <c:ptCount val="5"/>
                <c:pt idx="0">
                  <c:v>44.5</c:v>
                </c:pt>
                <c:pt idx="1">
                  <c:v>37.799999999999997</c:v>
                </c:pt>
                <c:pt idx="2">
                  <c:v>35.6</c:v>
                </c:pt>
                <c:pt idx="3">
                  <c:v>29.8</c:v>
                </c:pt>
                <c:pt idx="4">
                  <c:v>7.2</c:v>
                </c:pt>
              </c:numCache>
            </c:numRef>
          </c:val>
          <c:extLst>
            <c:ext xmlns:c16="http://schemas.microsoft.com/office/drawing/2014/chart" uri="{C3380CC4-5D6E-409C-BE32-E72D297353CC}">
              <c16:uniqueId val="{00000002-D9BF-4A48-A826-99998774D792}"/>
            </c:ext>
          </c:extLst>
        </c:ser>
        <c:ser>
          <c:idx val="3"/>
          <c:order val="3"/>
          <c:tx>
            <c:strRef>
              <c:f>'DHS11'!$B$21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'DHS11'!$C$15:$G$15</c:f>
              <c:strCache>
                <c:ptCount val="5"/>
                <c:pt idx="0">
                  <c:v>Poorest</c:v>
                </c:pt>
                <c:pt idx="1">
                  <c:v>Poor</c:v>
                </c:pt>
                <c:pt idx="2">
                  <c:v>Middle</c:v>
                </c:pt>
                <c:pt idx="3">
                  <c:v>Rich</c:v>
                </c:pt>
                <c:pt idx="4">
                  <c:v>Richest</c:v>
                </c:pt>
              </c:strCache>
            </c:strRef>
          </c:cat>
          <c:val>
            <c:numRef>
              <c:f>'DHS11'!$C$21:$G$21</c:f>
              <c:numCache>
                <c:formatCode>###0.0</c:formatCode>
                <c:ptCount val="5"/>
                <c:pt idx="0">
                  <c:v>22</c:v>
                </c:pt>
                <c:pt idx="1">
                  <c:v>21.5</c:v>
                </c:pt>
                <c:pt idx="2">
                  <c:v>20.100000000000001</c:v>
                </c:pt>
                <c:pt idx="3">
                  <c:v>19.7</c:v>
                </c:pt>
                <c:pt idx="4">
                  <c:v>3.6</c:v>
                </c:pt>
              </c:numCache>
            </c:numRef>
          </c:val>
          <c:extLst>
            <c:ext xmlns:c16="http://schemas.microsoft.com/office/drawing/2014/chart" uri="{C3380CC4-5D6E-409C-BE32-E72D297353CC}">
              <c16:uniqueId val="{00000003-D9BF-4A48-A826-99998774D792}"/>
            </c:ext>
          </c:extLst>
        </c:ser>
        <c:dLbls>
          <c:showLegendKey val="0"/>
          <c:showVal val="0"/>
          <c:showCatName val="0"/>
          <c:showSerName val="0"/>
          <c:showPercent val="0"/>
          <c:showBubbleSize val="0"/>
        </c:dLbls>
        <c:gapWidth val="50"/>
        <c:overlap val="100"/>
        <c:axId val="230245888"/>
        <c:axId val="230247424"/>
      </c:barChart>
      <c:catAx>
        <c:axId val="230245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47424"/>
        <c:crosses val="autoZero"/>
        <c:auto val="1"/>
        <c:lblAlgn val="ctr"/>
        <c:lblOffset val="100"/>
        <c:tickLblSkip val="1"/>
        <c:tickMarkSkip val="1"/>
        <c:noMultiLvlLbl val="0"/>
      </c:catAx>
      <c:valAx>
        <c:axId val="230247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45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'DHS11'!$R$121:$AB$121</c:f>
              <c:strCache>
                <c:ptCount val="11"/>
                <c:pt idx="0">
                  <c:v>Addis Ababa</c:v>
                </c:pt>
                <c:pt idx="1">
                  <c:v>Affar</c:v>
                </c:pt>
                <c:pt idx="2">
                  <c:v>Amhara</c:v>
                </c:pt>
                <c:pt idx="3">
                  <c:v>Benishangul-Gumuz</c:v>
                </c:pt>
                <c:pt idx="4">
                  <c:v>Dire Dawa</c:v>
                </c:pt>
                <c:pt idx="5">
                  <c:v>Gambela</c:v>
                </c:pt>
                <c:pt idx="6">
                  <c:v>Harari</c:v>
                </c:pt>
                <c:pt idx="7">
                  <c:v>Oromiya</c:v>
                </c:pt>
                <c:pt idx="8">
                  <c:v>SNNP</c:v>
                </c:pt>
                <c:pt idx="9">
                  <c:v>Somali</c:v>
                </c:pt>
                <c:pt idx="10">
                  <c:v>Tigray</c:v>
                </c:pt>
              </c:strCache>
            </c:strRef>
          </c:cat>
          <c:val>
            <c:numRef>
              <c:f>'DHS11'!$R$124:$AB$124</c:f>
              <c:numCache>
                <c:formatCode>###0.0</c:formatCode>
                <c:ptCount val="11"/>
                <c:pt idx="0">
                  <c:v>24.588354423045288</c:v>
                </c:pt>
                <c:pt idx="1">
                  <c:v>6.9811515877549377</c:v>
                </c:pt>
                <c:pt idx="2">
                  <c:v>11.738733658401955</c:v>
                </c:pt>
                <c:pt idx="3">
                  <c:v>6.9596031998477317</c:v>
                </c:pt>
                <c:pt idx="4">
                  <c:v>26.37088075928154</c:v>
                </c:pt>
                <c:pt idx="5">
                  <c:v>12.825967722163984</c:v>
                </c:pt>
                <c:pt idx="6">
                  <c:v>18.300000885345085</c:v>
                </c:pt>
                <c:pt idx="7">
                  <c:v>6.0069949079987452</c:v>
                </c:pt>
                <c:pt idx="8">
                  <c:v>6.8125009620360659</c:v>
                </c:pt>
                <c:pt idx="9">
                  <c:v>12.168938359428411</c:v>
                </c:pt>
                <c:pt idx="10">
                  <c:v>10.537454443203316</c:v>
                </c:pt>
              </c:numCache>
            </c:numRef>
          </c:val>
          <c:extLst>
            <c:ext xmlns:c16="http://schemas.microsoft.com/office/drawing/2014/chart" uri="{C3380CC4-5D6E-409C-BE32-E72D297353CC}">
              <c16:uniqueId val="{00000000-DAAA-44FF-BDDC-2CC8362C0D9D}"/>
            </c:ext>
          </c:extLst>
        </c:ser>
        <c:ser>
          <c:idx val="1"/>
          <c:order val="1"/>
          <c:tx>
            <c:strRef>
              <c:f>'DHS11'!$B$125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'DHS11'!$R$121:$AB$121</c:f>
              <c:strCache>
                <c:ptCount val="11"/>
                <c:pt idx="0">
                  <c:v>Addis Ababa</c:v>
                </c:pt>
                <c:pt idx="1">
                  <c:v>Affar</c:v>
                </c:pt>
                <c:pt idx="2">
                  <c:v>Amhara</c:v>
                </c:pt>
                <c:pt idx="3">
                  <c:v>Benishangul-Gumuz</c:v>
                </c:pt>
                <c:pt idx="4">
                  <c:v>Dire Dawa</c:v>
                </c:pt>
                <c:pt idx="5">
                  <c:v>Gambela</c:v>
                </c:pt>
                <c:pt idx="6">
                  <c:v>Harari</c:v>
                </c:pt>
                <c:pt idx="7">
                  <c:v>Oromiya</c:v>
                </c:pt>
                <c:pt idx="8">
                  <c:v>SNNP</c:v>
                </c:pt>
                <c:pt idx="9">
                  <c:v>Somali</c:v>
                </c:pt>
                <c:pt idx="10">
                  <c:v>Tigray</c:v>
                </c:pt>
              </c:strCache>
            </c:strRef>
          </c:cat>
          <c:val>
            <c:numRef>
              <c:f>'DHS11'!$R$125:$AB$125</c:f>
              <c:numCache>
                <c:formatCode>###0.0</c:formatCode>
                <c:ptCount val="11"/>
                <c:pt idx="0">
                  <c:v>48.851024882241603</c:v>
                </c:pt>
                <c:pt idx="1">
                  <c:v>7.7223896101778253</c:v>
                </c:pt>
                <c:pt idx="2">
                  <c:v>5.183803457107234</c:v>
                </c:pt>
                <c:pt idx="3">
                  <c:v>5.5055090939317566</c:v>
                </c:pt>
                <c:pt idx="4">
                  <c:v>27.392922668463989</c:v>
                </c:pt>
                <c:pt idx="5">
                  <c:v>7.6513417806773338</c:v>
                </c:pt>
                <c:pt idx="6">
                  <c:v>17.390887307513914</c:v>
                </c:pt>
                <c:pt idx="7">
                  <c:v>4.139711029815996</c:v>
                </c:pt>
                <c:pt idx="8">
                  <c:v>2.710026540631711</c:v>
                </c:pt>
                <c:pt idx="9">
                  <c:v>21.527379300696243</c:v>
                </c:pt>
                <c:pt idx="10">
                  <c:v>9.7134507169292714</c:v>
                </c:pt>
              </c:numCache>
            </c:numRef>
          </c:val>
          <c:extLst>
            <c:ext xmlns:c16="http://schemas.microsoft.com/office/drawing/2014/chart" uri="{C3380CC4-5D6E-409C-BE32-E72D297353CC}">
              <c16:uniqueId val="{00000001-DAAA-44FF-BDDC-2CC8362C0D9D}"/>
            </c:ext>
          </c:extLst>
        </c:ser>
        <c:ser>
          <c:idx val="2"/>
          <c:order val="2"/>
          <c:tx>
            <c:strRef>
              <c:f>'DHS11'!$B$126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'DHS11'!$R$121:$AB$121</c:f>
              <c:strCache>
                <c:ptCount val="11"/>
                <c:pt idx="0">
                  <c:v>Addis Ababa</c:v>
                </c:pt>
                <c:pt idx="1">
                  <c:v>Affar</c:v>
                </c:pt>
                <c:pt idx="2">
                  <c:v>Amhara</c:v>
                </c:pt>
                <c:pt idx="3">
                  <c:v>Benishangul-Gumuz</c:v>
                </c:pt>
                <c:pt idx="4">
                  <c:v>Dire Dawa</c:v>
                </c:pt>
                <c:pt idx="5">
                  <c:v>Gambela</c:v>
                </c:pt>
                <c:pt idx="6">
                  <c:v>Harari</c:v>
                </c:pt>
                <c:pt idx="7">
                  <c:v>Oromiya</c:v>
                </c:pt>
                <c:pt idx="8">
                  <c:v>SNNP</c:v>
                </c:pt>
                <c:pt idx="9">
                  <c:v>Somali</c:v>
                </c:pt>
                <c:pt idx="10">
                  <c:v>Tigray</c:v>
                </c:pt>
              </c:strCache>
            </c:strRef>
          </c:cat>
          <c:val>
            <c:numRef>
              <c:f>'DHS11'!$R$126:$AB$126</c:f>
              <c:numCache>
                <c:formatCode>###0.0</c:formatCode>
                <c:ptCount val="11"/>
                <c:pt idx="0">
                  <c:v>20.868634711600262</c:v>
                </c:pt>
                <c:pt idx="1">
                  <c:v>5.6897797952652382</c:v>
                </c:pt>
                <c:pt idx="2">
                  <c:v>40.982479974572406</c:v>
                </c:pt>
                <c:pt idx="3">
                  <c:v>45.165651959319113</c:v>
                </c:pt>
                <c:pt idx="4">
                  <c:v>9.2883482605844137</c:v>
                </c:pt>
                <c:pt idx="5">
                  <c:v>24.226449177575496</c:v>
                </c:pt>
                <c:pt idx="6">
                  <c:v>25.218728319744407</c:v>
                </c:pt>
                <c:pt idx="7">
                  <c:v>46.81689134961627</c:v>
                </c:pt>
                <c:pt idx="8">
                  <c:v>67.202767500279663</c:v>
                </c:pt>
                <c:pt idx="9">
                  <c:v>8.4517147751031274</c:v>
                </c:pt>
                <c:pt idx="10">
                  <c:v>34.289991000658425</c:v>
                </c:pt>
              </c:numCache>
            </c:numRef>
          </c:val>
          <c:extLst>
            <c:ext xmlns:c16="http://schemas.microsoft.com/office/drawing/2014/chart" uri="{C3380CC4-5D6E-409C-BE32-E72D297353CC}">
              <c16:uniqueId val="{00000002-DAAA-44FF-BDDC-2CC8362C0D9D}"/>
            </c:ext>
          </c:extLst>
        </c:ser>
        <c:ser>
          <c:idx val="3"/>
          <c:order val="3"/>
          <c:tx>
            <c:strRef>
              <c:f>'DHS11'!$B$127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'DHS11'!$R$121:$AB$121</c:f>
              <c:strCache>
                <c:ptCount val="11"/>
                <c:pt idx="0">
                  <c:v>Addis Ababa</c:v>
                </c:pt>
                <c:pt idx="1">
                  <c:v>Affar</c:v>
                </c:pt>
                <c:pt idx="2">
                  <c:v>Amhara</c:v>
                </c:pt>
                <c:pt idx="3">
                  <c:v>Benishangul-Gumuz</c:v>
                </c:pt>
                <c:pt idx="4">
                  <c:v>Dire Dawa</c:v>
                </c:pt>
                <c:pt idx="5">
                  <c:v>Gambela</c:v>
                </c:pt>
                <c:pt idx="6">
                  <c:v>Harari</c:v>
                </c:pt>
                <c:pt idx="7">
                  <c:v>Oromiya</c:v>
                </c:pt>
                <c:pt idx="8">
                  <c:v>SNNP</c:v>
                </c:pt>
                <c:pt idx="9">
                  <c:v>Somali</c:v>
                </c:pt>
                <c:pt idx="10">
                  <c:v>Tigray</c:v>
                </c:pt>
              </c:strCache>
            </c:strRef>
          </c:cat>
          <c:val>
            <c:numRef>
              <c:f>'DHS11'!$R$127:$AB$127</c:f>
              <c:numCache>
                <c:formatCode>###0.0</c:formatCode>
                <c:ptCount val="11"/>
                <c:pt idx="0">
                  <c:v>5.6919859831128479</c:v>
                </c:pt>
                <c:pt idx="1">
                  <c:v>79.606679006801997</c:v>
                </c:pt>
                <c:pt idx="2">
                  <c:v>42.094982909918407</c:v>
                </c:pt>
                <c:pt idx="3">
                  <c:v>42.369235746901388</c:v>
                </c:pt>
                <c:pt idx="4">
                  <c:v>36.947848311670064</c:v>
                </c:pt>
                <c:pt idx="5">
                  <c:v>55.296241319583196</c:v>
                </c:pt>
                <c:pt idx="6">
                  <c:v>39.090383487396586</c:v>
                </c:pt>
                <c:pt idx="7">
                  <c:v>43.036402712568986</c:v>
                </c:pt>
                <c:pt idx="8">
                  <c:v>23.274704997052556</c:v>
                </c:pt>
                <c:pt idx="9">
                  <c:v>57.851967564772224</c:v>
                </c:pt>
                <c:pt idx="10">
                  <c:v>45.459103839208986</c:v>
                </c:pt>
              </c:numCache>
            </c:numRef>
          </c:val>
          <c:extLst>
            <c:ext xmlns:c16="http://schemas.microsoft.com/office/drawing/2014/chart" uri="{C3380CC4-5D6E-409C-BE32-E72D297353CC}">
              <c16:uniqueId val="{00000003-DAAA-44FF-BDDC-2CC8362C0D9D}"/>
            </c:ext>
          </c:extLst>
        </c:ser>
        <c:dLbls>
          <c:showLegendKey val="0"/>
          <c:showVal val="0"/>
          <c:showCatName val="0"/>
          <c:showSerName val="0"/>
          <c:showPercent val="0"/>
          <c:showBubbleSize val="0"/>
        </c:dLbls>
        <c:gapWidth val="50"/>
        <c:overlap val="100"/>
        <c:axId val="231420672"/>
        <c:axId val="231422208"/>
      </c:barChart>
      <c:catAx>
        <c:axId val="231420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22208"/>
        <c:crosses val="autoZero"/>
        <c:auto val="1"/>
        <c:lblAlgn val="ctr"/>
        <c:lblOffset val="100"/>
        <c:tickLblSkip val="1"/>
        <c:tickMarkSkip val="1"/>
        <c:noMultiLvlLbl val="0"/>
      </c:catAx>
      <c:valAx>
        <c:axId val="231422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20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'DHS11'!$M$221:$Q$221</c:f>
              <c:strCache>
                <c:ptCount val="5"/>
                <c:pt idx="0">
                  <c:v>Poorest</c:v>
                </c:pt>
                <c:pt idx="1">
                  <c:v>Poor</c:v>
                </c:pt>
                <c:pt idx="2">
                  <c:v>Middle</c:v>
                </c:pt>
                <c:pt idx="3">
                  <c:v>Rich</c:v>
                </c:pt>
                <c:pt idx="4">
                  <c:v>Richest</c:v>
                </c:pt>
              </c:strCache>
            </c:strRef>
          </c:cat>
          <c:val>
            <c:numRef>
              <c:f>'DHS11'!$M$222:$Q$222</c:f>
              <c:numCache>
                <c:formatCode>###0.0</c:formatCode>
                <c:ptCount val="5"/>
                <c:pt idx="0">
                  <c:v>0</c:v>
                </c:pt>
                <c:pt idx="1">
                  <c:v>0</c:v>
                </c:pt>
                <c:pt idx="2">
                  <c:v>0.20517029097098316</c:v>
                </c:pt>
                <c:pt idx="3">
                  <c:v>1.0205294036169205E-2</c:v>
                </c:pt>
                <c:pt idx="4">
                  <c:v>0.21921084874439861</c:v>
                </c:pt>
              </c:numCache>
            </c:numRef>
          </c:val>
          <c:extLst>
            <c:ext xmlns:c16="http://schemas.microsoft.com/office/drawing/2014/chart" uri="{C3380CC4-5D6E-409C-BE32-E72D297353CC}">
              <c16:uniqueId val="{00000000-BCD4-482C-9F58-85024D86CB1E}"/>
            </c:ext>
          </c:extLst>
        </c:ser>
        <c:ser>
          <c:idx val="1"/>
          <c:order val="1"/>
          <c:tx>
            <c:strRef>
              <c:f>'DHS11'!$B$223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'DHS11'!$M$221:$Q$221</c:f>
              <c:strCache>
                <c:ptCount val="5"/>
                <c:pt idx="0">
                  <c:v>Poorest</c:v>
                </c:pt>
                <c:pt idx="1">
                  <c:v>Poor</c:v>
                </c:pt>
                <c:pt idx="2">
                  <c:v>Middle</c:v>
                </c:pt>
                <c:pt idx="3">
                  <c:v>Rich</c:v>
                </c:pt>
                <c:pt idx="4">
                  <c:v>Richest</c:v>
                </c:pt>
              </c:strCache>
            </c:strRef>
          </c:cat>
          <c:val>
            <c:numRef>
              <c:f>'DHS11'!$M$223:$Q$223</c:f>
              <c:numCache>
                <c:formatCode>###0.0</c:formatCode>
                <c:ptCount val="5"/>
                <c:pt idx="0">
                  <c:v>0.4077285053150751</c:v>
                </c:pt>
                <c:pt idx="1">
                  <c:v>0.40489474433439965</c:v>
                </c:pt>
                <c:pt idx="2">
                  <c:v>0.76945428844949737</c:v>
                </c:pt>
                <c:pt idx="3">
                  <c:v>1.1915135242506136</c:v>
                </c:pt>
                <c:pt idx="4">
                  <c:v>1.7914552829947483</c:v>
                </c:pt>
              </c:numCache>
            </c:numRef>
          </c:val>
          <c:extLst>
            <c:ext xmlns:c16="http://schemas.microsoft.com/office/drawing/2014/chart" uri="{C3380CC4-5D6E-409C-BE32-E72D297353CC}">
              <c16:uniqueId val="{00000001-BCD4-482C-9F58-85024D86CB1E}"/>
            </c:ext>
          </c:extLst>
        </c:ser>
        <c:ser>
          <c:idx val="2"/>
          <c:order val="2"/>
          <c:tx>
            <c:strRef>
              <c:f>'DHS11'!$B$224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'DHS11'!$M$221:$Q$221</c:f>
              <c:strCache>
                <c:ptCount val="5"/>
                <c:pt idx="0">
                  <c:v>Poorest</c:v>
                </c:pt>
                <c:pt idx="1">
                  <c:v>Poor</c:v>
                </c:pt>
                <c:pt idx="2">
                  <c:v>Middle</c:v>
                </c:pt>
                <c:pt idx="3">
                  <c:v>Rich</c:v>
                </c:pt>
                <c:pt idx="4">
                  <c:v>Richest</c:v>
                </c:pt>
              </c:strCache>
            </c:strRef>
          </c:cat>
          <c:val>
            <c:numRef>
              <c:f>'DHS11'!$M$224:$Q$224</c:f>
              <c:numCache>
                <c:formatCode>###0.0</c:formatCode>
                <c:ptCount val="5"/>
                <c:pt idx="0">
                  <c:v>99.592271494684951</c:v>
                </c:pt>
                <c:pt idx="1">
                  <c:v>99.595105255665601</c:v>
                </c:pt>
                <c:pt idx="2">
                  <c:v>99.025375420579536</c:v>
                </c:pt>
                <c:pt idx="3">
                  <c:v>98.798281181713193</c:v>
                </c:pt>
                <c:pt idx="4">
                  <c:v>97.989333868260871</c:v>
                </c:pt>
              </c:numCache>
            </c:numRef>
          </c:val>
          <c:extLst>
            <c:ext xmlns:c16="http://schemas.microsoft.com/office/drawing/2014/chart" uri="{C3380CC4-5D6E-409C-BE32-E72D297353CC}">
              <c16:uniqueId val="{00000002-BCD4-482C-9F58-85024D86CB1E}"/>
            </c:ext>
          </c:extLst>
        </c:ser>
        <c:dLbls>
          <c:showLegendKey val="0"/>
          <c:showVal val="0"/>
          <c:showCatName val="0"/>
          <c:showSerName val="0"/>
          <c:showPercent val="0"/>
          <c:showBubbleSize val="0"/>
        </c:dLbls>
        <c:gapWidth val="50"/>
        <c:overlap val="100"/>
        <c:axId val="231500416"/>
        <c:axId val="231518592"/>
      </c:barChart>
      <c:catAx>
        <c:axId val="231500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18592"/>
        <c:crosses val="autoZero"/>
        <c:auto val="1"/>
        <c:lblAlgn val="ctr"/>
        <c:lblOffset val="100"/>
        <c:tickLblSkip val="1"/>
        <c:tickMarkSkip val="1"/>
        <c:noMultiLvlLbl val="0"/>
      </c:catAx>
      <c:valAx>
        <c:axId val="231518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00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'DHS11'!$R$221:$AB$221</c:f>
              <c:strCache>
                <c:ptCount val="11"/>
                <c:pt idx="0">
                  <c:v>Addis Ababa</c:v>
                </c:pt>
                <c:pt idx="1">
                  <c:v>Affar</c:v>
                </c:pt>
                <c:pt idx="2">
                  <c:v>Amhara</c:v>
                </c:pt>
                <c:pt idx="3">
                  <c:v>Benishangul-Gumuz</c:v>
                </c:pt>
                <c:pt idx="4">
                  <c:v>Dire Dawa</c:v>
                </c:pt>
                <c:pt idx="5">
                  <c:v>Gambela</c:v>
                </c:pt>
                <c:pt idx="6">
                  <c:v>Harari</c:v>
                </c:pt>
                <c:pt idx="7">
                  <c:v>Oromiya</c:v>
                </c:pt>
                <c:pt idx="8">
                  <c:v>SNNP</c:v>
                </c:pt>
                <c:pt idx="9">
                  <c:v>Somali</c:v>
                </c:pt>
                <c:pt idx="10">
                  <c:v>Tigray</c:v>
                </c:pt>
              </c:strCache>
            </c:strRef>
          </c:cat>
          <c:val>
            <c:numRef>
              <c:f>'DHS11'!$R$222:$AB$222</c:f>
              <c:numCache>
                <c:formatCode>###0.0</c:formatCode>
                <c:ptCount val="11"/>
                <c:pt idx="0">
                  <c:v>8.9672076742678151</c:v>
                </c:pt>
                <c:pt idx="1">
                  <c:v>0.74663970875043861</c:v>
                </c:pt>
                <c:pt idx="2">
                  <c:v>0.16244887546937128</c:v>
                </c:pt>
                <c:pt idx="3">
                  <c:v>0.20864755316047143</c:v>
                </c:pt>
                <c:pt idx="4">
                  <c:v>2.9315313425772596</c:v>
                </c:pt>
                <c:pt idx="5">
                  <c:v>4.9015132230471226</c:v>
                </c:pt>
                <c:pt idx="6">
                  <c:v>1.7097854048389527</c:v>
                </c:pt>
                <c:pt idx="7">
                  <c:v>0.15114035085300789</c:v>
                </c:pt>
                <c:pt idx="8">
                  <c:v>1.5026704682928049</c:v>
                </c:pt>
                <c:pt idx="9">
                  <c:v>0.37019369247992945</c:v>
                </c:pt>
                <c:pt idx="10">
                  <c:v>2.2488833396453316</c:v>
                </c:pt>
              </c:numCache>
            </c:numRef>
          </c:val>
          <c:extLst>
            <c:ext xmlns:c16="http://schemas.microsoft.com/office/drawing/2014/chart" uri="{C3380CC4-5D6E-409C-BE32-E72D297353CC}">
              <c16:uniqueId val="{00000000-14B5-4BE2-90E0-B7CA3CE79EC7}"/>
            </c:ext>
          </c:extLst>
        </c:ser>
        <c:ser>
          <c:idx val="1"/>
          <c:order val="1"/>
          <c:tx>
            <c:strRef>
              <c:f>'DHS11'!$B$223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'DHS11'!$R$221:$AB$221</c:f>
              <c:strCache>
                <c:ptCount val="11"/>
                <c:pt idx="0">
                  <c:v>Addis Ababa</c:v>
                </c:pt>
                <c:pt idx="1">
                  <c:v>Affar</c:v>
                </c:pt>
                <c:pt idx="2">
                  <c:v>Amhara</c:v>
                </c:pt>
                <c:pt idx="3">
                  <c:v>Benishangul-Gumuz</c:v>
                </c:pt>
                <c:pt idx="4">
                  <c:v>Dire Dawa</c:v>
                </c:pt>
                <c:pt idx="5">
                  <c:v>Gambela</c:v>
                </c:pt>
                <c:pt idx="6">
                  <c:v>Harari</c:v>
                </c:pt>
                <c:pt idx="7">
                  <c:v>Oromiya</c:v>
                </c:pt>
                <c:pt idx="8">
                  <c:v>SNNP</c:v>
                </c:pt>
                <c:pt idx="9">
                  <c:v>Somali</c:v>
                </c:pt>
                <c:pt idx="10">
                  <c:v>Tigray</c:v>
                </c:pt>
              </c:strCache>
            </c:strRef>
          </c:cat>
          <c:val>
            <c:numRef>
              <c:f>'DHS11'!$R$223:$AB$223</c:f>
              <c:numCache>
                <c:formatCode>###0.0</c:formatCode>
                <c:ptCount val="11"/>
                <c:pt idx="0">
                  <c:v>2.2952183376147688</c:v>
                </c:pt>
                <c:pt idx="1">
                  <c:v>1.1185300990324787</c:v>
                </c:pt>
                <c:pt idx="2">
                  <c:v>1.8787680303942476</c:v>
                </c:pt>
                <c:pt idx="3">
                  <c:v>1.390995860678695</c:v>
                </c:pt>
                <c:pt idx="4">
                  <c:v>0.38870769659511945</c:v>
                </c:pt>
                <c:pt idx="5">
                  <c:v>4.4857844433690177</c:v>
                </c:pt>
                <c:pt idx="6">
                  <c:v>1.4351421026869222</c:v>
                </c:pt>
                <c:pt idx="7">
                  <c:v>0.51301209637407796</c:v>
                </c:pt>
                <c:pt idx="8">
                  <c:v>1.309247333962853</c:v>
                </c:pt>
                <c:pt idx="9">
                  <c:v>0.51114468372693977</c:v>
                </c:pt>
                <c:pt idx="10">
                  <c:v>1.7103691919938639</c:v>
                </c:pt>
              </c:numCache>
            </c:numRef>
          </c:val>
          <c:extLst>
            <c:ext xmlns:c16="http://schemas.microsoft.com/office/drawing/2014/chart" uri="{C3380CC4-5D6E-409C-BE32-E72D297353CC}">
              <c16:uniqueId val="{00000001-14B5-4BE2-90E0-B7CA3CE79EC7}"/>
            </c:ext>
          </c:extLst>
        </c:ser>
        <c:ser>
          <c:idx val="2"/>
          <c:order val="2"/>
          <c:tx>
            <c:strRef>
              <c:f>'DHS11'!$B$224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'DHS11'!$R$221:$AB$221</c:f>
              <c:strCache>
                <c:ptCount val="11"/>
                <c:pt idx="0">
                  <c:v>Addis Ababa</c:v>
                </c:pt>
                <c:pt idx="1">
                  <c:v>Affar</c:v>
                </c:pt>
                <c:pt idx="2">
                  <c:v>Amhara</c:v>
                </c:pt>
                <c:pt idx="3">
                  <c:v>Benishangul-Gumuz</c:v>
                </c:pt>
                <c:pt idx="4">
                  <c:v>Dire Dawa</c:v>
                </c:pt>
                <c:pt idx="5">
                  <c:v>Gambela</c:v>
                </c:pt>
                <c:pt idx="6">
                  <c:v>Harari</c:v>
                </c:pt>
                <c:pt idx="7">
                  <c:v>Oromiya</c:v>
                </c:pt>
                <c:pt idx="8">
                  <c:v>SNNP</c:v>
                </c:pt>
                <c:pt idx="9">
                  <c:v>Somali</c:v>
                </c:pt>
                <c:pt idx="10">
                  <c:v>Tigray</c:v>
                </c:pt>
              </c:strCache>
            </c:strRef>
          </c:cat>
          <c:val>
            <c:numRef>
              <c:f>'DHS11'!$R$224:$AB$224</c:f>
              <c:numCache>
                <c:formatCode>###0.0</c:formatCode>
                <c:ptCount val="11"/>
                <c:pt idx="0">
                  <c:v>88.737573988117333</c:v>
                </c:pt>
                <c:pt idx="1">
                  <c:v>98.134830192217166</c:v>
                </c:pt>
                <c:pt idx="2">
                  <c:v>97.958783094136407</c:v>
                </c:pt>
                <c:pt idx="3">
                  <c:v>98.400356586160825</c:v>
                </c:pt>
                <c:pt idx="4">
                  <c:v>96.679760960827608</c:v>
                </c:pt>
                <c:pt idx="5">
                  <c:v>90.612702333583869</c:v>
                </c:pt>
                <c:pt idx="6">
                  <c:v>96.855072492474164</c:v>
                </c:pt>
                <c:pt idx="7">
                  <c:v>99.335847552772876</c:v>
                </c:pt>
                <c:pt idx="8">
                  <c:v>97.18808219774435</c:v>
                </c:pt>
                <c:pt idx="9">
                  <c:v>99.11866162379313</c:v>
                </c:pt>
                <c:pt idx="10">
                  <c:v>96.040747468360763</c:v>
                </c:pt>
              </c:numCache>
            </c:numRef>
          </c:val>
          <c:extLst>
            <c:ext xmlns:c16="http://schemas.microsoft.com/office/drawing/2014/chart" uri="{C3380CC4-5D6E-409C-BE32-E72D297353CC}">
              <c16:uniqueId val="{00000002-14B5-4BE2-90E0-B7CA3CE79EC7}"/>
            </c:ext>
          </c:extLst>
        </c:ser>
        <c:dLbls>
          <c:showLegendKey val="0"/>
          <c:showVal val="0"/>
          <c:showCatName val="0"/>
          <c:showSerName val="0"/>
          <c:showPercent val="0"/>
          <c:showBubbleSize val="0"/>
        </c:dLbls>
        <c:gapWidth val="50"/>
        <c:overlap val="100"/>
        <c:axId val="231537664"/>
        <c:axId val="231539456"/>
      </c:barChart>
      <c:catAx>
        <c:axId val="231537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39456"/>
        <c:crosses val="autoZero"/>
        <c:auto val="1"/>
        <c:lblAlgn val="ctr"/>
        <c:lblOffset val="100"/>
        <c:tickLblSkip val="1"/>
        <c:tickMarkSkip val="1"/>
        <c:noMultiLvlLbl val="0"/>
      </c:catAx>
      <c:valAx>
        <c:axId val="2315394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37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'DHS11'!$C$221:$G$221</c:f>
              <c:strCache>
                <c:ptCount val="5"/>
                <c:pt idx="0">
                  <c:v>Poorest</c:v>
                </c:pt>
                <c:pt idx="1">
                  <c:v>Poor</c:v>
                </c:pt>
                <c:pt idx="2">
                  <c:v>Middle</c:v>
                </c:pt>
                <c:pt idx="3">
                  <c:v>Rich</c:v>
                </c:pt>
                <c:pt idx="4">
                  <c:v>Richest</c:v>
                </c:pt>
              </c:strCache>
            </c:strRef>
          </c:cat>
          <c:val>
            <c:numRef>
              <c:f>'DHS11'!$C$222:$G$222</c:f>
              <c:numCache>
                <c:formatCode>###0.0</c:formatCode>
                <c:ptCount val="5"/>
                <c:pt idx="0">
                  <c:v>0</c:v>
                </c:pt>
                <c:pt idx="1">
                  <c:v>1.0449482439524586E-2</c:v>
                </c:pt>
                <c:pt idx="2">
                  <c:v>0.17018455477653049</c:v>
                </c:pt>
                <c:pt idx="3">
                  <c:v>4.5061204263307904E-2</c:v>
                </c:pt>
                <c:pt idx="4">
                  <c:v>4.4997909957455597</c:v>
                </c:pt>
              </c:numCache>
            </c:numRef>
          </c:val>
          <c:extLst>
            <c:ext xmlns:c16="http://schemas.microsoft.com/office/drawing/2014/chart" uri="{C3380CC4-5D6E-409C-BE32-E72D297353CC}">
              <c16:uniqueId val="{00000000-6360-448F-A62D-CA4C0B864820}"/>
            </c:ext>
          </c:extLst>
        </c:ser>
        <c:ser>
          <c:idx val="1"/>
          <c:order val="1"/>
          <c:tx>
            <c:strRef>
              <c:f>'DHS11'!$B$223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'DHS11'!$C$221:$G$221</c:f>
              <c:strCache>
                <c:ptCount val="5"/>
                <c:pt idx="0">
                  <c:v>Poorest</c:v>
                </c:pt>
                <c:pt idx="1">
                  <c:v>Poor</c:v>
                </c:pt>
                <c:pt idx="2">
                  <c:v>Middle</c:v>
                </c:pt>
                <c:pt idx="3">
                  <c:v>Rich</c:v>
                </c:pt>
                <c:pt idx="4">
                  <c:v>Richest</c:v>
                </c:pt>
              </c:strCache>
            </c:strRef>
          </c:cat>
          <c:val>
            <c:numRef>
              <c:f>'DHS11'!$C$223:$G$223</c:f>
              <c:numCache>
                <c:formatCode>###0.0</c:formatCode>
                <c:ptCount val="5"/>
                <c:pt idx="0">
                  <c:v>0.40829370494622225</c:v>
                </c:pt>
                <c:pt idx="1">
                  <c:v>0.56159908853750706</c:v>
                </c:pt>
                <c:pt idx="2">
                  <c:v>0.82808139928910951</c:v>
                </c:pt>
                <c:pt idx="3">
                  <c:v>1.5735247846884202</c:v>
                </c:pt>
                <c:pt idx="4">
                  <c:v>2.6386022748710198</c:v>
                </c:pt>
              </c:numCache>
            </c:numRef>
          </c:val>
          <c:extLst>
            <c:ext xmlns:c16="http://schemas.microsoft.com/office/drawing/2014/chart" uri="{C3380CC4-5D6E-409C-BE32-E72D297353CC}">
              <c16:uniqueId val="{00000001-6360-448F-A62D-CA4C0B864820}"/>
            </c:ext>
          </c:extLst>
        </c:ser>
        <c:ser>
          <c:idx val="2"/>
          <c:order val="2"/>
          <c:tx>
            <c:strRef>
              <c:f>'DHS11'!$B$224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'DHS11'!$C$221:$G$221</c:f>
              <c:strCache>
                <c:ptCount val="5"/>
                <c:pt idx="0">
                  <c:v>Poorest</c:v>
                </c:pt>
                <c:pt idx="1">
                  <c:v>Poor</c:v>
                </c:pt>
                <c:pt idx="2">
                  <c:v>Middle</c:v>
                </c:pt>
                <c:pt idx="3">
                  <c:v>Rich</c:v>
                </c:pt>
                <c:pt idx="4">
                  <c:v>Richest</c:v>
                </c:pt>
              </c:strCache>
            </c:strRef>
          </c:cat>
          <c:val>
            <c:numRef>
              <c:f>'DHS11'!$C$224:$G$224</c:f>
              <c:numCache>
                <c:formatCode>###0.0</c:formatCode>
                <c:ptCount val="5"/>
                <c:pt idx="0">
                  <c:v>99.591706295053783</c:v>
                </c:pt>
                <c:pt idx="1">
                  <c:v>99.427951429022983</c:v>
                </c:pt>
                <c:pt idx="2">
                  <c:v>99.001734045934342</c:v>
                </c:pt>
                <c:pt idx="3">
                  <c:v>98.381414011048278</c:v>
                </c:pt>
                <c:pt idx="4">
                  <c:v>92.861606729383368</c:v>
                </c:pt>
              </c:numCache>
            </c:numRef>
          </c:val>
          <c:extLst>
            <c:ext xmlns:c16="http://schemas.microsoft.com/office/drawing/2014/chart" uri="{C3380CC4-5D6E-409C-BE32-E72D297353CC}">
              <c16:uniqueId val="{00000002-6360-448F-A62D-CA4C0B864820}"/>
            </c:ext>
          </c:extLst>
        </c:ser>
        <c:dLbls>
          <c:showLegendKey val="0"/>
          <c:showVal val="0"/>
          <c:showCatName val="0"/>
          <c:showSerName val="0"/>
          <c:showPercent val="0"/>
          <c:showBubbleSize val="0"/>
        </c:dLbls>
        <c:gapWidth val="50"/>
        <c:overlap val="100"/>
        <c:axId val="231570816"/>
        <c:axId val="231597184"/>
      </c:barChart>
      <c:catAx>
        <c:axId val="231570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97184"/>
        <c:crosses val="autoZero"/>
        <c:auto val="1"/>
        <c:lblAlgn val="ctr"/>
        <c:lblOffset val="100"/>
        <c:tickLblSkip val="1"/>
        <c:tickMarkSkip val="1"/>
        <c:noMultiLvlLbl val="0"/>
      </c:catAx>
      <c:valAx>
        <c:axId val="231597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70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'DHS11'!$H$15:$L$15</c:f>
              <c:strCache>
                <c:ptCount val="5"/>
                <c:pt idx="0">
                  <c:v>Poorest</c:v>
                </c:pt>
                <c:pt idx="1">
                  <c:v>Poor</c:v>
                </c:pt>
                <c:pt idx="2">
                  <c:v>Middle</c:v>
                </c:pt>
                <c:pt idx="3">
                  <c:v>Rich</c:v>
                </c:pt>
                <c:pt idx="4">
                  <c:v>Richest</c:v>
                </c:pt>
              </c:strCache>
            </c:strRef>
          </c:cat>
          <c:val>
            <c:numRef>
              <c:f>'DHS11'!$H$18:$L$18</c:f>
              <c:numCache>
                <c:formatCode>###0.0</c:formatCode>
                <c:ptCount val="5"/>
                <c:pt idx="0">
                  <c:v>59.7</c:v>
                </c:pt>
                <c:pt idx="1">
                  <c:v>81.099999999999994</c:v>
                </c:pt>
                <c:pt idx="2">
                  <c:v>88.8</c:v>
                </c:pt>
                <c:pt idx="3">
                  <c:v>95.6</c:v>
                </c:pt>
                <c:pt idx="4">
                  <c:v>98</c:v>
                </c:pt>
              </c:numCache>
            </c:numRef>
          </c:val>
          <c:extLst>
            <c:ext xmlns:c16="http://schemas.microsoft.com/office/drawing/2014/chart" uri="{C3380CC4-5D6E-409C-BE32-E72D297353CC}">
              <c16:uniqueId val="{00000000-96C3-4C0F-A55E-EA092892899C}"/>
            </c:ext>
          </c:extLst>
        </c:ser>
        <c:ser>
          <c:idx val="1"/>
          <c:order val="1"/>
          <c:tx>
            <c:strRef>
              <c:f>'DHS11'!$B$19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'DHS11'!$H$15:$L$15</c:f>
              <c:strCache>
                <c:ptCount val="5"/>
                <c:pt idx="0">
                  <c:v>Poorest</c:v>
                </c:pt>
                <c:pt idx="1">
                  <c:v>Poor</c:v>
                </c:pt>
                <c:pt idx="2">
                  <c:v>Middle</c:v>
                </c:pt>
                <c:pt idx="3">
                  <c:v>Rich</c:v>
                </c:pt>
                <c:pt idx="4">
                  <c:v>Richest</c:v>
                </c:pt>
              </c:strCache>
            </c:strRef>
          </c:cat>
          <c:val>
            <c:numRef>
              <c:f>'DHS11'!$H$19:$L$19</c:f>
              <c:numCache>
                <c:formatCode>###0.0</c:formatCode>
                <c:ptCount val="5"/>
                <c:pt idx="0">
                  <c:v>24.7</c:v>
                </c:pt>
                <c:pt idx="1">
                  <c:v>12.1</c:v>
                </c:pt>
                <c:pt idx="2">
                  <c:v>7.9</c:v>
                </c:pt>
                <c:pt idx="3">
                  <c:v>4.3</c:v>
                </c:pt>
                <c:pt idx="4">
                  <c:v>2</c:v>
                </c:pt>
              </c:numCache>
            </c:numRef>
          </c:val>
          <c:extLst>
            <c:ext xmlns:c16="http://schemas.microsoft.com/office/drawing/2014/chart" uri="{C3380CC4-5D6E-409C-BE32-E72D297353CC}">
              <c16:uniqueId val="{00000001-96C3-4C0F-A55E-EA092892899C}"/>
            </c:ext>
          </c:extLst>
        </c:ser>
        <c:ser>
          <c:idx val="2"/>
          <c:order val="2"/>
          <c:tx>
            <c:strRef>
              <c:f>'DHS11'!$B$20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'DHS11'!$H$15:$L$15</c:f>
              <c:strCache>
                <c:ptCount val="5"/>
                <c:pt idx="0">
                  <c:v>Poorest</c:v>
                </c:pt>
                <c:pt idx="1">
                  <c:v>Poor</c:v>
                </c:pt>
                <c:pt idx="2">
                  <c:v>Middle</c:v>
                </c:pt>
                <c:pt idx="3">
                  <c:v>Rich</c:v>
                </c:pt>
                <c:pt idx="4">
                  <c:v>Richest</c:v>
                </c:pt>
              </c:strCache>
            </c:strRef>
          </c:cat>
          <c:val>
            <c:numRef>
              <c:f>'DHS11'!$H$20:$L$20</c:f>
              <c:numCache>
                <c:formatCode>###0.0</c:formatCode>
                <c:ptCount val="5"/>
                <c:pt idx="0">
                  <c:v>10.9</c:v>
                </c:pt>
                <c:pt idx="1">
                  <c:v>6.1</c:v>
                </c:pt>
                <c:pt idx="2">
                  <c:v>2.5</c:v>
                </c:pt>
                <c:pt idx="3">
                  <c:v>0.1</c:v>
                </c:pt>
                <c:pt idx="4">
                  <c:v>0</c:v>
                </c:pt>
              </c:numCache>
            </c:numRef>
          </c:val>
          <c:extLst>
            <c:ext xmlns:c16="http://schemas.microsoft.com/office/drawing/2014/chart" uri="{C3380CC4-5D6E-409C-BE32-E72D297353CC}">
              <c16:uniqueId val="{00000002-96C3-4C0F-A55E-EA092892899C}"/>
            </c:ext>
          </c:extLst>
        </c:ser>
        <c:ser>
          <c:idx val="3"/>
          <c:order val="3"/>
          <c:tx>
            <c:strRef>
              <c:f>'DHS11'!$B$21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'DHS11'!$H$15:$L$15</c:f>
              <c:strCache>
                <c:ptCount val="5"/>
                <c:pt idx="0">
                  <c:v>Poorest</c:v>
                </c:pt>
                <c:pt idx="1">
                  <c:v>Poor</c:v>
                </c:pt>
                <c:pt idx="2">
                  <c:v>Middle</c:v>
                </c:pt>
                <c:pt idx="3">
                  <c:v>Rich</c:v>
                </c:pt>
                <c:pt idx="4">
                  <c:v>Richest</c:v>
                </c:pt>
              </c:strCache>
            </c:strRef>
          </c:cat>
          <c:val>
            <c:numRef>
              <c:f>'DHS11'!$H$21:$L$21</c:f>
              <c:numCache>
                <c:formatCode>###0.0</c:formatCode>
                <c:ptCount val="5"/>
                <c:pt idx="0">
                  <c:v>4.5999999999999996</c:v>
                </c:pt>
                <c:pt idx="1">
                  <c:v>0.7</c:v>
                </c:pt>
                <c:pt idx="2">
                  <c:v>0.7</c:v>
                </c:pt>
                <c:pt idx="3">
                  <c:v>0.1</c:v>
                </c:pt>
                <c:pt idx="4">
                  <c:v>0</c:v>
                </c:pt>
              </c:numCache>
            </c:numRef>
          </c:val>
          <c:extLst>
            <c:ext xmlns:c16="http://schemas.microsoft.com/office/drawing/2014/chart" uri="{C3380CC4-5D6E-409C-BE32-E72D297353CC}">
              <c16:uniqueId val="{00000003-96C3-4C0F-A55E-EA092892899C}"/>
            </c:ext>
          </c:extLst>
        </c:ser>
        <c:dLbls>
          <c:showLegendKey val="0"/>
          <c:showVal val="0"/>
          <c:showCatName val="0"/>
          <c:showSerName val="0"/>
          <c:showPercent val="0"/>
          <c:showBubbleSize val="0"/>
        </c:dLbls>
        <c:gapWidth val="50"/>
        <c:overlap val="100"/>
        <c:axId val="232019072"/>
        <c:axId val="232020608"/>
      </c:barChart>
      <c:catAx>
        <c:axId val="232019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20608"/>
        <c:crosses val="autoZero"/>
        <c:auto val="1"/>
        <c:lblAlgn val="ctr"/>
        <c:lblOffset val="100"/>
        <c:tickLblSkip val="1"/>
        <c:tickMarkSkip val="1"/>
        <c:noMultiLvlLbl val="0"/>
      </c:catAx>
      <c:valAx>
        <c:axId val="232020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19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'DHS11'!$H$121:$L$121</c:f>
              <c:strCache>
                <c:ptCount val="5"/>
                <c:pt idx="0">
                  <c:v>Poorest</c:v>
                </c:pt>
                <c:pt idx="1">
                  <c:v>Poor</c:v>
                </c:pt>
                <c:pt idx="2">
                  <c:v>Middle</c:v>
                </c:pt>
                <c:pt idx="3">
                  <c:v>Rich</c:v>
                </c:pt>
                <c:pt idx="4">
                  <c:v>Richest</c:v>
                </c:pt>
              </c:strCache>
            </c:strRef>
          </c:cat>
          <c:val>
            <c:numRef>
              <c:f>'DHS11'!$H$124:$L$124</c:f>
              <c:numCache>
                <c:formatCode>###0.0</c:formatCode>
                <c:ptCount val="5"/>
                <c:pt idx="0">
                  <c:v>8.1842998378037937</c:v>
                </c:pt>
                <c:pt idx="1">
                  <c:v>5.7021681453080477</c:v>
                </c:pt>
                <c:pt idx="2">
                  <c:v>13.897311751941833</c:v>
                </c:pt>
                <c:pt idx="3">
                  <c:v>15.196024307918051</c:v>
                </c:pt>
                <c:pt idx="4">
                  <c:v>49.305537634126658</c:v>
                </c:pt>
              </c:numCache>
            </c:numRef>
          </c:val>
          <c:extLst>
            <c:ext xmlns:c16="http://schemas.microsoft.com/office/drawing/2014/chart" uri="{C3380CC4-5D6E-409C-BE32-E72D297353CC}">
              <c16:uniqueId val="{00000000-D133-4E97-B499-F6C21F13A6E8}"/>
            </c:ext>
          </c:extLst>
        </c:ser>
        <c:ser>
          <c:idx val="1"/>
          <c:order val="1"/>
          <c:tx>
            <c:strRef>
              <c:f>'DHS11'!$B$125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'DHS11'!$H$121:$L$121</c:f>
              <c:strCache>
                <c:ptCount val="5"/>
                <c:pt idx="0">
                  <c:v>Poorest</c:v>
                </c:pt>
                <c:pt idx="1">
                  <c:v>Poor</c:v>
                </c:pt>
                <c:pt idx="2">
                  <c:v>Middle</c:v>
                </c:pt>
                <c:pt idx="3">
                  <c:v>Rich</c:v>
                </c:pt>
                <c:pt idx="4">
                  <c:v>Richest</c:v>
                </c:pt>
              </c:strCache>
            </c:strRef>
          </c:cat>
          <c:val>
            <c:numRef>
              <c:f>'DHS11'!$H$125:$L$125</c:f>
              <c:numCache>
                <c:formatCode>###0.0</c:formatCode>
                <c:ptCount val="5"/>
                <c:pt idx="0">
                  <c:v>10.081228883277731</c:v>
                </c:pt>
                <c:pt idx="1">
                  <c:v>19.646039335155081</c:v>
                </c:pt>
                <c:pt idx="2">
                  <c:v>28.22818711308868</c:v>
                </c:pt>
                <c:pt idx="3">
                  <c:v>42.000422114706538</c:v>
                </c:pt>
                <c:pt idx="4">
                  <c:v>34.977543833081278</c:v>
                </c:pt>
              </c:numCache>
            </c:numRef>
          </c:val>
          <c:extLst>
            <c:ext xmlns:c16="http://schemas.microsoft.com/office/drawing/2014/chart" uri="{C3380CC4-5D6E-409C-BE32-E72D297353CC}">
              <c16:uniqueId val="{00000001-D133-4E97-B499-F6C21F13A6E8}"/>
            </c:ext>
          </c:extLst>
        </c:ser>
        <c:ser>
          <c:idx val="2"/>
          <c:order val="2"/>
          <c:tx>
            <c:strRef>
              <c:f>'DHS11'!$B$126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'DHS11'!$H$121:$L$121</c:f>
              <c:strCache>
                <c:ptCount val="5"/>
                <c:pt idx="0">
                  <c:v>Poorest</c:v>
                </c:pt>
                <c:pt idx="1">
                  <c:v>Poor</c:v>
                </c:pt>
                <c:pt idx="2">
                  <c:v>Middle</c:v>
                </c:pt>
                <c:pt idx="3">
                  <c:v>Rich</c:v>
                </c:pt>
                <c:pt idx="4">
                  <c:v>Richest</c:v>
                </c:pt>
              </c:strCache>
            </c:strRef>
          </c:cat>
          <c:val>
            <c:numRef>
              <c:f>'DHS11'!$H$126:$L$126</c:f>
              <c:numCache>
                <c:formatCode>###0.0</c:formatCode>
                <c:ptCount val="5"/>
                <c:pt idx="0">
                  <c:v>41.315572955407134</c:v>
                </c:pt>
                <c:pt idx="1">
                  <c:v>50.239883044121129</c:v>
                </c:pt>
                <c:pt idx="2">
                  <c:v>45.053353450929997</c:v>
                </c:pt>
                <c:pt idx="3">
                  <c:v>40.030417768494083</c:v>
                </c:pt>
                <c:pt idx="4">
                  <c:v>15.410627925901222</c:v>
                </c:pt>
              </c:numCache>
            </c:numRef>
          </c:val>
          <c:extLst>
            <c:ext xmlns:c16="http://schemas.microsoft.com/office/drawing/2014/chart" uri="{C3380CC4-5D6E-409C-BE32-E72D297353CC}">
              <c16:uniqueId val="{00000002-D133-4E97-B499-F6C21F13A6E8}"/>
            </c:ext>
          </c:extLst>
        </c:ser>
        <c:ser>
          <c:idx val="3"/>
          <c:order val="3"/>
          <c:tx>
            <c:strRef>
              <c:f>'DHS11'!$B$127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'DHS11'!$H$121:$L$121</c:f>
              <c:strCache>
                <c:ptCount val="5"/>
                <c:pt idx="0">
                  <c:v>Poorest</c:v>
                </c:pt>
                <c:pt idx="1">
                  <c:v>Poor</c:v>
                </c:pt>
                <c:pt idx="2">
                  <c:v>Middle</c:v>
                </c:pt>
                <c:pt idx="3">
                  <c:v>Rich</c:v>
                </c:pt>
                <c:pt idx="4">
                  <c:v>Richest</c:v>
                </c:pt>
              </c:strCache>
            </c:strRef>
          </c:cat>
          <c:val>
            <c:numRef>
              <c:f>'DHS11'!$H$127:$L$127</c:f>
              <c:numCache>
                <c:formatCode>###0.0</c:formatCode>
                <c:ptCount val="5"/>
                <c:pt idx="0">
                  <c:v>40.418898323511343</c:v>
                </c:pt>
                <c:pt idx="1">
                  <c:v>24.41190947541574</c:v>
                </c:pt>
                <c:pt idx="2">
                  <c:v>12.821147684039497</c:v>
                </c:pt>
                <c:pt idx="3">
                  <c:v>2.7731358088813272</c:v>
                </c:pt>
                <c:pt idx="4">
                  <c:v>0.30629060689084225</c:v>
                </c:pt>
              </c:numCache>
            </c:numRef>
          </c:val>
          <c:extLst>
            <c:ext xmlns:c16="http://schemas.microsoft.com/office/drawing/2014/chart" uri="{C3380CC4-5D6E-409C-BE32-E72D297353CC}">
              <c16:uniqueId val="{00000003-D133-4E97-B499-F6C21F13A6E8}"/>
            </c:ext>
          </c:extLst>
        </c:ser>
        <c:dLbls>
          <c:showLegendKey val="0"/>
          <c:showVal val="0"/>
          <c:showCatName val="0"/>
          <c:showSerName val="0"/>
          <c:showPercent val="0"/>
          <c:showBubbleSize val="0"/>
        </c:dLbls>
        <c:gapWidth val="50"/>
        <c:overlap val="100"/>
        <c:axId val="233183872"/>
        <c:axId val="233193856"/>
      </c:barChart>
      <c:catAx>
        <c:axId val="233183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193856"/>
        <c:crosses val="autoZero"/>
        <c:auto val="1"/>
        <c:lblAlgn val="ctr"/>
        <c:lblOffset val="100"/>
        <c:tickLblSkip val="1"/>
        <c:tickMarkSkip val="1"/>
        <c:noMultiLvlLbl val="0"/>
      </c:catAx>
      <c:valAx>
        <c:axId val="233193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183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'DHS11'!$H$221:$L$221</c:f>
              <c:strCache>
                <c:ptCount val="5"/>
                <c:pt idx="0">
                  <c:v>Poorest</c:v>
                </c:pt>
                <c:pt idx="1">
                  <c:v>Poor</c:v>
                </c:pt>
                <c:pt idx="2">
                  <c:v>Middle</c:v>
                </c:pt>
                <c:pt idx="3">
                  <c:v>Rich</c:v>
                </c:pt>
                <c:pt idx="4">
                  <c:v>Richest</c:v>
                </c:pt>
              </c:strCache>
            </c:strRef>
          </c:cat>
          <c:val>
            <c:numRef>
              <c:f>'DHS11'!$H$222:$L$222</c:f>
              <c:numCache>
                <c:formatCode>###0.0</c:formatCode>
                <c:ptCount val="5"/>
                <c:pt idx="0">
                  <c:v>8.3253347793614096E-2</c:v>
                </c:pt>
                <c:pt idx="1">
                  <c:v>0.31587951278696069</c:v>
                </c:pt>
                <c:pt idx="2">
                  <c:v>0.75786720488561321</c:v>
                </c:pt>
                <c:pt idx="3">
                  <c:v>1.9383599697864222</c:v>
                </c:pt>
                <c:pt idx="4">
                  <c:v>20.919968574613581</c:v>
                </c:pt>
              </c:numCache>
            </c:numRef>
          </c:val>
          <c:extLst>
            <c:ext xmlns:c16="http://schemas.microsoft.com/office/drawing/2014/chart" uri="{C3380CC4-5D6E-409C-BE32-E72D297353CC}">
              <c16:uniqueId val="{00000000-7394-46AE-BCEA-29156169ADD2}"/>
            </c:ext>
          </c:extLst>
        </c:ser>
        <c:ser>
          <c:idx val="1"/>
          <c:order val="1"/>
          <c:tx>
            <c:strRef>
              <c:f>'DHS11'!$B$223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'DHS11'!$H$221:$L$221</c:f>
              <c:strCache>
                <c:ptCount val="5"/>
                <c:pt idx="0">
                  <c:v>Poorest</c:v>
                </c:pt>
                <c:pt idx="1">
                  <c:v>Poor</c:v>
                </c:pt>
                <c:pt idx="2">
                  <c:v>Middle</c:v>
                </c:pt>
                <c:pt idx="3">
                  <c:v>Rich</c:v>
                </c:pt>
                <c:pt idx="4">
                  <c:v>Richest</c:v>
                </c:pt>
              </c:strCache>
            </c:strRef>
          </c:cat>
          <c:val>
            <c:numRef>
              <c:f>'DHS11'!$H$223:$L$223</c:f>
              <c:numCache>
                <c:formatCode>###0.0</c:formatCode>
                <c:ptCount val="5"/>
                <c:pt idx="0">
                  <c:v>0.2817613886288457</c:v>
                </c:pt>
                <c:pt idx="1">
                  <c:v>0.91242927643314253</c:v>
                </c:pt>
                <c:pt idx="2">
                  <c:v>1.3916554050218248</c:v>
                </c:pt>
                <c:pt idx="3">
                  <c:v>2.3493135022891516</c:v>
                </c:pt>
                <c:pt idx="4">
                  <c:v>7.5637456105301952</c:v>
                </c:pt>
              </c:numCache>
            </c:numRef>
          </c:val>
          <c:extLst>
            <c:ext xmlns:c16="http://schemas.microsoft.com/office/drawing/2014/chart" uri="{C3380CC4-5D6E-409C-BE32-E72D297353CC}">
              <c16:uniqueId val="{00000001-7394-46AE-BCEA-29156169ADD2}"/>
            </c:ext>
          </c:extLst>
        </c:ser>
        <c:ser>
          <c:idx val="2"/>
          <c:order val="2"/>
          <c:tx>
            <c:strRef>
              <c:f>'DHS11'!$B$224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'DHS11'!$H$221:$L$221</c:f>
              <c:strCache>
                <c:ptCount val="5"/>
                <c:pt idx="0">
                  <c:v>Poorest</c:v>
                </c:pt>
                <c:pt idx="1">
                  <c:v>Poor</c:v>
                </c:pt>
                <c:pt idx="2">
                  <c:v>Middle</c:v>
                </c:pt>
                <c:pt idx="3">
                  <c:v>Rich</c:v>
                </c:pt>
                <c:pt idx="4">
                  <c:v>Richest</c:v>
                </c:pt>
              </c:strCache>
            </c:strRef>
          </c:cat>
          <c:val>
            <c:numRef>
              <c:f>'DHS11'!$H$224:$L$224</c:f>
              <c:numCache>
                <c:formatCode>###0.0</c:formatCode>
                <c:ptCount val="5"/>
                <c:pt idx="0">
                  <c:v>99.634985263577548</c:v>
                </c:pt>
                <c:pt idx="1">
                  <c:v>98.771691210779906</c:v>
                </c:pt>
                <c:pt idx="2">
                  <c:v>97.85047739009255</c:v>
                </c:pt>
                <c:pt idx="3">
                  <c:v>95.712326527924375</c:v>
                </c:pt>
                <c:pt idx="4">
                  <c:v>71.516285814856346</c:v>
                </c:pt>
              </c:numCache>
            </c:numRef>
          </c:val>
          <c:extLst>
            <c:ext xmlns:c16="http://schemas.microsoft.com/office/drawing/2014/chart" uri="{C3380CC4-5D6E-409C-BE32-E72D297353CC}">
              <c16:uniqueId val="{00000002-7394-46AE-BCEA-29156169ADD2}"/>
            </c:ext>
          </c:extLst>
        </c:ser>
        <c:dLbls>
          <c:showLegendKey val="0"/>
          <c:showVal val="0"/>
          <c:showCatName val="0"/>
          <c:showSerName val="0"/>
          <c:showPercent val="0"/>
          <c:showBubbleSize val="0"/>
        </c:dLbls>
        <c:gapWidth val="50"/>
        <c:overlap val="100"/>
        <c:axId val="233229312"/>
        <c:axId val="233259776"/>
      </c:barChart>
      <c:catAx>
        <c:axId val="233229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59776"/>
        <c:crosses val="autoZero"/>
        <c:auto val="1"/>
        <c:lblAlgn val="ctr"/>
        <c:lblOffset val="100"/>
        <c:tickLblSkip val="1"/>
        <c:tickMarkSkip val="1"/>
        <c:noMultiLvlLbl val="0"/>
      </c:catAx>
      <c:valAx>
        <c:axId val="233259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29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'DHS11'!$C$121:$G$121</c:f>
              <c:strCache>
                <c:ptCount val="5"/>
                <c:pt idx="0">
                  <c:v>Poorest</c:v>
                </c:pt>
                <c:pt idx="1">
                  <c:v>Poor</c:v>
                </c:pt>
                <c:pt idx="2">
                  <c:v>Middle</c:v>
                </c:pt>
                <c:pt idx="3">
                  <c:v>Rich</c:v>
                </c:pt>
                <c:pt idx="4">
                  <c:v>Richest</c:v>
                </c:pt>
              </c:strCache>
            </c:strRef>
          </c:cat>
          <c:val>
            <c:numRef>
              <c:f>'DHS11'!$C$124:$G$124</c:f>
              <c:numCache>
                <c:formatCode>###0.0</c:formatCode>
                <c:ptCount val="5"/>
                <c:pt idx="0">
                  <c:v>4.1868555063525257</c:v>
                </c:pt>
                <c:pt idx="1">
                  <c:v>6.0686734859605416</c:v>
                </c:pt>
                <c:pt idx="2">
                  <c:v>6.4578665155808883</c:v>
                </c:pt>
                <c:pt idx="3">
                  <c:v>8.7876065475158267</c:v>
                </c:pt>
                <c:pt idx="4">
                  <c:v>19.083922936914306</c:v>
                </c:pt>
              </c:numCache>
            </c:numRef>
          </c:val>
          <c:extLst>
            <c:ext xmlns:c16="http://schemas.microsoft.com/office/drawing/2014/chart" uri="{C3380CC4-5D6E-409C-BE32-E72D297353CC}">
              <c16:uniqueId val="{00000000-BF62-425C-AB83-60D97F3345A6}"/>
            </c:ext>
          </c:extLst>
        </c:ser>
        <c:ser>
          <c:idx val="1"/>
          <c:order val="1"/>
          <c:tx>
            <c:strRef>
              <c:f>'DHS11'!$B$125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'DHS11'!$C$121:$G$121</c:f>
              <c:strCache>
                <c:ptCount val="5"/>
                <c:pt idx="0">
                  <c:v>Poorest</c:v>
                </c:pt>
                <c:pt idx="1">
                  <c:v>Poor</c:v>
                </c:pt>
                <c:pt idx="2">
                  <c:v>Middle</c:v>
                </c:pt>
                <c:pt idx="3">
                  <c:v>Rich</c:v>
                </c:pt>
                <c:pt idx="4">
                  <c:v>Richest</c:v>
                </c:pt>
              </c:strCache>
            </c:strRef>
          </c:cat>
          <c:val>
            <c:numRef>
              <c:f>'DHS11'!$C$125:$G$125</c:f>
              <c:numCache>
                <c:formatCode>###0.0</c:formatCode>
                <c:ptCount val="5"/>
                <c:pt idx="0">
                  <c:v>1.4817425847536771</c:v>
                </c:pt>
                <c:pt idx="1">
                  <c:v>1.2894990361511922</c:v>
                </c:pt>
                <c:pt idx="2">
                  <c:v>2.3175642286857578</c:v>
                </c:pt>
                <c:pt idx="3">
                  <c:v>3.0099367727999651</c:v>
                </c:pt>
                <c:pt idx="4">
                  <c:v>25.570417389941909</c:v>
                </c:pt>
              </c:numCache>
            </c:numRef>
          </c:val>
          <c:extLst>
            <c:ext xmlns:c16="http://schemas.microsoft.com/office/drawing/2014/chart" uri="{C3380CC4-5D6E-409C-BE32-E72D297353CC}">
              <c16:uniqueId val="{00000001-BF62-425C-AB83-60D97F3345A6}"/>
            </c:ext>
          </c:extLst>
        </c:ser>
        <c:ser>
          <c:idx val="2"/>
          <c:order val="2"/>
          <c:tx>
            <c:strRef>
              <c:f>'DHS11'!$B$126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'DHS11'!$C$121:$G$121</c:f>
              <c:strCache>
                <c:ptCount val="5"/>
                <c:pt idx="0">
                  <c:v>Poorest</c:v>
                </c:pt>
                <c:pt idx="1">
                  <c:v>Poor</c:v>
                </c:pt>
                <c:pt idx="2">
                  <c:v>Middle</c:v>
                </c:pt>
                <c:pt idx="3">
                  <c:v>Rich</c:v>
                </c:pt>
                <c:pt idx="4">
                  <c:v>Richest</c:v>
                </c:pt>
              </c:strCache>
            </c:strRef>
          </c:cat>
          <c:val>
            <c:numRef>
              <c:f>'DHS11'!$C$126:$G$126</c:f>
              <c:numCache>
                <c:formatCode>###0.0</c:formatCode>
                <c:ptCount val="5"/>
                <c:pt idx="0">
                  <c:v>42.995276388682342</c:v>
                </c:pt>
                <c:pt idx="1">
                  <c:v>46.185375486958172</c:v>
                </c:pt>
                <c:pt idx="2">
                  <c:v>48.436847751929399</c:v>
                </c:pt>
                <c:pt idx="3">
                  <c:v>51.58888051371882</c:v>
                </c:pt>
                <c:pt idx="4">
                  <c:v>41.792252980847159</c:v>
                </c:pt>
              </c:numCache>
            </c:numRef>
          </c:val>
          <c:extLst>
            <c:ext xmlns:c16="http://schemas.microsoft.com/office/drawing/2014/chart" uri="{C3380CC4-5D6E-409C-BE32-E72D297353CC}">
              <c16:uniqueId val="{00000002-BF62-425C-AB83-60D97F3345A6}"/>
            </c:ext>
          </c:extLst>
        </c:ser>
        <c:ser>
          <c:idx val="3"/>
          <c:order val="3"/>
          <c:tx>
            <c:strRef>
              <c:f>'DHS11'!$B$127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'DHS11'!$C$121:$G$121</c:f>
              <c:strCache>
                <c:ptCount val="5"/>
                <c:pt idx="0">
                  <c:v>Poorest</c:v>
                </c:pt>
                <c:pt idx="1">
                  <c:v>Poor</c:v>
                </c:pt>
                <c:pt idx="2">
                  <c:v>Middle</c:v>
                </c:pt>
                <c:pt idx="3">
                  <c:v>Rich</c:v>
                </c:pt>
                <c:pt idx="4">
                  <c:v>Richest</c:v>
                </c:pt>
              </c:strCache>
            </c:strRef>
          </c:cat>
          <c:val>
            <c:numRef>
              <c:f>'DHS11'!$C$127:$G$127</c:f>
              <c:numCache>
                <c:formatCode>###0.0</c:formatCode>
                <c:ptCount val="5"/>
                <c:pt idx="0">
                  <c:v>51.336125520211453</c:v>
                </c:pt>
                <c:pt idx="1">
                  <c:v>46.456451990930084</c:v>
                </c:pt>
                <c:pt idx="2">
                  <c:v>42.787721503803958</c:v>
                </c:pt>
                <c:pt idx="3">
                  <c:v>36.613576165965398</c:v>
                </c:pt>
                <c:pt idx="4">
                  <c:v>13.553406692296624</c:v>
                </c:pt>
              </c:numCache>
            </c:numRef>
          </c:val>
          <c:extLst>
            <c:ext xmlns:c16="http://schemas.microsoft.com/office/drawing/2014/chart" uri="{C3380CC4-5D6E-409C-BE32-E72D297353CC}">
              <c16:uniqueId val="{00000003-BF62-425C-AB83-60D97F3345A6}"/>
            </c:ext>
          </c:extLst>
        </c:ser>
        <c:dLbls>
          <c:showLegendKey val="0"/>
          <c:showVal val="0"/>
          <c:showCatName val="0"/>
          <c:showSerName val="0"/>
          <c:showPercent val="0"/>
          <c:showBubbleSize val="0"/>
        </c:dLbls>
        <c:gapWidth val="50"/>
        <c:overlap val="100"/>
        <c:axId val="231475456"/>
        <c:axId val="231481344"/>
      </c:barChart>
      <c:catAx>
        <c:axId val="231475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81344"/>
        <c:crosses val="autoZero"/>
        <c:auto val="1"/>
        <c:lblAlgn val="ctr"/>
        <c:lblOffset val="100"/>
        <c:tickLblSkip val="1"/>
        <c:tickMarkSkip val="1"/>
        <c:noMultiLvlLbl val="0"/>
      </c:catAx>
      <c:valAx>
        <c:axId val="2314813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75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'DHS11'!$M$121:$Q$121</c:f>
              <c:strCache>
                <c:ptCount val="5"/>
                <c:pt idx="0">
                  <c:v>Poorest</c:v>
                </c:pt>
                <c:pt idx="1">
                  <c:v>Poor</c:v>
                </c:pt>
                <c:pt idx="2">
                  <c:v>Middle</c:v>
                </c:pt>
                <c:pt idx="3">
                  <c:v>Rich</c:v>
                </c:pt>
                <c:pt idx="4">
                  <c:v>Richest</c:v>
                </c:pt>
              </c:strCache>
            </c:strRef>
          </c:cat>
          <c:val>
            <c:numRef>
              <c:f>'DHS11'!$M$124:$Q$124</c:f>
              <c:numCache>
                <c:formatCode>###0.0</c:formatCode>
                <c:ptCount val="5"/>
                <c:pt idx="0">
                  <c:v>3.7186737619449537</c:v>
                </c:pt>
                <c:pt idx="1">
                  <c:v>5.514689124938533</c:v>
                </c:pt>
                <c:pt idx="2">
                  <c:v>7.0691141365468457</c:v>
                </c:pt>
                <c:pt idx="3">
                  <c:v>7.0633423308289336</c:v>
                </c:pt>
                <c:pt idx="4">
                  <c:v>10.69617906475534</c:v>
                </c:pt>
              </c:numCache>
            </c:numRef>
          </c:val>
          <c:extLst>
            <c:ext xmlns:c16="http://schemas.microsoft.com/office/drawing/2014/chart" uri="{C3380CC4-5D6E-409C-BE32-E72D297353CC}">
              <c16:uniqueId val="{00000000-C580-4232-BB12-4EDF0950BC29}"/>
            </c:ext>
          </c:extLst>
        </c:ser>
        <c:ser>
          <c:idx val="1"/>
          <c:order val="1"/>
          <c:tx>
            <c:strRef>
              <c:f>'DHS11'!$B$125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'DHS11'!$M$121:$Q$121</c:f>
              <c:strCache>
                <c:ptCount val="5"/>
                <c:pt idx="0">
                  <c:v>Poorest</c:v>
                </c:pt>
                <c:pt idx="1">
                  <c:v>Poor</c:v>
                </c:pt>
                <c:pt idx="2">
                  <c:v>Middle</c:v>
                </c:pt>
                <c:pt idx="3">
                  <c:v>Rich</c:v>
                </c:pt>
                <c:pt idx="4">
                  <c:v>Richest</c:v>
                </c:pt>
              </c:strCache>
            </c:strRef>
          </c:cat>
          <c:val>
            <c:numRef>
              <c:f>'DHS11'!$M$125:$Q$125</c:f>
              <c:numCache>
                <c:formatCode>###0.0</c:formatCode>
                <c:ptCount val="5"/>
                <c:pt idx="0">
                  <c:v>1.3999988672569705</c:v>
                </c:pt>
                <c:pt idx="1">
                  <c:v>0.71978097614584247</c:v>
                </c:pt>
                <c:pt idx="2">
                  <c:v>1.9830044879043873</c:v>
                </c:pt>
                <c:pt idx="3">
                  <c:v>2.2223665959699765</c:v>
                </c:pt>
                <c:pt idx="4">
                  <c:v>4.915745614896724</c:v>
                </c:pt>
              </c:numCache>
            </c:numRef>
          </c:val>
          <c:extLst>
            <c:ext xmlns:c16="http://schemas.microsoft.com/office/drawing/2014/chart" uri="{C3380CC4-5D6E-409C-BE32-E72D297353CC}">
              <c16:uniqueId val="{00000001-C580-4232-BB12-4EDF0950BC29}"/>
            </c:ext>
          </c:extLst>
        </c:ser>
        <c:ser>
          <c:idx val="2"/>
          <c:order val="2"/>
          <c:tx>
            <c:strRef>
              <c:f>'DHS11'!$B$126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'DHS11'!$M$121:$Q$121</c:f>
              <c:strCache>
                <c:ptCount val="5"/>
                <c:pt idx="0">
                  <c:v>Poorest</c:v>
                </c:pt>
                <c:pt idx="1">
                  <c:v>Poor</c:v>
                </c:pt>
                <c:pt idx="2">
                  <c:v>Middle</c:v>
                </c:pt>
                <c:pt idx="3">
                  <c:v>Rich</c:v>
                </c:pt>
                <c:pt idx="4">
                  <c:v>Richest</c:v>
                </c:pt>
              </c:strCache>
            </c:strRef>
          </c:cat>
          <c:val>
            <c:numRef>
              <c:f>'DHS11'!$M$126:$Q$126</c:f>
              <c:numCache>
                <c:formatCode>###0.0</c:formatCode>
                <c:ptCount val="5"/>
                <c:pt idx="0">
                  <c:v>42.858948217699293</c:v>
                </c:pt>
                <c:pt idx="1">
                  <c:v>46.160698401503275</c:v>
                </c:pt>
                <c:pt idx="2">
                  <c:v>47.123601587328231</c:v>
                </c:pt>
                <c:pt idx="3">
                  <c:v>49.200684342070332</c:v>
                </c:pt>
                <c:pt idx="4">
                  <c:v>54.246729135396876</c:v>
                </c:pt>
              </c:numCache>
            </c:numRef>
          </c:val>
          <c:extLst>
            <c:ext xmlns:c16="http://schemas.microsoft.com/office/drawing/2014/chart" uri="{C3380CC4-5D6E-409C-BE32-E72D297353CC}">
              <c16:uniqueId val="{00000002-C580-4232-BB12-4EDF0950BC29}"/>
            </c:ext>
          </c:extLst>
        </c:ser>
        <c:ser>
          <c:idx val="3"/>
          <c:order val="3"/>
          <c:tx>
            <c:strRef>
              <c:f>'DHS11'!$B$127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'DHS11'!$M$121:$Q$121</c:f>
              <c:strCache>
                <c:ptCount val="5"/>
                <c:pt idx="0">
                  <c:v>Poorest</c:v>
                </c:pt>
                <c:pt idx="1">
                  <c:v>Poor</c:v>
                </c:pt>
                <c:pt idx="2">
                  <c:v>Middle</c:v>
                </c:pt>
                <c:pt idx="3">
                  <c:v>Rich</c:v>
                </c:pt>
                <c:pt idx="4">
                  <c:v>Richest</c:v>
                </c:pt>
              </c:strCache>
            </c:strRef>
          </c:cat>
          <c:val>
            <c:numRef>
              <c:f>'DHS11'!$M$127:$Q$127</c:f>
              <c:numCache>
                <c:formatCode>###0.0</c:formatCode>
                <c:ptCount val="5"/>
                <c:pt idx="0">
                  <c:v>52.022379153098782</c:v>
                </c:pt>
                <c:pt idx="1">
                  <c:v>47.604831497412356</c:v>
                </c:pt>
                <c:pt idx="2">
                  <c:v>43.824279788220544</c:v>
                </c:pt>
                <c:pt idx="3">
                  <c:v>41.513606731130764</c:v>
                </c:pt>
                <c:pt idx="4">
                  <c:v>30.141346184951058</c:v>
                </c:pt>
              </c:numCache>
            </c:numRef>
          </c:val>
          <c:extLst>
            <c:ext xmlns:c16="http://schemas.microsoft.com/office/drawing/2014/chart" uri="{C3380CC4-5D6E-409C-BE32-E72D297353CC}">
              <c16:uniqueId val="{00000003-C580-4232-BB12-4EDF0950BC29}"/>
            </c:ext>
          </c:extLst>
        </c:ser>
        <c:dLbls>
          <c:showLegendKey val="0"/>
          <c:showVal val="0"/>
          <c:showCatName val="0"/>
          <c:showSerName val="0"/>
          <c:showPercent val="0"/>
          <c:showBubbleSize val="0"/>
        </c:dLbls>
        <c:gapWidth val="50"/>
        <c:overlap val="100"/>
        <c:axId val="230288384"/>
        <c:axId val="231150336"/>
      </c:barChart>
      <c:catAx>
        <c:axId val="230288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50336"/>
        <c:crosses val="autoZero"/>
        <c:auto val="1"/>
        <c:lblAlgn val="ctr"/>
        <c:lblOffset val="100"/>
        <c:tickLblSkip val="1"/>
        <c:tickMarkSkip val="1"/>
        <c:noMultiLvlLbl val="0"/>
      </c:catAx>
      <c:valAx>
        <c:axId val="231150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88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'DHS16'!$M$18:$Q$18</c:f>
              <c:numCache>
                <c:formatCode>###0.0</c:formatCode>
                <c:ptCount val="5"/>
                <c:pt idx="0">
                  <c:v>26.133598920123983</c:v>
                </c:pt>
                <c:pt idx="1">
                  <c:v>33.489424284351941</c:v>
                </c:pt>
                <c:pt idx="2">
                  <c:v>38.111436933424159</c:v>
                </c:pt>
                <c:pt idx="3">
                  <c:v>40.174198403862</c:v>
                </c:pt>
                <c:pt idx="4">
                  <c:v>55.440204371100627</c:v>
                </c:pt>
              </c:numCache>
            </c:numRef>
          </c:val>
          <c:extLst>
            <c:ext xmlns:c16="http://schemas.microsoft.com/office/drawing/2014/chart" uri="{C3380CC4-5D6E-409C-BE32-E72D297353CC}">
              <c16:uniqueId val="{00000000-DE21-4409-95FC-286111ADE4FC}"/>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'DHS16'!$M$19:$Q$19</c:f>
              <c:numCache>
                <c:formatCode>###0.0</c:formatCode>
                <c:ptCount val="5"/>
                <c:pt idx="0">
                  <c:v>15.319471912406454</c:v>
                </c:pt>
                <c:pt idx="1">
                  <c:v>14.179757381731951</c:v>
                </c:pt>
                <c:pt idx="2">
                  <c:v>18.544091047486784</c:v>
                </c:pt>
                <c:pt idx="3">
                  <c:v>19.878456730621387</c:v>
                </c:pt>
                <c:pt idx="4">
                  <c:v>16.861365687779923</c:v>
                </c:pt>
              </c:numCache>
            </c:numRef>
          </c:val>
          <c:extLst>
            <c:ext xmlns:c16="http://schemas.microsoft.com/office/drawing/2014/chart" uri="{C3380CC4-5D6E-409C-BE32-E72D297353CC}">
              <c16:uniqueId val="{00000001-DE21-4409-95FC-286111ADE4FC}"/>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'DHS16'!$M$20:$Q$20</c:f>
              <c:numCache>
                <c:formatCode>###0.0</c:formatCode>
                <c:ptCount val="5"/>
                <c:pt idx="0">
                  <c:v>38.474370933364128</c:v>
                </c:pt>
                <c:pt idx="1">
                  <c:v>37.710421642098325</c:v>
                </c:pt>
                <c:pt idx="2">
                  <c:v>31.111144272946049</c:v>
                </c:pt>
                <c:pt idx="3">
                  <c:v>27.037594020832831</c:v>
                </c:pt>
                <c:pt idx="4">
                  <c:v>20.2103201897208</c:v>
                </c:pt>
              </c:numCache>
            </c:numRef>
          </c:val>
          <c:extLst>
            <c:ext xmlns:c16="http://schemas.microsoft.com/office/drawing/2014/chart" uri="{C3380CC4-5D6E-409C-BE32-E72D297353CC}">
              <c16:uniqueId val="{00000002-DE21-4409-95FC-286111ADE4FC}"/>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'DHS16'!$M$21:$Q$21</c:f>
              <c:numCache>
                <c:formatCode>###0.0</c:formatCode>
                <c:ptCount val="5"/>
                <c:pt idx="0">
                  <c:v>20.072558234105429</c:v>
                </c:pt>
                <c:pt idx="1">
                  <c:v>14.620396691817778</c:v>
                </c:pt>
                <c:pt idx="2">
                  <c:v>12.233327746143004</c:v>
                </c:pt>
                <c:pt idx="3">
                  <c:v>12.909750844683781</c:v>
                </c:pt>
                <c:pt idx="4">
                  <c:v>7.4881097513986488</c:v>
                </c:pt>
              </c:numCache>
            </c:numRef>
          </c:val>
          <c:extLst>
            <c:ext xmlns:c16="http://schemas.microsoft.com/office/drawing/2014/chart" uri="{C3380CC4-5D6E-409C-BE32-E72D297353CC}">
              <c16:uniqueId val="{00000003-DE21-4409-95FC-286111ADE4FC}"/>
            </c:ext>
          </c:extLst>
        </c:ser>
        <c:dLbls>
          <c:showLegendKey val="0"/>
          <c:showVal val="0"/>
          <c:showCatName val="0"/>
          <c:showSerName val="0"/>
          <c:showPercent val="0"/>
          <c:showBubbleSize val="0"/>
        </c:dLbls>
        <c:gapWidth val="50"/>
        <c:overlap val="100"/>
        <c:axId val="341465728"/>
        <c:axId val="341660032"/>
      </c:barChart>
      <c:catAx>
        <c:axId val="341465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660032"/>
        <c:crosses val="autoZero"/>
        <c:auto val="1"/>
        <c:lblAlgn val="ctr"/>
        <c:lblOffset val="100"/>
        <c:tickLblSkip val="1"/>
        <c:tickMarkSkip val="1"/>
        <c:noMultiLvlLbl val="0"/>
      </c:catAx>
      <c:valAx>
        <c:axId val="3416600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465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'DHS16'!$R$15:$AB$15</c:f>
              <c:strCache>
                <c:ptCount val="11"/>
                <c:pt idx="0">
                  <c:v>Addis Adaba</c:v>
                </c:pt>
                <c:pt idx="1">
                  <c:v>Afar</c:v>
                </c:pt>
                <c:pt idx="2">
                  <c:v>Amhara</c:v>
                </c:pt>
                <c:pt idx="3">
                  <c:v>Benishangul</c:v>
                </c:pt>
                <c:pt idx="4">
                  <c:v>Dire Dawa</c:v>
                </c:pt>
                <c:pt idx="5">
                  <c:v>Gambela</c:v>
                </c:pt>
                <c:pt idx="6">
                  <c:v>Harari</c:v>
                </c:pt>
                <c:pt idx="7">
                  <c:v>Oromia</c:v>
                </c:pt>
                <c:pt idx="8">
                  <c:v>SNNPR</c:v>
                </c:pt>
                <c:pt idx="9">
                  <c:v>Somali</c:v>
                </c:pt>
                <c:pt idx="10">
                  <c:v>Tigray</c:v>
                </c:pt>
              </c:strCache>
            </c:strRef>
          </c:cat>
          <c:val>
            <c:numRef>
              <c:f>'DHS16'!$R$18:$AB$18</c:f>
              <c:numCache>
                <c:formatCode>###0.0</c:formatCode>
                <c:ptCount val="11"/>
                <c:pt idx="0">
                  <c:v>98.243697423280281</c:v>
                </c:pt>
                <c:pt idx="1">
                  <c:v>35.26294551315079</c:v>
                </c:pt>
                <c:pt idx="2">
                  <c:v>42.627479193092064</c:v>
                </c:pt>
                <c:pt idx="3">
                  <c:v>59.306942495198761</c:v>
                </c:pt>
                <c:pt idx="4">
                  <c:v>74.419609961202354</c:v>
                </c:pt>
                <c:pt idx="5">
                  <c:v>74.777488583840864</c:v>
                </c:pt>
                <c:pt idx="6">
                  <c:v>68.957277527457521</c:v>
                </c:pt>
                <c:pt idx="7">
                  <c:v>48.394088179714856</c:v>
                </c:pt>
                <c:pt idx="8">
                  <c:v>37.375926096416336</c:v>
                </c:pt>
                <c:pt idx="9">
                  <c:v>34.155434447937587</c:v>
                </c:pt>
                <c:pt idx="10">
                  <c:v>54.460178606316525</c:v>
                </c:pt>
              </c:numCache>
            </c:numRef>
          </c:val>
          <c:extLst>
            <c:ext xmlns:c16="http://schemas.microsoft.com/office/drawing/2014/chart" uri="{C3380CC4-5D6E-409C-BE32-E72D297353CC}">
              <c16:uniqueId val="{00000000-3C6E-4EF8-A014-DAA33E9B3B3A}"/>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'DHS16'!$R$15:$AB$15</c:f>
              <c:strCache>
                <c:ptCount val="11"/>
                <c:pt idx="0">
                  <c:v>Addis Adaba</c:v>
                </c:pt>
                <c:pt idx="1">
                  <c:v>Afar</c:v>
                </c:pt>
                <c:pt idx="2">
                  <c:v>Amhara</c:v>
                </c:pt>
                <c:pt idx="3">
                  <c:v>Benishangul</c:v>
                </c:pt>
                <c:pt idx="4">
                  <c:v>Dire Dawa</c:v>
                </c:pt>
                <c:pt idx="5">
                  <c:v>Gambela</c:v>
                </c:pt>
                <c:pt idx="6">
                  <c:v>Harari</c:v>
                </c:pt>
                <c:pt idx="7">
                  <c:v>Oromia</c:v>
                </c:pt>
                <c:pt idx="8">
                  <c:v>SNNPR</c:v>
                </c:pt>
                <c:pt idx="9">
                  <c:v>Somali</c:v>
                </c:pt>
                <c:pt idx="10">
                  <c:v>Tigray</c:v>
                </c:pt>
              </c:strCache>
            </c:strRef>
          </c:cat>
          <c:val>
            <c:numRef>
              <c:f>'DHS16'!$R$19:$AB$19</c:f>
              <c:numCache>
                <c:formatCode>###0.0</c:formatCode>
                <c:ptCount val="11"/>
                <c:pt idx="0">
                  <c:v>1.4768097679515566</c:v>
                </c:pt>
                <c:pt idx="1">
                  <c:v>17.730891280596619</c:v>
                </c:pt>
                <c:pt idx="2">
                  <c:v>18.242302267360429</c:v>
                </c:pt>
                <c:pt idx="3">
                  <c:v>21.581113049883456</c:v>
                </c:pt>
                <c:pt idx="4">
                  <c:v>12.922213443129206</c:v>
                </c:pt>
                <c:pt idx="5">
                  <c:v>7.9769112487975011</c:v>
                </c:pt>
                <c:pt idx="6">
                  <c:v>10.212717744214352</c:v>
                </c:pt>
                <c:pt idx="7">
                  <c:v>12.114729575903471</c:v>
                </c:pt>
                <c:pt idx="8">
                  <c:v>19.792585579875453</c:v>
                </c:pt>
                <c:pt idx="9">
                  <c:v>14.240127005500124</c:v>
                </c:pt>
                <c:pt idx="10">
                  <c:v>20.145903976784133</c:v>
                </c:pt>
              </c:numCache>
            </c:numRef>
          </c:val>
          <c:extLst>
            <c:ext xmlns:c16="http://schemas.microsoft.com/office/drawing/2014/chart" uri="{C3380CC4-5D6E-409C-BE32-E72D297353CC}">
              <c16:uniqueId val="{00000001-3C6E-4EF8-A014-DAA33E9B3B3A}"/>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'DHS16'!$R$15:$AB$15</c:f>
              <c:strCache>
                <c:ptCount val="11"/>
                <c:pt idx="0">
                  <c:v>Addis Adaba</c:v>
                </c:pt>
                <c:pt idx="1">
                  <c:v>Afar</c:v>
                </c:pt>
                <c:pt idx="2">
                  <c:v>Amhara</c:v>
                </c:pt>
                <c:pt idx="3">
                  <c:v>Benishangul</c:v>
                </c:pt>
                <c:pt idx="4">
                  <c:v>Dire Dawa</c:v>
                </c:pt>
                <c:pt idx="5">
                  <c:v>Gambela</c:v>
                </c:pt>
                <c:pt idx="6">
                  <c:v>Harari</c:v>
                </c:pt>
                <c:pt idx="7">
                  <c:v>Oromia</c:v>
                </c:pt>
                <c:pt idx="8">
                  <c:v>SNNPR</c:v>
                </c:pt>
                <c:pt idx="9">
                  <c:v>Somali</c:v>
                </c:pt>
                <c:pt idx="10">
                  <c:v>Tigray</c:v>
                </c:pt>
              </c:strCache>
            </c:strRef>
          </c:cat>
          <c:val>
            <c:numRef>
              <c:f>'DHS16'!$R$20:$AB$20</c:f>
              <c:numCache>
                <c:formatCode>###0.0</c:formatCode>
                <c:ptCount val="11"/>
                <c:pt idx="0">
                  <c:v>0.27949280876816229</c:v>
                </c:pt>
                <c:pt idx="1">
                  <c:v>21.613973047257929</c:v>
                </c:pt>
                <c:pt idx="2">
                  <c:v>31.32432448933028</c:v>
                </c:pt>
                <c:pt idx="3">
                  <c:v>12.013784913071635</c:v>
                </c:pt>
                <c:pt idx="4">
                  <c:v>9.6765941901113859</c:v>
                </c:pt>
                <c:pt idx="5">
                  <c:v>5.2352717739249712</c:v>
                </c:pt>
                <c:pt idx="6">
                  <c:v>18.325261180658782</c:v>
                </c:pt>
                <c:pt idx="7">
                  <c:v>30.164819606954364</c:v>
                </c:pt>
                <c:pt idx="8">
                  <c:v>22.904603456007973</c:v>
                </c:pt>
                <c:pt idx="9">
                  <c:v>30.351925948776721</c:v>
                </c:pt>
                <c:pt idx="10">
                  <c:v>15.411056635045815</c:v>
                </c:pt>
              </c:numCache>
            </c:numRef>
          </c:val>
          <c:extLst>
            <c:ext xmlns:c16="http://schemas.microsoft.com/office/drawing/2014/chart" uri="{C3380CC4-5D6E-409C-BE32-E72D297353CC}">
              <c16:uniqueId val="{00000002-3C6E-4EF8-A014-DAA33E9B3B3A}"/>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'DHS16'!$R$15:$AB$15</c:f>
              <c:strCache>
                <c:ptCount val="11"/>
                <c:pt idx="0">
                  <c:v>Addis Adaba</c:v>
                </c:pt>
                <c:pt idx="1">
                  <c:v>Afar</c:v>
                </c:pt>
                <c:pt idx="2">
                  <c:v>Amhara</c:v>
                </c:pt>
                <c:pt idx="3">
                  <c:v>Benishangul</c:v>
                </c:pt>
                <c:pt idx="4">
                  <c:v>Dire Dawa</c:v>
                </c:pt>
                <c:pt idx="5">
                  <c:v>Gambela</c:v>
                </c:pt>
                <c:pt idx="6">
                  <c:v>Harari</c:v>
                </c:pt>
                <c:pt idx="7">
                  <c:v>Oromia</c:v>
                </c:pt>
                <c:pt idx="8">
                  <c:v>SNNPR</c:v>
                </c:pt>
                <c:pt idx="9">
                  <c:v>Somali</c:v>
                </c:pt>
                <c:pt idx="10">
                  <c:v>Tigray</c:v>
                </c:pt>
              </c:strCache>
            </c:strRef>
          </c:cat>
          <c:val>
            <c:numRef>
              <c:f>'DHS16'!$R$21:$AB$21</c:f>
              <c:numCache>
                <c:formatCode>###0.0</c:formatCode>
                <c:ptCount val="11"/>
                <c:pt idx="0">
                  <c:v>0</c:v>
                </c:pt>
                <c:pt idx="1">
                  <c:v>25.392190158994666</c:v>
                </c:pt>
                <c:pt idx="2">
                  <c:v>7.8058940502172245</c:v>
                </c:pt>
                <c:pt idx="3">
                  <c:v>7.0981595418461483</c:v>
                </c:pt>
                <c:pt idx="4">
                  <c:v>2.9815824055570541</c:v>
                </c:pt>
                <c:pt idx="5">
                  <c:v>12.010328393436666</c:v>
                </c:pt>
                <c:pt idx="6">
                  <c:v>2.5047435476693463</c:v>
                </c:pt>
                <c:pt idx="7">
                  <c:v>9.3263626374273123</c:v>
                </c:pt>
                <c:pt idx="8">
                  <c:v>19.926884867700242</c:v>
                </c:pt>
                <c:pt idx="9">
                  <c:v>21.252512597785572</c:v>
                </c:pt>
                <c:pt idx="10">
                  <c:v>9.9828607818535264</c:v>
                </c:pt>
              </c:numCache>
            </c:numRef>
          </c:val>
          <c:extLst>
            <c:ext xmlns:c16="http://schemas.microsoft.com/office/drawing/2014/chart" uri="{C3380CC4-5D6E-409C-BE32-E72D297353CC}">
              <c16:uniqueId val="{00000003-3C6E-4EF8-A014-DAA33E9B3B3A}"/>
            </c:ext>
          </c:extLst>
        </c:ser>
        <c:dLbls>
          <c:showLegendKey val="0"/>
          <c:showVal val="0"/>
          <c:showCatName val="0"/>
          <c:showSerName val="0"/>
          <c:showPercent val="0"/>
          <c:showBubbleSize val="0"/>
        </c:dLbls>
        <c:gapWidth val="50"/>
        <c:overlap val="100"/>
        <c:axId val="341750144"/>
        <c:axId val="341751680"/>
      </c:barChart>
      <c:catAx>
        <c:axId val="341750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751680"/>
        <c:crosses val="autoZero"/>
        <c:auto val="1"/>
        <c:lblAlgn val="ctr"/>
        <c:lblOffset val="100"/>
        <c:tickLblSkip val="1"/>
        <c:tickMarkSkip val="1"/>
        <c:noMultiLvlLbl val="0"/>
      </c:catAx>
      <c:valAx>
        <c:axId val="341751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750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'DHS16'!$C$18:$G$18</c:f>
              <c:numCache>
                <c:formatCode>###0.0</c:formatCode>
                <c:ptCount val="5"/>
                <c:pt idx="0">
                  <c:v>26.917288271075492</c:v>
                </c:pt>
                <c:pt idx="1">
                  <c:v>35.658549450849193</c:v>
                </c:pt>
                <c:pt idx="2">
                  <c:v>40.348431620784766</c:v>
                </c:pt>
                <c:pt idx="3">
                  <c:v>46.818471167342047</c:v>
                </c:pt>
                <c:pt idx="4">
                  <c:v>83.584581329059688</c:v>
                </c:pt>
              </c:numCache>
            </c:numRef>
          </c:val>
          <c:extLst>
            <c:ext xmlns:c16="http://schemas.microsoft.com/office/drawing/2014/chart" uri="{C3380CC4-5D6E-409C-BE32-E72D297353CC}">
              <c16:uniqueId val="{00000000-0E78-400F-ADCD-F9C58B52459D}"/>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'DHS16'!$C$19:$G$19</c:f>
              <c:numCache>
                <c:formatCode>###0.0</c:formatCode>
                <c:ptCount val="5"/>
                <c:pt idx="0">
                  <c:v>15.578913901904343</c:v>
                </c:pt>
                <c:pt idx="1">
                  <c:v>15.37526650564039</c:v>
                </c:pt>
                <c:pt idx="2">
                  <c:v>18.476540601192724</c:v>
                </c:pt>
                <c:pt idx="3">
                  <c:v>19.345325802333786</c:v>
                </c:pt>
                <c:pt idx="4">
                  <c:v>8.8086823602878184</c:v>
                </c:pt>
              </c:numCache>
            </c:numRef>
          </c:val>
          <c:extLst>
            <c:ext xmlns:c16="http://schemas.microsoft.com/office/drawing/2014/chart" uri="{C3380CC4-5D6E-409C-BE32-E72D297353CC}">
              <c16:uniqueId val="{00000001-0E78-400F-ADCD-F9C58B52459D}"/>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'DHS16'!$C$20:$G$20</c:f>
              <c:numCache>
                <c:formatCode>###0.0</c:formatCode>
                <c:ptCount val="5"/>
                <c:pt idx="0">
                  <c:v>38.236284620954081</c:v>
                </c:pt>
                <c:pt idx="1">
                  <c:v>34.924524993279817</c:v>
                </c:pt>
                <c:pt idx="2">
                  <c:v>29.839966586349153</c:v>
                </c:pt>
                <c:pt idx="3">
                  <c:v>23.468359996227385</c:v>
                </c:pt>
                <c:pt idx="4">
                  <c:v>5.3456315714077958</c:v>
                </c:pt>
              </c:numCache>
            </c:numRef>
          </c:val>
          <c:extLst>
            <c:ext xmlns:c16="http://schemas.microsoft.com/office/drawing/2014/chart" uri="{C3380CC4-5D6E-409C-BE32-E72D297353CC}">
              <c16:uniqueId val="{00000002-0E78-400F-ADCD-F9C58B52459D}"/>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'DHS16'!$C$21:$G$21</c:f>
              <c:numCache>
                <c:formatCode>###0.0</c:formatCode>
                <c:ptCount val="5"/>
                <c:pt idx="0">
                  <c:v>19.267513206066088</c:v>
                </c:pt>
                <c:pt idx="1">
                  <c:v>14.041659050230601</c:v>
                </c:pt>
                <c:pt idx="2">
                  <c:v>11.335061191673358</c:v>
                </c:pt>
                <c:pt idx="3">
                  <c:v>10.367843034096786</c:v>
                </c:pt>
                <c:pt idx="4">
                  <c:v>2.2611047392446979</c:v>
                </c:pt>
              </c:numCache>
            </c:numRef>
          </c:val>
          <c:extLst>
            <c:ext xmlns:c16="http://schemas.microsoft.com/office/drawing/2014/chart" uri="{C3380CC4-5D6E-409C-BE32-E72D297353CC}">
              <c16:uniqueId val="{00000003-0E78-400F-ADCD-F9C58B52459D}"/>
            </c:ext>
          </c:extLst>
        </c:ser>
        <c:dLbls>
          <c:showLegendKey val="0"/>
          <c:showVal val="0"/>
          <c:showCatName val="0"/>
          <c:showSerName val="0"/>
          <c:showPercent val="0"/>
          <c:showBubbleSize val="0"/>
        </c:dLbls>
        <c:gapWidth val="50"/>
        <c:overlap val="100"/>
        <c:axId val="341821696"/>
        <c:axId val="341876736"/>
      </c:barChart>
      <c:catAx>
        <c:axId val="341821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876736"/>
        <c:crosses val="autoZero"/>
        <c:auto val="1"/>
        <c:lblAlgn val="ctr"/>
        <c:lblOffset val="100"/>
        <c:tickLblSkip val="1"/>
        <c:tickMarkSkip val="1"/>
        <c:noMultiLvlLbl val="0"/>
      </c:catAx>
      <c:valAx>
        <c:axId val="3418767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821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'DHS16'!$R$121:$AB$121</c:f>
              <c:strCache>
                <c:ptCount val="11"/>
                <c:pt idx="0">
                  <c:v>Addis Adaba</c:v>
                </c:pt>
                <c:pt idx="1">
                  <c:v>Afar</c:v>
                </c:pt>
                <c:pt idx="2">
                  <c:v>Amhara</c:v>
                </c:pt>
                <c:pt idx="3">
                  <c:v>Benishangul</c:v>
                </c:pt>
                <c:pt idx="4">
                  <c:v>Dire Dawa</c:v>
                </c:pt>
                <c:pt idx="5">
                  <c:v>Gambela</c:v>
                </c:pt>
                <c:pt idx="6">
                  <c:v>Harari</c:v>
                </c:pt>
                <c:pt idx="7">
                  <c:v>Oromia</c:v>
                </c:pt>
                <c:pt idx="8">
                  <c:v>SNNPR</c:v>
                </c:pt>
                <c:pt idx="9">
                  <c:v>Somali</c:v>
                </c:pt>
                <c:pt idx="10">
                  <c:v>Tigray</c:v>
                </c:pt>
              </c:strCache>
            </c:strRef>
          </c:cat>
          <c:val>
            <c:numRef>
              <c:f>'DHS16'!$R$124:$AB$124</c:f>
              <c:numCache>
                <c:formatCode>###0.0</c:formatCode>
                <c:ptCount val="11"/>
                <c:pt idx="0">
                  <c:v>28.956733495237085</c:v>
                </c:pt>
                <c:pt idx="1">
                  <c:v>3.7845511256073054</c:v>
                </c:pt>
                <c:pt idx="2">
                  <c:v>1.8665390177170607</c:v>
                </c:pt>
                <c:pt idx="3">
                  <c:v>2.0358916634694104</c:v>
                </c:pt>
                <c:pt idx="4">
                  <c:v>30.056563398893982</c:v>
                </c:pt>
                <c:pt idx="5">
                  <c:v>8.7976792463360454</c:v>
                </c:pt>
                <c:pt idx="6">
                  <c:v>18.440526771715859</c:v>
                </c:pt>
                <c:pt idx="7">
                  <c:v>5.4741916225013645</c:v>
                </c:pt>
                <c:pt idx="8">
                  <c:v>8.4610252404717556</c:v>
                </c:pt>
                <c:pt idx="9">
                  <c:v>14.723144047659277</c:v>
                </c:pt>
                <c:pt idx="10">
                  <c:v>8.4851210043508178</c:v>
                </c:pt>
              </c:numCache>
            </c:numRef>
          </c:val>
          <c:extLst>
            <c:ext xmlns:c16="http://schemas.microsoft.com/office/drawing/2014/chart" uri="{C3380CC4-5D6E-409C-BE32-E72D297353CC}">
              <c16:uniqueId val="{00000000-1505-4F59-943B-8DE50DEC4607}"/>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'DHS16'!$R$121:$AB$121</c:f>
              <c:strCache>
                <c:ptCount val="11"/>
                <c:pt idx="0">
                  <c:v>Addis Adaba</c:v>
                </c:pt>
                <c:pt idx="1">
                  <c:v>Afar</c:v>
                </c:pt>
                <c:pt idx="2">
                  <c:v>Amhara</c:v>
                </c:pt>
                <c:pt idx="3">
                  <c:v>Benishangul</c:v>
                </c:pt>
                <c:pt idx="4">
                  <c:v>Dire Dawa</c:v>
                </c:pt>
                <c:pt idx="5">
                  <c:v>Gambela</c:v>
                </c:pt>
                <c:pt idx="6">
                  <c:v>Harari</c:v>
                </c:pt>
                <c:pt idx="7">
                  <c:v>Oromia</c:v>
                </c:pt>
                <c:pt idx="8">
                  <c:v>SNNPR</c:v>
                </c:pt>
                <c:pt idx="9">
                  <c:v>Somali</c:v>
                </c:pt>
                <c:pt idx="10">
                  <c:v>Tigray</c:v>
                </c:pt>
              </c:strCache>
            </c:strRef>
          </c:cat>
          <c:val>
            <c:numRef>
              <c:f>'DHS16'!$R$125:$AB$125</c:f>
              <c:numCache>
                <c:formatCode>###0.0</c:formatCode>
                <c:ptCount val="11"/>
                <c:pt idx="0">
                  <c:v>52.635849485240207</c:v>
                </c:pt>
                <c:pt idx="1">
                  <c:v>11.698257688804404</c:v>
                </c:pt>
                <c:pt idx="2">
                  <c:v>3.829403224605008</c:v>
                </c:pt>
                <c:pt idx="3">
                  <c:v>1.4522315034372386</c:v>
                </c:pt>
                <c:pt idx="4">
                  <c:v>28.93541828218866</c:v>
                </c:pt>
                <c:pt idx="5">
                  <c:v>6.7803954419789418</c:v>
                </c:pt>
                <c:pt idx="6">
                  <c:v>20.185569515743349</c:v>
                </c:pt>
                <c:pt idx="7">
                  <c:v>2.9121937877417094</c:v>
                </c:pt>
                <c:pt idx="8">
                  <c:v>3.085636780432472</c:v>
                </c:pt>
                <c:pt idx="9">
                  <c:v>16.009062128638924</c:v>
                </c:pt>
                <c:pt idx="10">
                  <c:v>9.3143514066199771</c:v>
                </c:pt>
              </c:numCache>
            </c:numRef>
          </c:val>
          <c:extLst>
            <c:ext xmlns:c16="http://schemas.microsoft.com/office/drawing/2014/chart" uri="{C3380CC4-5D6E-409C-BE32-E72D297353CC}">
              <c16:uniqueId val="{00000001-1505-4F59-943B-8DE50DEC4607}"/>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'DHS16'!$R$121:$AB$121</c:f>
              <c:strCache>
                <c:ptCount val="11"/>
                <c:pt idx="0">
                  <c:v>Addis Adaba</c:v>
                </c:pt>
                <c:pt idx="1">
                  <c:v>Afar</c:v>
                </c:pt>
                <c:pt idx="2">
                  <c:v>Amhara</c:v>
                </c:pt>
                <c:pt idx="3">
                  <c:v>Benishangul</c:v>
                </c:pt>
                <c:pt idx="4">
                  <c:v>Dire Dawa</c:v>
                </c:pt>
                <c:pt idx="5">
                  <c:v>Gambela</c:v>
                </c:pt>
                <c:pt idx="6">
                  <c:v>Harari</c:v>
                </c:pt>
                <c:pt idx="7">
                  <c:v>Oromia</c:v>
                </c:pt>
                <c:pt idx="8">
                  <c:v>SNNPR</c:v>
                </c:pt>
                <c:pt idx="9">
                  <c:v>Somali</c:v>
                </c:pt>
                <c:pt idx="10">
                  <c:v>Tigray</c:v>
                </c:pt>
              </c:strCache>
            </c:strRef>
          </c:cat>
          <c:val>
            <c:numRef>
              <c:f>'DHS16'!$R$126:$AB$126</c:f>
              <c:numCache>
                <c:formatCode>###0.0</c:formatCode>
                <c:ptCount val="11"/>
                <c:pt idx="0">
                  <c:v>17.246904300728325</c:v>
                </c:pt>
                <c:pt idx="1">
                  <c:v>13.538801462646617</c:v>
                </c:pt>
                <c:pt idx="2">
                  <c:v>51.352824974028906</c:v>
                </c:pt>
                <c:pt idx="3">
                  <c:v>81.019228693088934</c:v>
                </c:pt>
                <c:pt idx="4">
                  <c:v>16.233552604007983</c:v>
                </c:pt>
                <c:pt idx="5">
                  <c:v>39.788431403049543</c:v>
                </c:pt>
                <c:pt idx="6">
                  <c:v>35.413396476347017</c:v>
                </c:pt>
                <c:pt idx="7">
                  <c:v>59.425954242704293</c:v>
                </c:pt>
                <c:pt idx="8">
                  <c:v>70.539152325205222</c:v>
                </c:pt>
                <c:pt idx="9">
                  <c:v>9.9489627499825559</c:v>
                </c:pt>
                <c:pt idx="10">
                  <c:v>28.880368073643872</c:v>
                </c:pt>
              </c:numCache>
            </c:numRef>
          </c:val>
          <c:extLst>
            <c:ext xmlns:c16="http://schemas.microsoft.com/office/drawing/2014/chart" uri="{C3380CC4-5D6E-409C-BE32-E72D297353CC}">
              <c16:uniqueId val="{00000002-1505-4F59-943B-8DE50DEC4607}"/>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'DHS16'!$R$121:$AB$121</c:f>
              <c:strCache>
                <c:ptCount val="11"/>
                <c:pt idx="0">
                  <c:v>Addis Adaba</c:v>
                </c:pt>
                <c:pt idx="1">
                  <c:v>Afar</c:v>
                </c:pt>
                <c:pt idx="2">
                  <c:v>Amhara</c:v>
                </c:pt>
                <c:pt idx="3">
                  <c:v>Benishangul</c:v>
                </c:pt>
                <c:pt idx="4">
                  <c:v>Dire Dawa</c:v>
                </c:pt>
                <c:pt idx="5">
                  <c:v>Gambela</c:v>
                </c:pt>
                <c:pt idx="6">
                  <c:v>Harari</c:v>
                </c:pt>
                <c:pt idx="7">
                  <c:v>Oromia</c:v>
                </c:pt>
                <c:pt idx="8">
                  <c:v>SNNPR</c:v>
                </c:pt>
                <c:pt idx="9">
                  <c:v>Somali</c:v>
                </c:pt>
                <c:pt idx="10">
                  <c:v>Tigray</c:v>
                </c:pt>
              </c:strCache>
            </c:strRef>
          </c:cat>
          <c:val>
            <c:numRef>
              <c:f>'DHS16'!$R$127:$AB$127</c:f>
              <c:numCache>
                <c:formatCode>###0.0</c:formatCode>
                <c:ptCount val="11"/>
                <c:pt idx="0">
                  <c:v>1.1605127187943793</c:v>
                </c:pt>
                <c:pt idx="1">
                  <c:v>70.978389722941671</c:v>
                </c:pt>
                <c:pt idx="2">
                  <c:v>42.951232783649033</c:v>
                </c:pt>
                <c:pt idx="3">
                  <c:v>15.49264814000442</c:v>
                </c:pt>
                <c:pt idx="4">
                  <c:v>24.774465714909368</c:v>
                </c:pt>
                <c:pt idx="5">
                  <c:v>44.633493908635472</c:v>
                </c:pt>
                <c:pt idx="6">
                  <c:v>25.960507236193759</c:v>
                </c:pt>
                <c:pt idx="7">
                  <c:v>32.187660347052628</c:v>
                </c:pt>
                <c:pt idx="8">
                  <c:v>17.914185653890559</c:v>
                </c:pt>
                <c:pt idx="9">
                  <c:v>59.318831073719238</c:v>
                </c:pt>
                <c:pt idx="10">
                  <c:v>53.320159515385335</c:v>
                </c:pt>
              </c:numCache>
            </c:numRef>
          </c:val>
          <c:extLst>
            <c:ext xmlns:c16="http://schemas.microsoft.com/office/drawing/2014/chart" uri="{C3380CC4-5D6E-409C-BE32-E72D297353CC}">
              <c16:uniqueId val="{00000003-1505-4F59-943B-8DE50DEC4607}"/>
            </c:ext>
          </c:extLst>
        </c:ser>
        <c:dLbls>
          <c:showLegendKey val="0"/>
          <c:showVal val="0"/>
          <c:showCatName val="0"/>
          <c:showSerName val="0"/>
          <c:showPercent val="0"/>
          <c:showBubbleSize val="0"/>
        </c:dLbls>
        <c:gapWidth val="50"/>
        <c:overlap val="100"/>
        <c:axId val="342144512"/>
        <c:axId val="342146048"/>
      </c:barChart>
      <c:catAx>
        <c:axId val="342144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146048"/>
        <c:crosses val="autoZero"/>
        <c:auto val="1"/>
        <c:lblAlgn val="ctr"/>
        <c:lblOffset val="100"/>
        <c:tickLblSkip val="1"/>
        <c:tickMarkSkip val="1"/>
        <c:noMultiLvlLbl val="0"/>
      </c:catAx>
      <c:valAx>
        <c:axId val="342146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144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'DHS16'!$M$222:$Q$222</c:f>
              <c:numCache>
                <c:formatCode>###0.0</c:formatCode>
                <c:ptCount val="5"/>
                <c:pt idx="0">
                  <c:v>0.87321006831395676</c:v>
                </c:pt>
                <c:pt idx="1">
                  <c:v>2.9094105863415578</c:v>
                </c:pt>
                <c:pt idx="2">
                  <c:v>3.7262640834333927</c:v>
                </c:pt>
                <c:pt idx="3">
                  <c:v>5.1281913447014755</c:v>
                </c:pt>
                <c:pt idx="4">
                  <c:v>7.6176625580522943</c:v>
                </c:pt>
              </c:numCache>
            </c:numRef>
          </c:val>
          <c:extLst>
            <c:ext xmlns:c16="http://schemas.microsoft.com/office/drawing/2014/chart" uri="{C3380CC4-5D6E-409C-BE32-E72D297353CC}">
              <c16:uniqueId val="{00000000-872F-48A1-BFE5-1459D230F830}"/>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'DHS16'!$M$223:$Q$223</c:f>
              <c:numCache>
                <c:formatCode>###0.0</c:formatCode>
                <c:ptCount val="5"/>
                <c:pt idx="0">
                  <c:v>38.247793209537619</c:v>
                </c:pt>
                <c:pt idx="1">
                  <c:v>45.253065980737759</c:v>
                </c:pt>
                <c:pt idx="2">
                  <c:v>48.46755208680004</c:v>
                </c:pt>
                <c:pt idx="3">
                  <c:v>56.674985634564756</c:v>
                </c:pt>
                <c:pt idx="4">
                  <c:v>62.229784782179365</c:v>
                </c:pt>
              </c:numCache>
            </c:numRef>
          </c:val>
          <c:extLst>
            <c:ext xmlns:c16="http://schemas.microsoft.com/office/drawing/2014/chart" uri="{C3380CC4-5D6E-409C-BE32-E72D297353CC}">
              <c16:uniqueId val="{00000001-872F-48A1-BFE5-1459D230F830}"/>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'DHS16'!$M$224:$Q$224</c:f>
              <c:numCache>
                <c:formatCode>###0.0</c:formatCode>
                <c:ptCount val="5"/>
                <c:pt idx="0">
                  <c:v>60.878996722148784</c:v>
                </c:pt>
                <c:pt idx="1">
                  <c:v>51.837523432920804</c:v>
                </c:pt>
                <c:pt idx="2">
                  <c:v>47.806183829766709</c:v>
                </c:pt>
                <c:pt idx="3">
                  <c:v>38.196823020733994</c:v>
                </c:pt>
                <c:pt idx="4">
                  <c:v>30.152552659768183</c:v>
                </c:pt>
              </c:numCache>
            </c:numRef>
          </c:val>
          <c:extLst>
            <c:ext xmlns:c16="http://schemas.microsoft.com/office/drawing/2014/chart" uri="{C3380CC4-5D6E-409C-BE32-E72D297353CC}">
              <c16:uniqueId val="{00000002-872F-48A1-BFE5-1459D230F830}"/>
            </c:ext>
          </c:extLst>
        </c:ser>
        <c:dLbls>
          <c:showLegendKey val="0"/>
          <c:showVal val="0"/>
          <c:showCatName val="0"/>
          <c:showSerName val="0"/>
          <c:showPercent val="0"/>
          <c:showBubbleSize val="0"/>
        </c:dLbls>
        <c:gapWidth val="50"/>
        <c:overlap val="100"/>
        <c:axId val="342363520"/>
        <c:axId val="342406272"/>
      </c:barChart>
      <c:catAx>
        <c:axId val="342363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406272"/>
        <c:crosses val="autoZero"/>
        <c:auto val="1"/>
        <c:lblAlgn val="ctr"/>
        <c:lblOffset val="100"/>
        <c:tickLblSkip val="1"/>
        <c:tickMarkSkip val="1"/>
        <c:noMultiLvlLbl val="0"/>
      </c:catAx>
      <c:valAx>
        <c:axId val="342406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363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'DHS16'!$R$221:$AB$221</c:f>
              <c:strCache>
                <c:ptCount val="11"/>
                <c:pt idx="0">
                  <c:v>Addis Adaba</c:v>
                </c:pt>
                <c:pt idx="1">
                  <c:v>Afar</c:v>
                </c:pt>
                <c:pt idx="2">
                  <c:v>Amhara</c:v>
                </c:pt>
                <c:pt idx="3">
                  <c:v>Benishangul</c:v>
                </c:pt>
                <c:pt idx="4">
                  <c:v>Dire Dawa</c:v>
                </c:pt>
                <c:pt idx="5">
                  <c:v>Gambela</c:v>
                </c:pt>
                <c:pt idx="6">
                  <c:v>Harari</c:v>
                </c:pt>
                <c:pt idx="7">
                  <c:v>Oromia</c:v>
                </c:pt>
                <c:pt idx="8">
                  <c:v>SNNPR</c:v>
                </c:pt>
                <c:pt idx="9">
                  <c:v>Somali</c:v>
                </c:pt>
                <c:pt idx="10">
                  <c:v>Tigray</c:v>
                </c:pt>
              </c:strCache>
            </c:strRef>
          </c:cat>
          <c:val>
            <c:numRef>
              <c:f>'DHS16'!$R$222:$AB$222</c:f>
              <c:numCache>
                <c:formatCode>###0.0</c:formatCode>
                <c:ptCount val="11"/>
                <c:pt idx="0">
                  <c:v>38.207408155162497</c:v>
                </c:pt>
                <c:pt idx="1">
                  <c:v>4.8905563923645339</c:v>
                </c:pt>
                <c:pt idx="2">
                  <c:v>3.6456965837022981</c:v>
                </c:pt>
                <c:pt idx="3">
                  <c:v>10.585464916506018</c:v>
                </c:pt>
                <c:pt idx="4">
                  <c:v>6.1744272117661696</c:v>
                </c:pt>
                <c:pt idx="5">
                  <c:v>7.1917053499662238</c:v>
                </c:pt>
                <c:pt idx="6">
                  <c:v>7.2769610541581891</c:v>
                </c:pt>
                <c:pt idx="7">
                  <c:v>5.4949916446191374</c:v>
                </c:pt>
                <c:pt idx="8">
                  <c:v>8.5794228194683981</c:v>
                </c:pt>
                <c:pt idx="9">
                  <c:v>2.4589462799564719</c:v>
                </c:pt>
                <c:pt idx="10">
                  <c:v>8.2615014770238258</c:v>
                </c:pt>
              </c:numCache>
            </c:numRef>
          </c:val>
          <c:extLst>
            <c:ext xmlns:c16="http://schemas.microsoft.com/office/drawing/2014/chart" uri="{C3380CC4-5D6E-409C-BE32-E72D297353CC}">
              <c16:uniqueId val="{00000000-7396-44C9-8161-0745DFD59E72}"/>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'DHS16'!$R$221:$AB$221</c:f>
              <c:strCache>
                <c:ptCount val="11"/>
                <c:pt idx="0">
                  <c:v>Addis Adaba</c:v>
                </c:pt>
                <c:pt idx="1">
                  <c:v>Afar</c:v>
                </c:pt>
                <c:pt idx="2">
                  <c:v>Amhara</c:v>
                </c:pt>
                <c:pt idx="3">
                  <c:v>Benishangul</c:v>
                </c:pt>
                <c:pt idx="4">
                  <c:v>Dire Dawa</c:v>
                </c:pt>
                <c:pt idx="5">
                  <c:v>Gambela</c:v>
                </c:pt>
                <c:pt idx="6">
                  <c:v>Harari</c:v>
                </c:pt>
                <c:pt idx="7">
                  <c:v>Oromia</c:v>
                </c:pt>
                <c:pt idx="8">
                  <c:v>SNNPR</c:v>
                </c:pt>
                <c:pt idx="9">
                  <c:v>Somali</c:v>
                </c:pt>
                <c:pt idx="10">
                  <c:v>Tigray</c:v>
                </c:pt>
              </c:strCache>
            </c:strRef>
          </c:cat>
          <c:val>
            <c:numRef>
              <c:f>'DHS16'!$R$223:$AB$223</c:f>
              <c:numCache>
                <c:formatCode>###0.0</c:formatCode>
                <c:ptCount val="11"/>
                <c:pt idx="0">
                  <c:v>54.636225143803486</c:v>
                </c:pt>
                <c:pt idx="1">
                  <c:v>26.314412312508829</c:v>
                </c:pt>
                <c:pt idx="2">
                  <c:v>74.891513458388431</c:v>
                </c:pt>
                <c:pt idx="3">
                  <c:v>49.796555278469114</c:v>
                </c:pt>
                <c:pt idx="4">
                  <c:v>38.34049169093467</c:v>
                </c:pt>
                <c:pt idx="5">
                  <c:v>51.611988181493921</c:v>
                </c:pt>
                <c:pt idx="6">
                  <c:v>23.41307568822177</c:v>
                </c:pt>
                <c:pt idx="7">
                  <c:v>45.048423170865242</c:v>
                </c:pt>
                <c:pt idx="8">
                  <c:v>44.0464655568897</c:v>
                </c:pt>
                <c:pt idx="9">
                  <c:v>36.68614538922327</c:v>
                </c:pt>
                <c:pt idx="10">
                  <c:v>40.987937000634176</c:v>
                </c:pt>
              </c:numCache>
            </c:numRef>
          </c:val>
          <c:extLst>
            <c:ext xmlns:c16="http://schemas.microsoft.com/office/drawing/2014/chart" uri="{C3380CC4-5D6E-409C-BE32-E72D297353CC}">
              <c16:uniqueId val="{00000001-7396-44C9-8161-0745DFD59E72}"/>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'DHS16'!$R$221:$AB$221</c:f>
              <c:strCache>
                <c:ptCount val="11"/>
                <c:pt idx="0">
                  <c:v>Addis Adaba</c:v>
                </c:pt>
                <c:pt idx="1">
                  <c:v>Afar</c:v>
                </c:pt>
                <c:pt idx="2">
                  <c:v>Amhara</c:v>
                </c:pt>
                <c:pt idx="3">
                  <c:v>Benishangul</c:v>
                </c:pt>
                <c:pt idx="4">
                  <c:v>Dire Dawa</c:v>
                </c:pt>
                <c:pt idx="5">
                  <c:v>Gambela</c:v>
                </c:pt>
                <c:pt idx="6">
                  <c:v>Harari</c:v>
                </c:pt>
                <c:pt idx="7">
                  <c:v>Oromia</c:v>
                </c:pt>
                <c:pt idx="8">
                  <c:v>SNNPR</c:v>
                </c:pt>
                <c:pt idx="9">
                  <c:v>Somali</c:v>
                </c:pt>
                <c:pt idx="10">
                  <c:v>Tigray</c:v>
                </c:pt>
              </c:strCache>
            </c:strRef>
          </c:cat>
          <c:val>
            <c:numRef>
              <c:f>'DHS16'!$R$224:$AB$224</c:f>
              <c:numCache>
                <c:formatCode>###0.0</c:formatCode>
                <c:ptCount val="11"/>
                <c:pt idx="0">
                  <c:v>7.1563667010337673</c:v>
                </c:pt>
                <c:pt idx="1">
                  <c:v>68.795031295126847</c:v>
                </c:pt>
                <c:pt idx="2">
                  <c:v>21.462789957909266</c:v>
                </c:pt>
                <c:pt idx="3">
                  <c:v>39.617979805024781</c:v>
                </c:pt>
                <c:pt idx="4">
                  <c:v>55.485081097299251</c:v>
                </c:pt>
                <c:pt idx="5">
                  <c:v>41.196306468540115</c:v>
                </c:pt>
                <c:pt idx="6">
                  <c:v>69.309963257619955</c:v>
                </c:pt>
                <c:pt idx="7">
                  <c:v>49.45658518451576</c:v>
                </c:pt>
                <c:pt idx="8">
                  <c:v>47.374111623641525</c:v>
                </c:pt>
                <c:pt idx="9">
                  <c:v>60.854908330820564</c:v>
                </c:pt>
                <c:pt idx="10">
                  <c:v>50.750561522342075</c:v>
                </c:pt>
              </c:numCache>
            </c:numRef>
          </c:val>
          <c:extLst>
            <c:ext xmlns:c16="http://schemas.microsoft.com/office/drawing/2014/chart" uri="{C3380CC4-5D6E-409C-BE32-E72D297353CC}">
              <c16:uniqueId val="{00000002-7396-44C9-8161-0745DFD59E72}"/>
            </c:ext>
          </c:extLst>
        </c:ser>
        <c:dLbls>
          <c:showLegendKey val="0"/>
          <c:showVal val="0"/>
          <c:showCatName val="0"/>
          <c:showSerName val="0"/>
          <c:showPercent val="0"/>
          <c:showBubbleSize val="0"/>
        </c:dLbls>
        <c:gapWidth val="50"/>
        <c:overlap val="100"/>
        <c:axId val="342532096"/>
        <c:axId val="342533632"/>
      </c:barChart>
      <c:catAx>
        <c:axId val="342532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533632"/>
        <c:crosses val="autoZero"/>
        <c:auto val="1"/>
        <c:lblAlgn val="ctr"/>
        <c:lblOffset val="100"/>
        <c:tickLblSkip val="1"/>
        <c:tickMarkSkip val="1"/>
        <c:noMultiLvlLbl val="0"/>
      </c:catAx>
      <c:valAx>
        <c:axId val="342533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532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'DHS16'!$C$222:$G$222</c:f>
              <c:numCache>
                <c:formatCode>###0.0</c:formatCode>
                <c:ptCount val="5"/>
                <c:pt idx="0">
                  <c:v>1.3900871560821677</c:v>
                </c:pt>
                <c:pt idx="1">
                  <c:v>2.8870554607573395</c:v>
                </c:pt>
                <c:pt idx="2">
                  <c:v>4.4857547790373831</c:v>
                </c:pt>
                <c:pt idx="3">
                  <c:v>5.8373388302162246</c:v>
                </c:pt>
                <c:pt idx="4">
                  <c:v>20.728584963484757</c:v>
                </c:pt>
              </c:numCache>
            </c:numRef>
          </c:val>
          <c:extLst>
            <c:ext xmlns:c16="http://schemas.microsoft.com/office/drawing/2014/chart" uri="{C3380CC4-5D6E-409C-BE32-E72D297353CC}">
              <c16:uniqueId val="{00000000-6892-43FD-B50C-709E08858CD6}"/>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'DHS16'!$C$223:$G$223</c:f>
              <c:numCache>
                <c:formatCode>###0.0</c:formatCode>
                <c:ptCount val="5"/>
                <c:pt idx="0">
                  <c:v>38.977142005981712</c:v>
                </c:pt>
                <c:pt idx="1">
                  <c:v>46.581402158701778</c:v>
                </c:pt>
                <c:pt idx="2">
                  <c:v>51.637692089026253</c:v>
                </c:pt>
                <c:pt idx="3">
                  <c:v>58.872292963225902</c:v>
                </c:pt>
                <c:pt idx="4">
                  <c:v>60.27190675418305</c:v>
                </c:pt>
              </c:numCache>
            </c:numRef>
          </c:val>
          <c:extLst>
            <c:ext xmlns:c16="http://schemas.microsoft.com/office/drawing/2014/chart" uri="{C3380CC4-5D6E-409C-BE32-E72D297353CC}">
              <c16:uniqueId val="{00000001-6892-43FD-B50C-709E08858CD6}"/>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'DHS16'!$C$224:$G$224</c:f>
              <c:numCache>
                <c:formatCode>###0.0</c:formatCode>
                <c:ptCount val="5"/>
                <c:pt idx="0">
                  <c:v>59.632770837936356</c:v>
                </c:pt>
                <c:pt idx="1">
                  <c:v>50.53154238054065</c:v>
                </c:pt>
                <c:pt idx="2">
                  <c:v>43.876553131936575</c:v>
                </c:pt>
                <c:pt idx="3">
                  <c:v>35.290368206558128</c:v>
                </c:pt>
                <c:pt idx="4">
                  <c:v>18.999508282332091</c:v>
                </c:pt>
              </c:numCache>
            </c:numRef>
          </c:val>
          <c:extLst>
            <c:ext xmlns:c16="http://schemas.microsoft.com/office/drawing/2014/chart" uri="{C3380CC4-5D6E-409C-BE32-E72D297353CC}">
              <c16:uniqueId val="{00000002-6892-43FD-B50C-709E08858CD6}"/>
            </c:ext>
          </c:extLst>
        </c:ser>
        <c:dLbls>
          <c:showLegendKey val="0"/>
          <c:showVal val="0"/>
          <c:showCatName val="0"/>
          <c:showSerName val="0"/>
          <c:showPercent val="0"/>
          <c:showBubbleSize val="0"/>
        </c:dLbls>
        <c:gapWidth val="50"/>
        <c:overlap val="100"/>
        <c:axId val="342618496"/>
        <c:axId val="342620032"/>
      </c:barChart>
      <c:catAx>
        <c:axId val="342618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620032"/>
        <c:crosses val="autoZero"/>
        <c:auto val="1"/>
        <c:lblAlgn val="ctr"/>
        <c:lblOffset val="100"/>
        <c:tickLblSkip val="1"/>
        <c:tickMarkSkip val="1"/>
        <c:noMultiLvlLbl val="0"/>
      </c:catAx>
      <c:valAx>
        <c:axId val="3426200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6184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'DHS16'!$H$18:$L$18</c:f>
              <c:numCache>
                <c:formatCode>###0.0</c:formatCode>
                <c:ptCount val="5"/>
                <c:pt idx="0">
                  <c:v>69.592469412929461</c:v>
                </c:pt>
                <c:pt idx="1">
                  <c:v>87.294030744082335</c:v>
                </c:pt>
                <c:pt idx="2">
                  <c:v>95.347853861938887</c:v>
                </c:pt>
                <c:pt idx="3">
                  <c:v>98.065537567802153</c:v>
                </c:pt>
                <c:pt idx="4">
                  <c:v>99.403158557563074</c:v>
                </c:pt>
              </c:numCache>
            </c:numRef>
          </c:val>
          <c:extLst>
            <c:ext xmlns:c16="http://schemas.microsoft.com/office/drawing/2014/chart" uri="{C3380CC4-5D6E-409C-BE32-E72D297353CC}">
              <c16:uniqueId val="{00000000-751F-4E16-B59D-E359D3F8E0C3}"/>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'DHS16'!$H$19:$L$19</c:f>
              <c:numCache>
                <c:formatCode>###0.0</c:formatCode>
                <c:ptCount val="5"/>
                <c:pt idx="0">
                  <c:v>20.491951848624016</c:v>
                </c:pt>
                <c:pt idx="1">
                  <c:v>11.509102232929852</c:v>
                </c:pt>
                <c:pt idx="2">
                  <c:v>4.0776334575684308</c:v>
                </c:pt>
                <c:pt idx="3">
                  <c:v>1.8097837537760411</c:v>
                </c:pt>
                <c:pt idx="4">
                  <c:v>0.58972692789589309</c:v>
                </c:pt>
              </c:numCache>
            </c:numRef>
          </c:val>
          <c:extLst>
            <c:ext xmlns:c16="http://schemas.microsoft.com/office/drawing/2014/chart" uri="{C3380CC4-5D6E-409C-BE32-E72D297353CC}">
              <c16:uniqueId val="{00000001-751F-4E16-B59D-E359D3F8E0C3}"/>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'DHS16'!$H$20:$L$20</c:f>
              <c:numCache>
                <c:formatCode>###0.0</c:formatCode>
                <c:ptCount val="5"/>
                <c:pt idx="0">
                  <c:v>7.8455278388146841</c:v>
                </c:pt>
                <c:pt idx="1">
                  <c:v>0.50145673534723356</c:v>
                </c:pt>
                <c:pt idx="2">
                  <c:v>0.48234364192275725</c:v>
                </c:pt>
                <c:pt idx="3">
                  <c:v>0.12148957442089582</c:v>
                </c:pt>
                <c:pt idx="4">
                  <c:v>7.1145145410326238E-3</c:v>
                </c:pt>
              </c:numCache>
            </c:numRef>
          </c:val>
          <c:extLst>
            <c:ext xmlns:c16="http://schemas.microsoft.com/office/drawing/2014/chart" uri="{C3380CC4-5D6E-409C-BE32-E72D297353CC}">
              <c16:uniqueId val="{00000002-751F-4E16-B59D-E359D3F8E0C3}"/>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'DHS16'!$H$21:$L$21</c:f>
              <c:numCache>
                <c:formatCode>###0.0</c:formatCode>
                <c:ptCount val="5"/>
                <c:pt idx="0">
                  <c:v>2.0700508996318394</c:v>
                </c:pt>
                <c:pt idx="1">
                  <c:v>0.69541028764057999</c:v>
                </c:pt>
                <c:pt idx="2">
                  <c:v>9.2169038569924852E-2</c:v>
                </c:pt>
                <c:pt idx="3">
                  <c:v>3.1891040009103117E-3</c:v>
                </c:pt>
                <c:pt idx="4">
                  <c:v>0</c:v>
                </c:pt>
              </c:numCache>
            </c:numRef>
          </c:val>
          <c:extLst>
            <c:ext xmlns:c16="http://schemas.microsoft.com/office/drawing/2014/chart" uri="{C3380CC4-5D6E-409C-BE32-E72D297353CC}">
              <c16:uniqueId val="{00000003-751F-4E16-B59D-E359D3F8E0C3}"/>
            </c:ext>
          </c:extLst>
        </c:ser>
        <c:dLbls>
          <c:showLegendKey val="0"/>
          <c:showVal val="0"/>
          <c:showCatName val="0"/>
          <c:showSerName val="0"/>
          <c:showPercent val="0"/>
          <c:showBubbleSize val="0"/>
        </c:dLbls>
        <c:gapWidth val="50"/>
        <c:overlap val="100"/>
        <c:axId val="342771584"/>
        <c:axId val="342773120"/>
      </c:barChart>
      <c:catAx>
        <c:axId val="342771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773120"/>
        <c:crosses val="autoZero"/>
        <c:auto val="1"/>
        <c:lblAlgn val="ctr"/>
        <c:lblOffset val="100"/>
        <c:tickLblSkip val="1"/>
        <c:tickMarkSkip val="1"/>
        <c:noMultiLvlLbl val="0"/>
      </c:catAx>
      <c:valAx>
        <c:axId val="342773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7715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'DHS16'!$H$124:$L$124</c:f>
              <c:numCache>
                <c:formatCode>###0.0</c:formatCode>
                <c:ptCount val="5"/>
                <c:pt idx="0">
                  <c:v>5.8769313069692268</c:v>
                </c:pt>
                <c:pt idx="1">
                  <c:v>8.6567097930138814</c:v>
                </c:pt>
                <c:pt idx="2">
                  <c:v>12.208962819893424</c:v>
                </c:pt>
                <c:pt idx="3">
                  <c:v>23.507188348536612</c:v>
                </c:pt>
                <c:pt idx="4">
                  <c:v>51.511275491585813</c:v>
                </c:pt>
              </c:numCache>
            </c:numRef>
          </c:val>
          <c:extLst>
            <c:ext xmlns:c16="http://schemas.microsoft.com/office/drawing/2014/chart" uri="{C3380CC4-5D6E-409C-BE32-E72D297353CC}">
              <c16:uniqueId val="{00000000-BCCE-4D35-923E-EF7AA7000E1E}"/>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'DHS16'!$H$125:$L$125</c:f>
              <c:numCache>
                <c:formatCode>###0.0</c:formatCode>
                <c:ptCount val="5"/>
                <c:pt idx="0">
                  <c:v>12.461345511772381</c:v>
                </c:pt>
                <c:pt idx="1">
                  <c:v>18.140695181211356</c:v>
                </c:pt>
                <c:pt idx="2">
                  <c:v>38.083811733507311</c:v>
                </c:pt>
                <c:pt idx="3">
                  <c:v>49.211192512284768</c:v>
                </c:pt>
                <c:pt idx="4">
                  <c:v>37.727591039266507</c:v>
                </c:pt>
              </c:numCache>
            </c:numRef>
          </c:val>
          <c:extLst>
            <c:ext xmlns:c16="http://schemas.microsoft.com/office/drawing/2014/chart" uri="{C3380CC4-5D6E-409C-BE32-E72D297353CC}">
              <c16:uniqueId val="{00000001-BCCE-4D35-923E-EF7AA7000E1E}"/>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'DHS16'!$H$126:$L$126</c:f>
              <c:numCache>
                <c:formatCode>###0.0</c:formatCode>
                <c:ptCount val="5"/>
                <c:pt idx="0">
                  <c:v>60.591482190048879</c:v>
                </c:pt>
                <c:pt idx="1">
                  <c:v>65.678769432551903</c:v>
                </c:pt>
                <c:pt idx="2">
                  <c:v>45.40659573502829</c:v>
                </c:pt>
                <c:pt idx="3">
                  <c:v>26.549576733817805</c:v>
                </c:pt>
                <c:pt idx="4">
                  <c:v>10.500677254767158</c:v>
                </c:pt>
              </c:numCache>
            </c:numRef>
          </c:val>
          <c:extLst>
            <c:ext xmlns:c16="http://schemas.microsoft.com/office/drawing/2014/chart" uri="{C3380CC4-5D6E-409C-BE32-E72D297353CC}">
              <c16:uniqueId val="{00000002-BCCE-4D35-923E-EF7AA7000E1E}"/>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'DHS16'!$H$127:$L$127</c:f>
              <c:numCache>
                <c:formatCode>###0.0</c:formatCode>
                <c:ptCount val="5"/>
                <c:pt idx="0">
                  <c:v>21.070240991209513</c:v>
                </c:pt>
                <c:pt idx="1">
                  <c:v>7.5238255932228633</c:v>
                </c:pt>
                <c:pt idx="2">
                  <c:v>4.3006297115709726</c:v>
                </c:pt>
                <c:pt idx="3">
                  <c:v>0.73204240536081089</c:v>
                </c:pt>
                <c:pt idx="4">
                  <c:v>0.26045621438052197</c:v>
                </c:pt>
              </c:numCache>
            </c:numRef>
          </c:val>
          <c:extLst>
            <c:ext xmlns:c16="http://schemas.microsoft.com/office/drawing/2014/chart" uri="{C3380CC4-5D6E-409C-BE32-E72D297353CC}">
              <c16:uniqueId val="{00000003-BCCE-4D35-923E-EF7AA7000E1E}"/>
            </c:ext>
          </c:extLst>
        </c:ser>
        <c:dLbls>
          <c:showLegendKey val="0"/>
          <c:showVal val="0"/>
          <c:showCatName val="0"/>
          <c:showSerName val="0"/>
          <c:showPercent val="0"/>
          <c:showBubbleSize val="0"/>
        </c:dLbls>
        <c:gapWidth val="50"/>
        <c:overlap val="100"/>
        <c:axId val="345996672"/>
        <c:axId val="346010752"/>
      </c:barChart>
      <c:catAx>
        <c:axId val="345996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010752"/>
        <c:crosses val="autoZero"/>
        <c:auto val="1"/>
        <c:lblAlgn val="ctr"/>
        <c:lblOffset val="100"/>
        <c:tickLblSkip val="1"/>
        <c:tickMarkSkip val="1"/>
        <c:noMultiLvlLbl val="0"/>
      </c:catAx>
      <c:valAx>
        <c:axId val="346010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5996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'DHS16'!$H$222:$L$222</c:f>
              <c:numCache>
                <c:formatCode>###0.0</c:formatCode>
                <c:ptCount val="5"/>
                <c:pt idx="0">
                  <c:v>5.573743531681413</c:v>
                </c:pt>
                <c:pt idx="1">
                  <c:v>14.709021895251862</c:v>
                </c:pt>
                <c:pt idx="2">
                  <c:v>22.783751380243999</c:v>
                </c:pt>
                <c:pt idx="3">
                  <c:v>27.391086114217238</c:v>
                </c:pt>
                <c:pt idx="4">
                  <c:v>46.483471472698525</c:v>
                </c:pt>
              </c:numCache>
            </c:numRef>
          </c:val>
          <c:extLst>
            <c:ext xmlns:c16="http://schemas.microsoft.com/office/drawing/2014/chart" uri="{C3380CC4-5D6E-409C-BE32-E72D297353CC}">
              <c16:uniqueId val="{00000000-BA55-490E-A6B3-E379B3CA7649}"/>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'DHS16'!$H$223:$L$223</c:f>
              <c:numCache>
                <c:formatCode>###0.0</c:formatCode>
                <c:ptCount val="5"/>
                <c:pt idx="0">
                  <c:v>55.014491865304379</c:v>
                </c:pt>
                <c:pt idx="1">
                  <c:v>67.011755988690012</c:v>
                </c:pt>
                <c:pt idx="2">
                  <c:v>63.587028940985299</c:v>
                </c:pt>
                <c:pt idx="3">
                  <c:v>56.879809456297259</c:v>
                </c:pt>
                <c:pt idx="4">
                  <c:v>43.454397800988929</c:v>
                </c:pt>
              </c:numCache>
            </c:numRef>
          </c:val>
          <c:extLst>
            <c:ext xmlns:c16="http://schemas.microsoft.com/office/drawing/2014/chart" uri="{C3380CC4-5D6E-409C-BE32-E72D297353CC}">
              <c16:uniqueId val="{00000001-BA55-490E-A6B3-E379B3CA7649}"/>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'DHS16'!$H$224:$L$224</c:f>
              <c:numCache>
                <c:formatCode>###0.0</c:formatCode>
                <c:ptCount val="5"/>
                <c:pt idx="0">
                  <c:v>39.411764603014163</c:v>
                </c:pt>
                <c:pt idx="1">
                  <c:v>18.279222116058271</c:v>
                </c:pt>
                <c:pt idx="2">
                  <c:v>13.629219678770541</c:v>
                </c:pt>
                <c:pt idx="3">
                  <c:v>15.729104429485369</c:v>
                </c:pt>
                <c:pt idx="4">
                  <c:v>10.062130726312439</c:v>
                </c:pt>
              </c:numCache>
            </c:numRef>
          </c:val>
          <c:extLst>
            <c:ext xmlns:c16="http://schemas.microsoft.com/office/drawing/2014/chart" uri="{C3380CC4-5D6E-409C-BE32-E72D297353CC}">
              <c16:uniqueId val="{00000002-BA55-490E-A6B3-E379B3CA7649}"/>
            </c:ext>
          </c:extLst>
        </c:ser>
        <c:dLbls>
          <c:showLegendKey val="0"/>
          <c:showVal val="0"/>
          <c:showCatName val="0"/>
          <c:showSerName val="0"/>
          <c:showPercent val="0"/>
          <c:showBubbleSize val="0"/>
        </c:dLbls>
        <c:gapWidth val="50"/>
        <c:overlap val="100"/>
        <c:axId val="346058752"/>
        <c:axId val="346060288"/>
      </c:barChart>
      <c:catAx>
        <c:axId val="346058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060288"/>
        <c:crosses val="autoZero"/>
        <c:auto val="1"/>
        <c:lblAlgn val="ctr"/>
        <c:lblOffset val="100"/>
        <c:tickLblSkip val="1"/>
        <c:tickMarkSkip val="1"/>
        <c:noMultiLvlLbl val="0"/>
      </c:catAx>
      <c:valAx>
        <c:axId val="346060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058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'DHS16'!$C$124:$G$124</c:f>
              <c:numCache>
                <c:formatCode>###0.0</c:formatCode>
                <c:ptCount val="5"/>
                <c:pt idx="0">
                  <c:v>3.5046017282599058</c:v>
                </c:pt>
                <c:pt idx="1">
                  <c:v>3.091114455965366</c:v>
                </c:pt>
                <c:pt idx="2">
                  <c:v>4.3535083244729735</c:v>
                </c:pt>
                <c:pt idx="3">
                  <c:v>4.7619643662844657</c:v>
                </c:pt>
                <c:pt idx="4">
                  <c:v>18.179032004359097</c:v>
                </c:pt>
              </c:numCache>
            </c:numRef>
          </c:val>
          <c:extLst>
            <c:ext xmlns:c16="http://schemas.microsoft.com/office/drawing/2014/chart" uri="{C3380CC4-5D6E-409C-BE32-E72D297353CC}">
              <c16:uniqueId val="{00000000-49DC-42E0-BF1A-EFF76A4F2E43}"/>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'DHS16'!$C$125:$G$125</c:f>
              <c:numCache>
                <c:formatCode>###0.0</c:formatCode>
                <c:ptCount val="5"/>
                <c:pt idx="0">
                  <c:v>1.6660958176500749</c:v>
                </c:pt>
                <c:pt idx="1">
                  <c:v>0.99871489814218417</c:v>
                </c:pt>
                <c:pt idx="2">
                  <c:v>1.452434795413323</c:v>
                </c:pt>
                <c:pt idx="3">
                  <c:v>1.6985907025750759</c:v>
                </c:pt>
                <c:pt idx="4">
                  <c:v>24.4716258539606</c:v>
                </c:pt>
              </c:numCache>
            </c:numRef>
          </c:val>
          <c:extLst>
            <c:ext xmlns:c16="http://schemas.microsoft.com/office/drawing/2014/chart" uri="{C3380CC4-5D6E-409C-BE32-E72D297353CC}">
              <c16:uniqueId val="{00000001-49DC-42E0-BF1A-EFF76A4F2E43}"/>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'DHS16'!$C$126:$G$126</c:f>
              <c:numCache>
                <c:formatCode>###0.0</c:formatCode>
                <c:ptCount val="5"/>
                <c:pt idx="0">
                  <c:v>39.983125709897138</c:v>
                </c:pt>
                <c:pt idx="1">
                  <c:v>51.278215559307768</c:v>
                </c:pt>
                <c:pt idx="2">
                  <c:v>60.583720051709108</c:v>
                </c:pt>
                <c:pt idx="3">
                  <c:v>69.522428505074103</c:v>
                </c:pt>
                <c:pt idx="4">
                  <c:v>50.081635713804324</c:v>
                </c:pt>
              </c:numCache>
            </c:numRef>
          </c:val>
          <c:extLst>
            <c:ext xmlns:c16="http://schemas.microsoft.com/office/drawing/2014/chart" uri="{C3380CC4-5D6E-409C-BE32-E72D297353CC}">
              <c16:uniqueId val="{00000002-49DC-42E0-BF1A-EFF76A4F2E43}"/>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'DHS16'!$C$127:$G$127</c:f>
              <c:numCache>
                <c:formatCode>###0.0</c:formatCode>
                <c:ptCount val="5"/>
                <c:pt idx="0">
                  <c:v>54.846176744192888</c:v>
                </c:pt>
                <c:pt idx="1">
                  <c:v>44.631955086584682</c:v>
                </c:pt>
                <c:pt idx="2">
                  <c:v>33.610336828404598</c:v>
                </c:pt>
                <c:pt idx="3">
                  <c:v>24.017016426066359</c:v>
                </c:pt>
                <c:pt idx="4">
                  <c:v>7.2677064278759724</c:v>
                </c:pt>
              </c:numCache>
            </c:numRef>
          </c:val>
          <c:extLst>
            <c:ext xmlns:c16="http://schemas.microsoft.com/office/drawing/2014/chart" uri="{C3380CC4-5D6E-409C-BE32-E72D297353CC}">
              <c16:uniqueId val="{00000003-49DC-42E0-BF1A-EFF76A4F2E43}"/>
            </c:ext>
          </c:extLst>
        </c:ser>
        <c:dLbls>
          <c:showLegendKey val="0"/>
          <c:showVal val="0"/>
          <c:showCatName val="0"/>
          <c:showSerName val="0"/>
          <c:showPercent val="0"/>
          <c:showBubbleSize val="0"/>
        </c:dLbls>
        <c:gapWidth val="50"/>
        <c:overlap val="100"/>
        <c:axId val="342195200"/>
        <c:axId val="342319872"/>
      </c:barChart>
      <c:catAx>
        <c:axId val="3421952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319872"/>
        <c:crosses val="autoZero"/>
        <c:auto val="1"/>
        <c:lblAlgn val="ctr"/>
        <c:lblOffset val="100"/>
        <c:tickLblSkip val="1"/>
        <c:tickMarkSkip val="1"/>
        <c:noMultiLvlLbl val="0"/>
      </c:catAx>
      <c:valAx>
        <c:axId val="34231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1952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'DHS16'!$M$124:$Q$124</c:f>
              <c:numCache>
                <c:formatCode>###0.0</c:formatCode>
                <c:ptCount val="5"/>
                <c:pt idx="0">
                  <c:v>3.2600265992617965</c:v>
                </c:pt>
                <c:pt idx="1">
                  <c:v>3.1744052091482753</c:v>
                </c:pt>
                <c:pt idx="2">
                  <c:v>3.9654576508716333</c:v>
                </c:pt>
                <c:pt idx="3">
                  <c:v>4.6191477939252144</c:v>
                </c:pt>
                <c:pt idx="4">
                  <c:v>6.3287963629457469</c:v>
                </c:pt>
              </c:numCache>
            </c:numRef>
          </c:val>
          <c:extLst>
            <c:ext xmlns:c16="http://schemas.microsoft.com/office/drawing/2014/chart" uri="{C3380CC4-5D6E-409C-BE32-E72D297353CC}">
              <c16:uniqueId val="{00000000-FB3D-4D92-864C-930BEDDA7F49}"/>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'DHS16'!$M$125:$Q$125</c:f>
              <c:numCache>
                <c:formatCode>###0.0</c:formatCode>
                <c:ptCount val="5"/>
                <c:pt idx="0">
                  <c:v>1.755027762251268</c:v>
                </c:pt>
                <c:pt idx="1">
                  <c:v>0.83238927834059551</c:v>
                </c:pt>
                <c:pt idx="2">
                  <c:v>1.0683375034785745</c:v>
                </c:pt>
                <c:pt idx="3">
                  <c:v>0.90173909320710566</c:v>
                </c:pt>
                <c:pt idx="4">
                  <c:v>2.5774707049124816</c:v>
                </c:pt>
              </c:numCache>
            </c:numRef>
          </c:val>
          <c:extLst>
            <c:ext xmlns:c16="http://schemas.microsoft.com/office/drawing/2014/chart" uri="{C3380CC4-5D6E-409C-BE32-E72D297353CC}">
              <c16:uniqueId val="{00000001-FB3D-4D92-864C-930BEDDA7F49}"/>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'DHS16'!$M$126:$Q$126</c:f>
              <c:numCache>
                <c:formatCode>###0.0</c:formatCode>
                <c:ptCount val="5"/>
                <c:pt idx="0">
                  <c:v>38.368976950562669</c:v>
                </c:pt>
                <c:pt idx="1">
                  <c:v>49.979277590438095</c:v>
                </c:pt>
                <c:pt idx="2">
                  <c:v>57.077203621209179</c:v>
                </c:pt>
                <c:pt idx="3">
                  <c:v>66.436638190140357</c:v>
                </c:pt>
                <c:pt idx="4">
                  <c:v>71.146782229134146</c:v>
                </c:pt>
              </c:numCache>
            </c:numRef>
          </c:val>
          <c:extLst>
            <c:ext xmlns:c16="http://schemas.microsoft.com/office/drawing/2014/chart" uri="{C3380CC4-5D6E-409C-BE32-E72D297353CC}">
              <c16:uniqueId val="{00000002-FB3D-4D92-864C-930BEDDA7F49}"/>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'DHS16'!$M$127:$Q$127</c:f>
              <c:numCache>
                <c:formatCode>###0.0</c:formatCode>
                <c:ptCount val="5"/>
                <c:pt idx="0">
                  <c:v>56.615968687924266</c:v>
                </c:pt>
                <c:pt idx="1">
                  <c:v>46.01392792207303</c:v>
                </c:pt>
                <c:pt idx="2">
                  <c:v>37.889001224440619</c:v>
                </c:pt>
                <c:pt idx="3">
                  <c:v>28.042474922727319</c:v>
                </c:pt>
                <c:pt idx="4">
                  <c:v>19.946950703007623</c:v>
                </c:pt>
              </c:numCache>
            </c:numRef>
          </c:val>
          <c:extLst>
            <c:ext xmlns:c16="http://schemas.microsoft.com/office/drawing/2014/chart" uri="{C3380CC4-5D6E-409C-BE32-E72D297353CC}">
              <c16:uniqueId val="{00000003-FB3D-4D92-864C-930BEDDA7F49}"/>
            </c:ext>
          </c:extLst>
        </c:ser>
        <c:dLbls>
          <c:showLegendKey val="0"/>
          <c:showVal val="0"/>
          <c:showCatName val="0"/>
          <c:showSerName val="0"/>
          <c:showPercent val="0"/>
          <c:showBubbleSize val="0"/>
        </c:dLbls>
        <c:gapWidth val="50"/>
        <c:overlap val="100"/>
        <c:axId val="341954560"/>
        <c:axId val="341956096"/>
      </c:barChart>
      <c:catAx>
        <c:axId val="341954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956096"/>
        <c:crosses val="autoZero"/>
        <c:auto val="1"/>
        <c:lblAlgn val="ctr"/>
        <c:lblOffset val="100"/>
        <c:tickLblSkip val="1"/>
        <c:tickMarkSkip val="1"/>
        <c:noMultiLvlLbl val="0"/>
      </c:catAx>
      <c:valAx>
        <c:axId val="3419560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954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4"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0241"/>
            </a:ext>
            <a:ext xmlns:a16="http://schemas.microsoft.com/office/drawing/2014/main" uri="{FF2B5EF4-FFF2-40B4-BE49-F238E27FC236}">
              <a16:creationId xmlns:a16="http://schemas.microsoft.com/office/drawing/2014/main" id="{00000000-0008-0000-0400-000002000000}"/>
            </a:ext>
          </a:extLst>
        </xdr:cNvPr>
        <xdr:cNvSpPr/>
      </xdr:nvSpPr>
      <xdr:spPr>
        <a:xfrm>
          <a:off x="9496425" y="2204561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0242"/>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28</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8742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205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0243"/>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0244"/>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0245"/>
            </a:ext>
            <a:ext xmlns:a16="http://schemas.microsoft.com/office/drawing/2014/main" uri="{FF2B5EF4-FFF2-40B4-BE49-F238E27FC236}">
              <a16:creationId xmlns:a16="http://schemas.microsoft.com/office/drawing/2014/main" id="{00000000-0008-0000-0400-000013000000}"/>
            </a:ext>
          </a:extLst>
        </xdr:cNvPr>
        <xdr:cNvSpPr/>
      </xdr:nvSpPr>
      <xdr:spPr>
        <a:xfrm>
          <a:off x="876300" y="2204561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0246"/>
            </a:ext>
            <a:ext xmlns:a16="http://schemas.microsoft.com/office/drawing/2014/main" uri="{FF2B5EF4-FFF2-40B4-BE49-F238E27FC236}">
              <a16:creationId xmlns:a16="http://schemas.microsoft.com/office/drawing/2014/main" id="{00000000-0008-0000-0400-000014000000}"/>
            </a:ext>
          </a:extLst>
        </xdr:cNvPr>
        <xdr:cNvSpPr/>
      </xdr:nvSpPr>
      <xdr:spPr>
        <a:xfrm>
          <a:off x="2205038" y="220456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0247"/>
            </a:ext>
            <a:ext xmlns:a16="http://schemas.microsoft.com/office/drawing/2014/main" uri="{FF2B5EF4-FFF2-40B4-BE49-F238E27FC236}">
              <a16:creationId xmlns:a16="http://schemas.microsoft.com/office/drawing/2014/main" id="{00000000-0008-0000-0400-000015000000}"/>
            </a:ext>
          </a:extLst>
        </xdr:cNvPr>
        <xdr:cNvSpPr/>
      </xdr:nvSpPr>
      <xdr:spPr>
        <a:xfrm>
          <a:off x="942975" y="423767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0248"/>
            </a:ext>
            <a:ext xmlns:a16="http://schemas.microsoft.com/office/drawing/2014/main" uri="{FF2B5EF4-FFF2-40B4-BE49-F238E27FC236}">
              <a16:creationId xmlns:a16="http://schemas.microsoft.com/office/drawing/2014/main" id="{00000000-0008-0000-0400-000016000000}"/>
            </a:ext>
          </a:extLst>
        </xdr:cNvPr>
        <xdr:cNvSpPr/>
      </xdr:nvSpPr>
      <xdr:spPr>
        <a:xfrm>
          <a:off x="2205038" y="4237672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8742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8742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205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205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205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0249"/>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0250"/>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0251"/>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10252"/>
            </a:ext>
            <a:ext xmlns:a16="http://schemas.microsoft.com/office/drawing/2014/main" uri="{FF2B5EF4-FFF2-40B4-BE49-F238E27FC236}">
              <a16:creationId xmlns:a16="http://schemas.microsoft.com/office/drawing/2014/main" id="{00000000-0008-0000-0400-00001F000000}"/>
            </a:ext>
          </a:extLst>
        </xdr:cNvPr>
        <xdr:cNvSpPr/>
      </xdr:nvSpPr>
      <xdr:spPr>
        <a:xfrm>
          <a:off x="2357438" y="8001476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0253"/>
            </a:ext>
            <a:ext xmlns:a16="http://schemas.microsoft.com/office/drawing/2014/main" uri="{FF2B5EF4-FFF2-40B4-BE49-F238E27FC236}">
              <a16:creationId xmlns:a16="http://schemas.microsoft.com/office/drawing/2014/main" id="{00000000-0008-0000-0400-000023000000}"/>
            </a:ext>
          </a:extLst>
        </xdr:cNvPr>
        <xdr:cNvSpPr/>
      </xdr:nvSpPr>
      <xdr:spPr>
        <a:xfrm>
          <a:off x="9429750" y="423767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0254"/>
            </a:ext>
            <a:ext xmlns:a16="http://schemas.microsoft.com/office/drawing/2014/main" uri="{FF2B5EF4-FFF2-40B4-BE49-F238E27FC236}">
              <a16:creationId xmlns:a16="http://schemas.microsoft.com/office/drawing/2014/main" id="{00000000-0008-0000-0400-000024000000}"/>
            </a:ext>
          </a:extLst>
        </xdr:cNvPr>
        <xdr:cNvSpPr/>
      </xdr:nvSpPr>
      <xdr:spPr>
        <a:xfrm>
          <a:off x="4533900" y="2204561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0255"/>
            </a:ext>
            <a:ext xmlns:a16="http://schemas.microsoft.com/office/drawing/2014/main" uri="{FF2B5EF4-FFF2-40B4-BE49-F238E27FC236}">
              <a16:creationId xmlns:a16="http://schemas.microsoft.com/office/drawing/2014/main" id="{00000000-0008-0000-0400-000025000000}"/>
            </a:ext>
          </a:extLst>
        </xdr:cNvPr>
        <xdr:cNvSpPr/>
      </xdr:nvSpPr>
      <xdr:spPr>
        <a:xfrm>
          <a:off x="4533900" y="4237672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0256"/>
            </a:ext>
            <a:ext xmlns:a16="http://schemas.microsoft.com/office/drawing/2014/main" uri="{FF2B5EF4-FFF2-40B4-BE49-F238E27FC236}">
              <a16:creationId xmlns:a16="http://schemas.microsoft.com/office/drawing/2014/main" id="{00000000-0008-0000-0400-000026000000}"/>
            </a:ext>
          </a:extLst>
        </xdr:cNvPr>
        <xdr:cNvSpPr/>
      </xdr:nvSpPr>
      <xdr:spPr>
        <a:xfrm>
          <a:off x="16073438" y="220456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0257"/>
            </a:ext>
            <a:ext xmlns:a16="http://schemas.microsoft.com/office/drawing/2014/main" uri="{FF2B5EF4-FFF2-40B4-BE49-F238E27FC236}">
              <a16:creationId xmlns:a16="http://schemas.microsoft.com/office/drawing/2014/main" id="{00000000-0008-0000-0400-000027000000}"/>
            </a:ext>
          </a:extLst>
        </xdr:cNvPr>
        <xdr:cNvSpPr/>
      </xdr:nvSpPr>
      <xdr:spPr>
        <a:xfrm>
          <a:off x="16054388" y="423767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0258"/>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0259"/>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400-00003A000000}"/>
            </a:ext>
          </a:extLst>
        </xdr:cNvPr>
        <xdr:cNvSpPr/>
      </xdr:nvSpPr>
      <xdr:spPr>
        <a:xfrm>
          <a:off x="2357438" y="8001476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133350</xdr:rowOff>
        </xdr:from>
        <xdr:to>
          <xdr:col>1</xdr:col>
          <xdr:colOff>1704975</xdr:colOff>
          <xdr:row>400</xdr:row>
          <xdr:rowOff>19050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4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4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4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4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4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4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4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4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4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4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7169"/>
            </a:ext>
            <a:ext xmlns:a16="http://schemas.microsoft.com/office/drawing/2014/main" uri="{FF2B5EF4-FFF2-40B4-BE49-F238E27FC236}">
              <a16:creationId xmlns:a16="http://schemas.microsoft.com/office/drawing/2014/main" id="{00000000-0008-0000-0500-000002000000}"/>
            </a:ext>
          </a:extLst>
        </xdr:cNvPr>
        <xdr:cNvSpPr/>
      </xdr:nvSpPr>
      <xdr:spPr>
        <a:xfrm>
          <a:off x="9496425" y="2214086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7170"/>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28</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943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7171"/>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7172"/>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7173"/>
            </a:ext>
            <a:ext xmlns:a16="http://schemas.microsoft.com/office/drawing/2014/main" uri="{FF2B5EF4-FFF2-40B4-BE49-F238E27FC236}">
              <a16:creationId xmlns:a16="http://schemas.microsoft.com/office/drawing/2014/main" id="{00000000-0008-0000-0500-000013000000}"/>
            </a:ext>
          </a:extLst>
        </xdr:cNvPr>
        <xdr:cNvSpPr/>
      </xdr:nvSpPr>
      <xdr:spPr>
        <a:xfrm>
          <a:off x="876300" y="2214086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7174"/>
            </a:ext>
            <a:ext xmlns:a16="http://schemas.microsoft.com/office/drawing/2014/main" uri="{FF2B5EF4-FFF2-40B4-BE49-F238E27FC236}">
              <a16:creationId xmlns:a16="http://schemas.microsoft.com/office/drawing/2014/main" id="{00000000-0008-0000-0500-000014000000}"/>
            </a:ext>
          </a:extLst>
        </xdr:cNvPr>
        <xdr:cNvSpPr/>
      </xdr:nvSpPr>
      <xdr:spPr>
        <a:xfrm>
          <a:off x="2205038" y="221408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7175"/>
            </a:ext>
            <a:ext xmlns:a16="http://schemas.microsoft.com/office/drawing/2014/main" uri="{FF2B5EF4-FFF2-40B4-BE49-F238E27FC236}">
              <a16:creationId xmlns:a16="http://schemas.microsoft.com/office/drawing/2014/main" id="{00000000-0008-0000-0500-000015000000}"/>
            </a:ext>
          </a:extLst>
        </xdr:cNvPr>
        <xdr:cNvSpPr/>
      </xdr:nvSpPr>
      <xdr:spPr>
        <a:xfrm>
          <a:off x="942975" y="431149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7176"/>
            </a:ext>
            <a:ext xmlns:a16="http://schemas.microsoft.com/office/drawing/2014/main" uri="{FF2B5EF4-FFF2-40B4-BE49-F238E27FC236}">
              <a16:creationId xmlns:a16="http://schemas.microsoft.com/office/drawing/2014/main" id="{00000000-0008-0000-0500-000016000000}"/>
            </a:ext>
          </a:extLst>
        </xdr:cNvPr>
        <xdr:cNvSpPr/>
      </xdr:nvSpPr>
      <xdr:spPr>
        <a:xfrm>
          <a:off x="2205038" y="4311491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943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943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943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7177"/>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7178"/>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7179"/>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7180"/>
            </a:ext>
            <a:ext xmlns:a16="http://schemas.microsoft.com/office/drawing/2014/main" uri="{FF2B5EF4-FFF2-40B4-BE49-F238E27FC236}">
              <a16:creationId xmlns:a16="http://schemas.microsoft.com/office/drawing/2014/main" id="{00000000-0008-0000-0500-00001F000000}"/>
            </a:ext>
          </a:extLst>
        </xdr:cNvPr>
        <xdr:cNvSpPr/>
      </xdr:nvSpPr>
      <xdr:spPr>
        <a:xfrm>
          <a:off x="2357438" y="8075295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7181"/>
            </a:ext>
            <a:ext xmlns:a16="http://schemas.microsoft.com/office/drawing/2014/main" uri="{FF2B5EF4-FFF2-40B4-BE49-F238E27FC236}">
              <a16:creationId xmlns:a16="http://schemas.microsoft.com/office/drawing/2014/main" id="{00000000-0008-0000-0500-000023000000}"/>
            </a:ext>
          </a:extLst>
        </xdr:cNvPr>
        <xdr:cNvSpPr/>
      </xdr:nvSpPr>
      <xdr:spPr>
        <a:xfrm>
          <a:off x="9429750" y="431149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7182"/>
            </a:ext>
            <a:ext xmlns:a16="http://schemas.microsoft.com/office/drawing/2014/main" uri="{FF2B5EF4-FFF2-40B4-BE49-F238E27FC236}">
              <a16:creationId xmlns:a16="http://schemas.microsoft.com/office/drawing/2014/main" id="{00000000-0008-0000-0500-000024000000}"/>
            </a:ext>
          </a:extLst>
        </xdr:cNvPr>
        <xdr:cNvSpPr/>
      </xdr:nvSpPr>
      <xdr:spPr>
        <a:xfrm>
          <a:off x="4533900" y="2214086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7183"/>
            </a:ext>
            <a:ext xmlns:a16="http://schemas.microsoft.com/office/drawing/2014/main" uri="{FF2B5EF4-FFF2-40B4-BE49-F238E27FC236}">
              <a16:creationId xmlns:a16="http://schemas.microsoft.com/office/drawing/2014/main" id="{00000000-0008-0000-0500-000025000000}"/>
            </a:ext>
          </a:extLst>
        </xdr:cNvPr>
        <xdr:cNvSpPr/>
      </xdr:nvSpPr>
      <xdr:spPr>
        <a:xfrm>
          <a:off x="4533900" y="4311491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7184"/>
            </a:ext>
            <a:ext xmlns:a16="http://schemas.microsoft.com/office/drawing/2014/main" uri="{FF2B5EF4-FFF2-40B4-BE49-F238E27FC236}">
              <a16:creationId xmlns:a16="http://schemas.microsoft.com/office/drawing/2014/main" id="{00000000-0008-0000-0500-000026000000}"/>
            </a:ext>
          </a:extLst>
        </xdr:cNvPr>
        <xdr:cNvSpPr/>
      </xdr:nvSpPr>
      <xdr:spPr>
        <a:xfrm>
          <a:off x="16073438" y="221408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7185"/>
            </a:ext>
            <a:ext xmlns:a16="http://schemas.microsoft.com/office/drawing/2014/main" uri="{FF2B5EF4-FFF2-40B4-BE49-F238E27FC236}">
              <a16:creationId xmlns:a16="http://schemas.microsoft.com/office/drawing/2014/main" id="{00000000-0008-0000-0500-000027000000}"/>
            </a:ext>
          </a:extLst>
        </xdr:cNvPr>
        <xdr:cNvSpPr/>
      </xdr:nvSpPr>
      <xdr:spPr>
        <a:xfrm>
          <a:off x="16054388" y="431149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7186"/>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7187"/>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500-00003A000000}"/>
            </a:ext>
          </a:extLst>
        </xdr:cNvPr>
        <xdr:cNvSpPr/>
      </xdr:nvSpPr>
      <xdr:spPr>
        <a:xfrm>
          <a:off x="2357438" y="8075295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399</xdr:row>
          <xdr:rowOff>9525</xdr:rowOff>
        </xdr:from>
        <xdr:to>
          <xdr:col>1</xdr:col>
          <xdr:colOff>1704975</xdr:colOff>
          <xdr:row>400</xdr:row>
          <xdr:rowOff>85725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5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5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5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5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5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5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5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5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5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5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5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5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4337"/>
            </a:ext>
            <a:ext xmlns:a16="http://schemas.microsoft.com/office/drawing/2014/main" uri="{FF2B5EF4-FFF2-40B4-BE49-F238E27FC236}">
              <a16:creationId xmlns:a16="http://schemas.microsoft.com/office/drawing/2014/main" id="{00000000-0008-0000-0600-000002000000}"/>
            </a:ext>
          </a:extLst>
        </xdr:cNvPr>
        <xdr:cNvSpPr/>
      </xdr:nvSpPr>
      <xdr:spPr>
        <a:xfrm>
          <a:off x="9496425" y="225075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4338"/>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28</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653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4339"/>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4340"/>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4341"/>
            </a:ext>
            <a:ext xmlns:a16="http://schemas.microsoft.com/office/drawing/2014/main" uri="{FF2B5EF4-FFF2-40B4-BE49-F238E27FC236}">
              <a16:creationId xmlns:a16="http://schemas.microsoft.com/office/drawing/2014/main" id="{00000000-0008-0000-0600-000013000000}"/>
            </a:ext>
          </a:extLst>
        </xdr:cNvPr>
        <xdr:cNvSpPr/>
      </xdr:nvSpPr>
      <xdr:spPr>
        <a:xfrm>
          <a:off x="876300" y="225075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4342"/>
            </a:ext>
            <a:ext xmlns:a16="http://schemas.microsoft.com/office/drawing/2014/main" uri="{FF2B5EF4-FFF2-40B4-BE49-F238E27FC236}">
              <a16:creationId xmlns:a16="http://schemas.microsoft.com/office/drawing/2014/main" id="{00000000-0008-0000-0600-000014000000}"/>
            </a:ext>
          </a:extLst>
        </xdr:cNvPr>
        <xdr:cNvSpPr/>
      </xdr:nvSpPr>
      <xdr:spPr>
        <a:xfrm>
          <a:off x="2205038" y="225075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4343"/>
            </a:ext>
            <a:ext xmlns:a16="http://schemas.microsoft.com/office/drawing/2014/main" uri="{FF2B5EF4-FFF2-40B4-BE49-F238E27FC236}">
              <a16:creationId xmlns:a16="http://schemas.microsoft.com/office/drawing/2014/main" id="{00000000-0008-0000-0600-000015000000}"/>
            </a:ext>
          </a:extLst>
        </xdr:cNvPr>
        <xdr:cNvSpPr/>
      </xdr:nvSpPr>
      <xdr:spPr>
        <a:xfrm>
          <a:off x="942975" y="438245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4344"/>
            </a:ext>
            <a:ext xmlns:a16="http://schemas.microsoft.com/office/drawing/2014/main" uri="{FF2B5EF4-FFF2-40B4-BE49-F238E27FC236}">
              <a16:creationId xmlns:a16="http://schemas.microsoft.com/office/drawing/2014/main" id="{00000000-0008-0000-0600-000016000000}"/>
            </a:ext>
          </a:extLst>
        </xdr:cNvPr>
        <xdr:cNvSpPr/>
      </xdr:nvSpPr>
      <xdr:spPr>
        <a:xfrm>
          <a:off x="2205038" y="4382452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653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653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653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4345"/>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4346"/>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4347"/>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14348"/>
            </a:ext>
            <a:ext xmlns:a16="http://schemas.microsoft.com/office/drawing/2014/main" uri="{FF2B5EF4-FFF2-40B4-BE49-F238E27FC236}">
              <a16:creationId xmlns:a16="http://schemas.microsoft.com/office/drawing/2014/main" id="{00000000-0008-0000-0600-00001F000000}"/>
            </a:ext>
          </a:extLst>
        </xdr:cNvPr>
        <xdr:cNvSpPr/>
      </xdr:nvSpPr>
      <xdr:spPr>
        <a:xfrm>
          <a:off x="2357438" y="8195310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4349"/>
            </a:ext>
            <a:ext xmlns:a16="http://schemas.microsoft.com/office/drawing/2014/main" uri="{FF2B5EF4-FFF2-40B4-BE49-F238E27FC236}">
              <a16:creationId xmlns:a16="http://schemas.microsoft.com/office/drawing/2014/main" id="{00000000-0008-0000-0600-000023000000}"/>
            </a:ext>
          </a:extLst>
        </xdr:cNvPr>
        <xdr:cNvSpPr/>
      </xdr:nvSpPr>
      <xdr:spPr>
        <a:xfrm>
          <a:off x="9429750" y="438245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4350"/>
            </a:ext>
            <a:ext xmlns:a16="http://schemas.microsoft.com/office/drawing/2014/main" uri="{FF2B5EF4-FFF2-40B4-BE49-F238E27FC236}">
              <a16:creationId xmlns:a16="http://schemas.microsoft.com/office/drawing/2014/main" id="{00000000-0008-0000-0600-000024000000}"/>
            </a:ext>
          </a:extLst>
        </xdr:cNvPr>
        <xdr:cNvSpPr/>
      </xdr:nvSpPr>
      <xdr:spPr>
        <a:xfrm>
          <a:off x="4533900" y="225075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4351"/>
            </a:ext>
            <a:ext xmlns:a16="http://schemas.microsoft.com/office/drawing/2014/main" uri="{FF2B5EF4-FFF2-40B4-BE49-F238E27FC236}">
              <a16:creationId xmlns:a16="http://schemas.microsoft.com/office/drawing/2014/main" id="{00000000-0008-0000-0600-000025000000}"/>
            </a:ext>
          </a:extLst>
        </xdr:cNvPr>
        <xdr:cNvSpPr/>
      </xdr:nvSpPr>
      <xdr:spPr>
        <a:xfrm>
          <a:off x="4533900" y="4382452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4352"/>
            </a:ext>
            <a:ext xmlns:a16="http://schemas.microsoft.com/office/drawing/2014/main" uri="{FF2B5EF4-FFF2-40B4-BE49-F238E27FC236}">
              <a16:creationId xmlns:a16="http://schemas.microsoft.com/office/drawing/2014/main" id="{00000000-0008-0000-0600-000026000000}"/>
            </a:ext>
          </a:extLst>
        </xdr:cNvPr>
        <xdr:cNvSpPr/>
      </xdr:nvSpPr>
      <xdr:spPr>
        <a:xfrm>
          <a:off x="16073438" y="225075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4353"/>
            </a:ext>
            <a:ext xmlns:a16="http://schemas.microsoft.com/office/drawing/2014/main" uri="{FF2B5EF4-FFF2-40B4-BE49-F238E27FC236}">
              <a16:creationId xmlns:a16="http://schemas.microsoft.com/office/drawing/2014/main" id="{00000000-0008-0000-0600-000027000000}"/>
            </a:ext>
          </a:extLst>
        </xdr:cNvPr>
        <xdr:cNvSpPr/>
      </xdr:nvSpPr>
      <xdr:spPr>
        <a:xfrm>
          <a:off x="16054388" y="438245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4354"/>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4355"/>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600-00003A000000}"/>
            </a:ext>
          </a:extLst>
        </xdr:cNvPr>
        <xdr:cNvSpPr/>
      </xdr:nvSpPr>
      <xdr:spPr>
        <a:xfrm>
          <a:off x="2357438" y="8195310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66675</xdr:rowOff>
        </xdr:from>
        <xdr:to>
          <xdr:col>1</xdr:col>
          <xdr:colOff>1704975</xdr:colOff>
          <xdr:row>399</xdr:row>
          <xdr:rowOff>257175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6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6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6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6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6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6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6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6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6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6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6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6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6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6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6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6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28</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3962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3962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3962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3962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xdr:rowOff>
        </xdr:from>
        <xdr:to>
          <xdr:col>1</xdr:col>
          <xdr:colOff>1704975</xdr:colOff>
          <xdr:row>400</xdr:row>
          <xdr:rowOff>19050</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7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7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7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7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7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2318"/>
      <c r="B2" s="2319"/>
    </row>
    <row r="3" s="111" customFormat="true" ht="22.5" customHeight="true" x14ac:dyDescent="0.35">
      <c r="A3" s="124"/>
      <c r="B3" s="125"/>
    </row>
    <row r="4" s="111" customFormat="true" ht="22.5" customHeight="true" x14ac:dyDescent="0.35">
      <c r="A4" s="120"/>
      <c r="B4" s="121"/>
      <c r="C4" s="388" t="s">
        <v>27</v>
      </c>
    </row>
    <row r="5" s="111" customFormat="true" ht="22.5" customHeight="true" x14ac:dyDescent="0.35">
      <c r="A5" s="2318"/>
      <c r="B5" s="2319"/>
      <c r="C5" s="388"/>
    </row>
    <row r="6" s="111" customFormat="true" ht="29.25" customHeight="true" x14ac:dyDescent="0.2">
      <c r="A6" s="2320"/>
      <c r="B6" s="2322"/>
      <c r="C6" s="388" t="s">
        <v>28</v>
      </c>
    </row>
    <row r="7" s="111" customFormat="true" ht="25.9" customHeight="true" x14ac:dyDescent="0.4">
      <c r="A7" s="2314"/>
      <c r="B7" s="2315"/>
      <c r="C7" s="390" t="str">
        <f ca="true">+Water!B5</f>
        <v>Ethiopia</v>
      </c>
    </row>
    <row r="8" s="111" customFormat="true" ht="15" customHeight="true" x14ac:dyDescent="0.2">
      <c r="A8" s="2316"/>
      <c r="B8" s="2317"/>
      <c r="C8" s="388"/>
    </row>
    <row r="9" s="111" customFormat="true" ht="15" customHeight="true" x14ac:dyDescent="0.2">
      <c r="A9" s="125"/>
      <c r="B9" s="128"/>
      <c r="C9" s="389" t="s">
        <v>145</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DHS00</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DHS05</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DHS11</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DHS16</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2318"/>
      <c r="B108" s="2319"/>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2314"/>
      <c r="B113" s="2315"/>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2316"/>
      <c r="B114" s="2317"/>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2318"/>
      <c r="B208" s="2319"/>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2314"/>
      <c r="B213" s="2315"/>
    </row>
    <row r="214" s="123" customFormat="true" ht="15" customHeight="true" x14ac:dyDescent="0.2">
      <c r="A214" s="2320"/>
      <c r="B214" s="2321"/>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2359" t="s">
        <v>123</v>
      </c>
      <c r="C4" s="2359"/>
      <c r="D4" s="2359"/>
      <c r="E4" s="2359"/>
      <c r="F4" s="2359"/>
      <c r="G4" s="2359"/>
      <c r="H4" s="2359"/>
      <c r="I4" s="2359"/>
      <c r="J4" s="2359"/>
      <c r="K4" s="2359"/>
      <c r="L4" s="2359"/>
      <c r="M4" s="2359"/>
      <c r="N4" s="2359"/>
      <c r="O4" s="2359"/>
      <c r="P4" s="2359"/>
      <c r="Q4" s="2359"/>
      <c r="R4" s="2359"/>
      <c r="S4" s="2359"/>
      <c r="T4" s="2359"/>
      <c r="U4" s="2359"/>
      <c r="V4" s="2359"/>
      <c r="W4" s="2359"/>
      <c r="X4" s="2359"/>
      <c r="Y4" s="2359"/>
    </row>
    <row r="5" ht="29.1" customHeight="true" x14ac:dyDescent="0.4">
      <c r="A5" s="35"/>
      <c r="B5" s="2326" t="str">
        <f ca="true">IF(ISERROR(INDIRECT(CONCATENATE($B105,"!A2"))),"",INDIRECT(CONCATENATE($B105,"!A2")))</f>
        <v>Ethiopia</v>
      </c>
      <c r="C5" s="2326"/>
      <c r="D5" s="2326"/>
      <c r="E5" s="2326"/>
      <c r="F5" s="2326"/>
      <c r="G5" s="2326"/>
      <c r="H5" s="2326"/>
      <c r="I5" s="2326"/>
      <c r="J5" s="2326"/>
      <c r="K5" s="2326"/>
      <c r="L5" s="2326"/>
      <c r="M5" s="2326"/>
      <c r="N5" s="2326"/>
      <c r="O5" s="2326"/>
      <c r="P5" s="2326"/>
      <c r="Q5" s="2326"/>
      <c r="R5" s="2326"/>
      <c r="S5" s="2326"/>
      <c r="T5" s="2326"/>
      <c r="U5" s="2326"/>
      <c r="V5" s="2326"/>
      <c r="W5" s="2326"/>
      <c r="X5" s="2326"/>
      <c r="Y5" s="2326"/>
    </row>
    <row r="6" x14ac:dyDescent="0.2">
      <c r="F6" s="36"/>
      <c r="G6" s="36"/>
      <c r="J6" s="37"/>
      <c r="K6" s="37"/>
      <c r="L6" s="37"/>
      <c r="M6" s="37"/>
      <c r="N6" s="37"/>
      <c r="O6" s="37"/>
      <c r="P6" s="37"/>
    </row>
    <row r="7" s="38" customFormat="true" ht="18" x14ac:dyDescent="0.25">
      <c r="B7" s="2323" t="str">
        <f>B118</f>
        <v>National use of drinking water sources, 2000–2020</v>
      </c>
      <c r="C7" s="2323"/>
      <c r="D7" s="2323"/>
      <c r="E7" s="2323"/>
      <c r="F7" s="2323"/>
      <c r="G7" s="2323"/>
      <c r="H7" s="2323"/>
      <c r="I7" s="2323"/>
      <c r="J7" s="2323" t="str">
        <f>B218</f>
        <v>Urban use of drinking water sources,  2000–2020</v>
      </c>
      <c r="K7" s="2323"/>
      <c r="L7" s="2323"/>
      <c r="M7" s="2323"/>
      <c r="N7" s="2323"/>
      <c r="O7" s="2323"/>
      <c r="P7" s="2323"/>
      <c r="Q7" s="2323"/>
      <c r="R7" s="2323" t="str">
        <f>B318</f>
        <v>Rural use of drinking water sources, 2000–2020</v>
      </c>
      <c r="S7" s="2323"/>
      <c r="T7" s="2323"/>
      <c r="U7" s="2323"/>
      <c r="V7" s="2323"/>
      <c r="W7" s="2323"/>
      <c r="X7" s="2323"/>
      <c r="Y7" s="2323"/>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336" t="str">
        <f ca="true">IF(ISERROR(INDIRECT(CONCATENATE($B105,"!A2"))),"",INDIRECT(CONCATENATE($B105,"!A2")))</f>
        <v>Ethiopia</v>
      </c>
      <c r="C31" s="2337"/>
      <c r="D31" s="2337"/>
      <c r="E31" s="2338"/>
      <c r="F31" s="2328" t="s">
        <v>0</v>
      </c>
      <c r="G31" s="2328"/>
      <c r="H31" s="2328"/>
      <c r="I31" s="2329"/>
      <c r="J31" s="2327" t="s">
        <v>1</v>
      </c>
      <c r="K31" s="2328"/>
      <c r="L31" s="2328"/>
      <c r="M31" s="2329"/>
      <c r="N31" s="2327" t="s">
        <v>2</v>
      </c>
      <c r="O31" s="2328"/>
      <c r="P31" s="2328"/>
      <c r="Q31" s="2329"/>
      <c r="R31" s="2327" t="s">
        <v>3</v>
      </c>
      <c r="S31" s="2328"/>
      <c r="T31" s="2328"/>
      <c r="U31" s="2329"/>
      <c r="V31" s="2327" t="s">
        <v>4</v>
      </c>
      <c r="W31" s="2328"/>
      <c r="X31" s="2328"/>
      <c r="Y31" s="2329"/>
    </row>
    <row r="32" s="44" customFormat="true" ht="22.5" customHeight="true" x14ac:dyDescent="0.2">
      <c r="B32" s="2339"/>
      <c r="C32" s="2340"/>
      <c r="D32" s="2340"/>
      <c r="E32" s="2341"/>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2330" t="s">
        <v>5</v>
      </c>
      <c r="C33" s="2331"/>
      <c r="D33" s="2334" t="s">
        <v>25</v>
      </c>
      <c r="E33" s="33">
        <f>C99</f>
        <v>2000</v>
      </c>
      <c r="F33" s="45">
        <f ca="true">E99</f>
        <v>7.9988102987917395</v>
      </c>
      <c r="G33" s="46">
        <f t="shared" ref="G33:I34" ca="true" si="0">F99</f>
        <v>5.4039878298468116</v>
      </c>
      <c r="H33" s="47">
        <f t="shared" ca="true" si="0"/>
        <v>50.044966554278744</v>
      </c>
      <c r="I33" s="48">
        <f t="shared" ca="true" si="0"/>
        <v>36.552235317082705</v>
      </c>
      <c r="J33" s="45">
        <f ca="true">J99</f>
        <v>7.5441597628567694</v>
      </c>
      <c r="K33" s="46">
        <f t="shared" ref="K33:M34" ca="true" si="1">K99</f>
        <v>4.4197841797851209</v>
      </c>
      <c r="L33" s="47">
        <f t="shared" ca="true" si="1"/>
        <v>51.490374544538554</v>
      </c>
      <c r="M33" s="48">
        <f t="shared" ca="true" si="1"/>
        <v>36.545681512819556</v>
      </c>
      <c r="N33" s="45">
        <f ca="true">O99</f>
        <v>8.4549537976816609</v>
      </c>
      <c r="O33" s="46">
        <f t="shared" ref="O33:Q34" ca="true" si="2">P99</f>
        <v>4.6338413596196597</v>
      </c>
      <c r="P33" s="47">
        <f t="shared" ca="true" si="2"/>
        <v>52.41509277535306</v>
      </c>
      <c r="Q33" s="48">
        <f t="shared" ca="true" si="2"/>
        <v>34.496112067345621</v>
      </c>
      <c r="R33" s="45">
        <f ca="true">T99</f>
        <v>11.11333363246211</v>
      </c>
      <c r="S33" s="46">
        <f t="shared" ref="S33:U34" ca="true" si="3">U99</f>
        <v>5.169027460725208</v>
      </c>
      <c r="T33" s="47">
        <f t="shared" ca="true" si="3"/>
        <v>47.241320748996259</v>
      </c>
      <c r="U33" s="48">
        <f t="shared" ca="true" si="3"/>
        <v>36.476318157816422</v>
      </c>
      <c r="V33" s="45">
        <f ca="true">Y99</f>
        <v>58.144382969584022</v>
      </c>
      <c r="W33" s="46">
        <f t="shared" ref="W33:Y34" ca="true" si="4">Z99</f>
        <v>7.1946805337129591</v>
      </c>
      <c r="X33" s="47">
        <f t="shared" ca="true" si="4"/>
        <v>20.246484888801433</v>
      </c>
      <c r="Y33" s="48">
        <f t="shared" ca="true" si="4"/>
        <v>14.414451607901583</v>
      </c>
    </row>
    <row r="34" x14ac:dyDescent="0.2">
      <c r="B34" s="2332"/>
      <c r="C34" s="2333"/>
      <c r="D34" s="2335"/>
      <c r="E34" s="34">
        <f>C100</f>
        <v>2020</v>
      </c>
      <c r="F34" s="50">
        <f ca="true">E100</f>
        <v>27.593444756338332</v>
      </c>
      <c r="G34" s="51">
        <f t="shared" ca="true" si="0"/>
        <v>18.642102272300061</v>
      </c>
      <c r="H34" s="52">
        <f t="shared" ca="true" si="0"/>
        <v>38.059280149650476</v>
      </c>
      <c r="I34" s="53">
        <f t="shared" ca="true" si="0"/>
        <v>15.70517282171113</v>
      </c>
      <c r="J34" s="50">
        <f ca="true">J100</f>
        <v>35.881318516037226</v>
      </c>
      <c r="K34" s="51">
        <f t="shared" ca="true" si="1"/>
        <v>21.021252056167928</v>
      </c>
      <c r="L34" s="52">
        <f t="shared" ca="true" si="1"/>
        <v>31.64512565705445</v>
      </c>
      <c r="M34" s="53">
        <f t="shared" ca="true" si="1"/>
        <v>11.4523037707404</v>
      </c>
      <c r="N34" s="50">
        <f ca="true">O100</f>
        <v>41.613266838148235</v>
      </c>
      <c r="O34" s="51">
        <f t="shared" ca="true" si="2"/>
        <v>22.80666241326761</v>
      </c>
      <c r="P34" s="52">
        <f t="shared" ca="true" si="2"/>
        <v>26.338104149483115</v>
      </c>
      <c r="Q34" s="53">
        <f t="shared" ca="true" si="2"/>
        <v>9.2419665991010334</v>
      </c>
      <c r="R34" s="50">
        <f ca="true">T100</f>
        <v>49.387878761349576</v>
      </c>
      <c r="S34" s="51">
        <f t="shared" ca="true" si="3"/>
        <v>22.971262268117961</v>
      </c>
      <c r="T34" s="52">
        <f t="shared" ca="true" si="3"/>
        <v>19.920381212925804</v>
      </c>
      <c r="U34" s="53">
        <f t="shared" ca="true" si="3"/>
        <v>7.720477757606659</v>
      </c>
      <c r="V34" s="50">
        <f ca="true">Y100</f>
        <v>87.687864295302901</v>
      </c>
      <c r="W34" s="51">
        <f t="shared" ca="true" si="4"/>
        <v>10.850337351043917</v>
      </c>
      <c r="X34" s="52">
        <f t="shared" ca="true" si="4"/>
        <v>1.4617983536531796</v>
      </c>
      <c r="Y34" s="53">
        <f t="shared" ca="true" si="4"/>
        <v>0</v>
      </c>
    </row>
    <row r="35" x14ac:dyDescent="0.2">
      <c r="F35" s="36"/>
      <c r="H35" s="39"/>
    </row>
    <row r="36" x14ac:dyDescent="0.2">
      <c r="B36" s="2330" t="s">
        <v>6</v>
      </c>
      <c r="C36" s="2331"/>
      <c r="D36" s="2334" t="s">
        <v>25</v>
      </c>
      <c r="E36" s="33">
        <f>C199</f>
        <v>2000</v>
      </c>
      <c r="F36" s="45">
        <f ca="true">E199</f>
        <v>48.316986095332283</v>
      </c>
      <c r="G36" s="46">
        <f t="shared" ref="G36:I37" ca="true" si="5">F199</f>
        <v>14.745611427614074</v>
      </c>
      <c r="H36" s="47">
        <f t="shared" ca="true" si="5"/>
        <v>20.378436057373165</v>
      </c>
      <c r="I36" s="48">
        <f t="shared" ca="true" si="5"/>
        <v>16.558966419680473</v>
      </c>
      <c r="J36" s="45">
        <f ca="true">J199</f>
        <v>71.833282081973124</v>
      </c>
      <c r="K36" s="46">
        <f t="shared" ref="K36:M37" ca="true" si="6">K199</f>
        <v>8.4119825734843747</v>
      </c>
      <c r="L36" s="47">
        <f t="shared" ca="true" si="6"/>
        <v>12.058752669375053</v>
      </c>
      <c r="M36" s="48">
        <f t="shared" ca="true" si="6"/>
        <v>7.6959826751674427</v>
      </c>
      <c r="N36" s="45">
        <f ca="true">O199</f>
        <v>88.305901299229262</v>
      </c>
      <c r="O36" s="46">
        <f t="shared" ref="O36:Q37" ca="true" si="7">P199</f>
        <v>5.6702701222102485</v>
      </c>
      <c r="P36" s="47">
        <f t="shared" ca="true" si="7"/>
        <v>3.243727850405719</v>
      </c>
      <c r="Q36" s="48">
        <f t="shared" ca="true" si="7"/>
        <v>2.7801007281547641</v>
      </c>
      <c r="R36" s="45">
        <f ca="true">T199</f>
        <v>96.185350285768436</v>
      </c>
      <c r="S36" s="46">
        <f t="shared" ref="S36:U37" ca="true" si="8">U199</f>
        <v>2.707028210337008</v>
      </c>
      <c r="T36" s="47">
        <f t="shared" ca="true" si="8"/>
        <v>0.96629514339173284</v>
      </c>
      <c r="U36" s="48">
        <f t="shared" ca="true" si="8"/>
        <v>0.14132636050281278</v>
      </c>
      <c r="V36" s="45">
        <f ca="true">Y199</f>
        <v>98.901121992763223</v>
      </c>
      <c r="W36" s="46">
        <f t="shared" ref="W36:Y37" ca="true" si="9">Z199</f>
        <v>1.0292053880596606</v>
      </c>
      <c r="X36" s="47">
        <f t="shared" ca="true" si="9"/>
        <v>6.1336934835935608E-2</v>
      </c>
      <c r="Y36" s="48">
        <f t="shared" ca="true" si="9"/>
        <v>8.3356843411819259E-3</v>
      </c>
    </row>
    <row r="37" x14ac:dyDescent="0.2">
      <c r="B37" s="2332"/>
      <c r="C37" s="2333"/>
      <c r="D37" s="2335"/>
      <c r="E37" s="34">
        <f>C200</f>
        <v>2020</v>
      </c>
      <c r="F37" s="50">
        <f ca="true">E200</f>
        <v>73.629840048740689</v>
      </c>
      <c r="G37" s="51">
        <f t="shared" ca="true" si="5"/>
        <v>22.47071058393259</v>
      </c>
      <c r="H37" s="52">
        <f t="shared" ca="true" si="5"/>
        <v>3.8994493673267243</v>
      </c>
      <c r="I37" s="53">
        <f t="shared" ca="true" si="5"/>
        <v>0</v>
      </c>
      <c r="J37" s="50">
        <f ca="true">J200</f>
        <v>89.517160159415994</v>
      </c>
      <c r="K37" s="51">
        <f t="shared" ca="true" si="6"/>
        <v>10.482839840584006</v>
      </c>
      <c r="L37" s="52">
        <f t="shared" ca="true" si="6"/>
        <v>0</v>
      </c>
      <c r="M37" s="53">
        <f t="shared" ca="true" si="6"/>
        <v>0</v>
      </c>
      <c r="N37" s="50">
        <f ca="true">O200</f>
        <v>93.966268218374523</v>
      </c>
      <c r="O37" s="51">
        <f t="shared" ca="true" si="7"/>
        <v>6.0337317816254901</v>
      </c>
      <c r="P37" s="52">
        <f t="shared" ca="true" si="7"/>
        <v>0</v>
      </c>
      <c r="Q37" s="53">
        <f t="shared" ca="true" si="7"/>
        <v>0</v>
      </c>
      <c r="R37" s="50">
        <f ca="true">T200</f>
        <v>97.262652338325935</v>
      </c>
      <c r="S37" s="51">
        <f t="shared" ca="true" si="8"/>
        <v>2.7373476616740646</v>
      </c>
      <c r="T37" s="52">
        <f t="shared" ca="true" si="8"/>
        <v>0</v>
      </c>
      <c r="U37" s="53">
        <f t="shared" ca="true" si="8"/>
        <v>0</v>
      </c>
      <c r="V37" s="50">
        <f ca="true">Y200</f>
        <v>98.970077037636941</v>
      </c>
      <c r="W37" s="51">
        <f t="shared" ca="true" si="9"/>
        <v>1.0299229623630453</v>
      </c>
      <c r="X37" s="52">
        <f t="shared" ca="true" si="9"/>
        <v>0</v>
      </c>
      <c r="Y37" s="53">
        <f t="shared" ca="true" si="9"/>
        <v>0</v>
      </c>
    </row>
    <row r="38" x14ac:dyDescent="0.2">
      <c r="F38" s="36"/>
      <c r="G38" s="36"/>
      <c r="H38" s="39"/>
      <c r="I38" s="39"/>
    </row>
    <row r="39" x14ac:dyDescent="0.2">
      <c r="B39" s="2330" t="s">
        <v>7</v>
      </c>
      <c r="C39" s="2331"/>
      <c r="D39" s="2334" t="s">
        <v>25</v>
      </c>
      <c r="E39" s="33">
        <f>C299</f>
        <v>2000</v>
      </c>
      <c r="F39" s="45">
        <f ca="true">E299</f>
        <v>6.3030188869999755</v>
      </c>
      <c r="G39" s="46">
        <f t="shared" ref="G39:I40" ca="true" si="10">F299</f>
        <v>4.4198160696312554</v>
      </c>
      <c r="H39" s="47">
        <f t="shared" ca="true" si="10"/>
        <v>51.767687658060368</v>
      </c>
      <c r="I39" s="48">
        <f t="shared" ca="true" si="10"/>
        <v>37.509477385308401</v>
      </c>
      <c r="J39" s="45">
        <f ca="true">J299</f>
        <v>7.1146805504432082</v>
      </c>
      <c r="K39" s="46">
        <f t="shared" ref="K39:M40" ca="true" si="11">K299</f>
        <v>4.0104776060260878</v>
      </c>
      <c r="L39" s="47">
        <f t="shared" ca="true" si="11"/>
        <v>52.902433208898401</v>
      </c>
      <c r="M39" s="48">
        <f t="shared" ca="true" si="11"/>
        <v>35.972408634632302</v>
      </c>
      <c r="N39" s="45">
        <f ca="true">O299</f>
        <v>7.7895839180928315</v>
      </c>
      <c r="O39" s="46">
        <f t="shared" ref="O39:Q40" ca="true" si="12">P299</f>
        <v>4.6691854832524751</v>
      </c>
      <c r="P39" s="47">
        <f t="shared" ca="true" si="12"/>
        <v>51.733329892122583</v>
      </c>
      <c r="Q39" s="48">
        <f t="shared" ca="true" si="12"/>
        <v>35.807900706532109</v>
      </c>
      <c r="R39" s="45">
        <f ca="true">T299</f>
        <v>10.112993473403021</v>
      </c>
      <c r="S39" s="46">
        <f t="shared" ref="S39:U40" ca="true" si="13">U299</f>
        <v>5.3425566858009734</v>
      </c>
      <c r="T39" s="47">
        <f t="shared" ca="true" si="13"/>
        <v>50.536561455525316</v>
      </c>
      <c r="U39" s="48">
        <f t="shared" ca="true" si="13"/>
        <v>34.007888385270689</v>
      </c>
      <c r="V39" s="45">
        <f ca="true">Y299</f>
        <v>11.755703582983527</v>
      </c>
      <c r="W39" s="46">
        <f t="shared" ref="W39:Y40" ca="true" si="14">Z299</f>
        <v>4.9681482195998141</v>
      </c>
      <c r="X39" s="47">
        <f t="shared" ca="true" si="14"/>
        <v>46.674735356245037</v>
      </c>
      <c r="Y39" s="48">
        <f t="shared" ca="true" si="14"/>
        <v>36.601412841171623</v>
      </c>
    </row>
    <row r="40" x14ac:dyDescent="0.2">
      <c r="B40" s="2332"/>
      <c r="C40" s="2333"/>
      <c r="D40" s="2335"/>
      <c r="E40" s="34">
        <f>C300</f>
        <v>2020</v>
      </c>
      <c r="F40" s="50">
        <f ca="true">E300</f>
        <v>26.825302286984623</v>
      </c>
      <c r="G40" s="51">
        <f t="shared" ca="true" si="10"/>
        <v>18.810494502129384</v>
      </c>
      <c r="H40" s="52">
        <f t="shared" ca="true" si="10"/>
        <v>38.05819860498741</v>
      </c>
      <c r="I40" s="53">
        <f t="shared" ca="true" si="10"/>
        <v>16.306004605898579</v>
      </c>
      <c r="J40" s="50">
        <f ca="true">J300</f>
        <v>33.725701049836893</v>
      </c>
      <c r="K40" s="51">
        <f t="shared" ca="true" si="11"/>
        <v>19.010856193603182</v>
      </c>
      <c r="L40" s="52">
        <f t="shared" ca="true" si="11"/>
        <v>35.308318867783328</v>
      </c>
      <c r="M40" s="53">
        <f t="shared" ca="true" si="11"/>
        <v>11.955123888776598</v>
      </c>
      <c r="N40" s="50">
        <f ca="true">O300</f>
        <v>39.387745590311731</v>
      </c>
      <c r="O40" s="51">
        <f t="shared" ca="true" si="12"/>
        <v>23.609565268455651</v>
      </c>
      <c r="P40" s="52">
        <f t="shared" ca="true" si="12"/>
        <v>26.350866292752016</v>
      </c>
      <c r="Q40" s="53">
        <f t="shared" ca="true" si="12"/>
        <v>10.651822848480606</v>
      </c>
      <c r="R40" s="50">
        <f ca="true">T300</f>
        <v>41.767814727726119</v>
      </c>
      <c r="S40" s="51">
        <f t="shared" ca="true" si="13"/>
        <v>22.065367530571599</v>
      </c>
      <c r="T40" s="52">
        <f t="shared" ca="true" si="13"/>
        <v>25.003028857685422</v>
      </c>
      <c r="U40" s="53">
        <f t="shared" ca="true" si="13"/>
        <v>11.163788884016867</v>
      </c>
      <c r="V40" s="50">
        <f ca="true">Y300</f>
        <v>55.287903007918395</v>
      </c>
      <c r="W40" s="51">
        <f t="shared" ca="true" si="14"/>
        <v>23.365551449578593</v>
      </c>
      <c r="X40" s="52">
        <f t="shared" ca="true" si="14"/>
        <v>17.070095652011787</v>
      </c>
      <c r="Y40" s="53">
        <f t="shared" ca="true" si="14"/>
        <v>4.2764498904912216</v>
      </c>
    </row>
    <row r="97" s="40" customFormat="true" ht="16.5" customHeight="true" x14ac:dyDescent="0.2">
      <c r="A97" s="2345" t="s">
        <v>5</v>
      </c>
      <c r="B97" s="2345"/>
      <c r="C97" s="2345"/>
      <c r="D97" s="2342" t="s">
        <v>0</v>
      </c>
      <c r="E97" s="2343"/>
      <c r="F97" s="2343"/>
      <c r="G97" s="2343"/>
      <c r="H97" s="2344"/>
      <c r="I97" s="2342" t="s">
        <v>1</v>
      </c>
      <c r="J97" s="2343"/>
      <c r="K97" s="2343"/>
      <c r="L97" s="2343"/>
      <c r="M97" s="2344"/>
      <c r="N97" s="2342" t="s">
        <v>2</v>
      </c>
      <c r="O97" s="2343"/>
      <c r="P97" s="2343"/>
      <c r="Q97" s="2343"/>
      <c r="R97" s="2344"/>
      <c r="S97" s="2342" t="s">
        <v>3</v>
      </c>
      <c r="T97" s="2343"/>
      <c r="U97" s="2343"/>
      <c r="V97" s="2343"/>
      <c r="W97" s="2344"/>
      <c r="X97" s="2342" t="s">
        <v>4</v>
      </c>
      <c r="Y97" s="2343"/>
      <c r="Z97" s="2343"/>
      <c r="AA97" s="2343"/>
      <c r="AB97" s="2344"/>
    </row>
    <row r="98" s="44" customFormat="true" ht="22.5" customHeight="true" x14ac:dyDescent="0.2">
      <c r="A98" s="2346"/>
      <c r="B98" s="2346"/>
      <c r="C98" s="2346"/>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350" t="s">
        <v>10</v>
      </c>
      <c r="B99" s="2351"/>
      <c r="C99" s="209">
        <f>MinBase(C105:C116)</f>
        <v>2000</v>
      </c>
      <c r="D99" s="56">
        <f ca="true">IF((D101+H101)&gt;100,D101*100/(D101+H101),D101)</f>
        <v>13.402798128638551</v>
      </c>
      <c r="E99" s="57">
        <f ca="true">D99*AVERAGEIF(E105:E116,"&gt;0")/100</f>
        <v>7.9988102987917395</v>
      </c>
      <c r="F99" s="58">
        <f ca="true">D99*(100-AVERAGEIF(E105:E116,"&gt;0"))/100</f>
        <v>5.4039878298468116</v>
      </c>
      <c r="G99" s="59">
        <f ca="true">100-(E99+F99+H99)</f>
        <v>50.044966554278744</v>
      </c>
      <c r="H99" s="60">
        <f ca="true">IF((D101+H101)&gt;100,H101*100/(D101+H101),H101)</f>
        <v>36.552235317082705</v>
      </c>
      <c r="I99" s="56">
        <f ca="true">IF((I101+M101)&gt;100,I101*100/(I101+M101),I101)</f>
        <v>11.96394394264189</v>
      </c>
      <c r="J99" s="57">
        <f ca="true">I99*AVERAGEIF(J105:J116,"&gt;0")/100</f>
        <v>7.5441597628567694</v>
      </c>
      <c r="K99" s="61">
        <f ca="true">I99*(100-AVERAGEIF(J105:J116,"&gt;0"))/100</f>
        <v>4.4197841797851209</v>
      </c>
      <c r="L99" s="62">
        <f ca="true">100-(J99+K99+M99)</f>
        <v>51.490374544538554</v>
      </c>
      <c r="M99" s="63">
        <f ca="true">IF((I101+M101)&gt;100,M101*100/(I101+M101),M101)</f>
        <v>36.545681512819556</v>
      </c>
      <c r="N99" s="56">
        <f ca="true">IF((N101+R101)&gt;100,N101*100/(N101+R101),N101)</f>
        <v>13.08879515730132</v>
      </c>
      <c r="O99" s="57">
        <f ca="true">N99*AVERAGEIF(O105:O116,"&gt;0")/100</f>
        <v>8.4549537976816609</v>
      </c>
      <c r="P99" s="61">
        <f ca="true">N99*(100-AVERAGEIF(O105:O116,"&gt;0"))/100</f>
        <v>4.6338413596196597</v>
      </c>
      <c r="Q99" s="62">
        <f ca="true">100-(O99+P99+R99)</f>
        <v>52.41509277535306</v>
      </c>
      <c r="R99" s="63">
        <f ca="true">IF((N101+R101)&gt;100,R101*100/(N101+R101),R101)</f>
        <v>34.496112067345621</v>
      </c>
      <c r="S99" s="56">
        <f ca="true">IF((S101+W101)&gt;100,S101*100/(S101+W101),S101)</f>
        <v>16.282361093187319</v>
      </c>
      <c r="T99" s="57">
        <f ca="true">S99*AVERAGEIF(T105:T116,"&gt;0")/100</f>
        <v>11.11333363246211</v>
      </c>
      <c r="U99" s="61">
        <f ca="true">S99*(100-AVERAGEIF(T105:T116,"&gt;0"))/100</f>
        <v>5.169027460725208</v>
      </c>
      <c r="V99" s="62">
        <f ca="true">100-(T99+U99+W99)</f>
        <v>47.241320748996259</v>
      </c>
      <c r="W99" s="63">
        <f ca="true">IF((S101+W101)&gt;100,W101*100/(S101+W101),W101)</f>
        <v>36.476318157816422</v>
      </c>
      <c r="X99" s="56">
        <f ca="true">IF((X101+AB101)&gt;100,X101*100/(X101+AB101),X101)</f>
        <v>65.339063503296984</v>
      </c>
      <c r="Y99" s="57">
        <f ca="true">X99*AVERAGEIF(Y105:Y116,"&gt;0")/100</f>
        <v>58.144382969584022</v>
      </c>
      <c r="Z99" s="61">
        <f ca="true">X99*(100-AVERAGEIF(Y105:Y116,"&gt;0"))/100</f>
        <v>7.1946805337129591</v>
      </c>
      <c r="AA99" s="62">
        <f ca="true">100-(Y99+Z99+AB99)</f>
        <v>20.246484888801433</v>
      </c>
      <c r="AB99" s="63">
        <f ca="true">IF((X101+AB101)&gt;100,AB101*100/(X101+AB101),AB101)</f>
        <v>14.414451607901583</v>
      </c>
    </row>
    <row r="100" s="64" customFormat="true" ht="15" customHeight="true" x14ac:dyDescent="0.2">
      <c r="A100" s="2352"/>
      <c r="B100" s="2353"/>
      <c r="C100" s="210">
        <f>MaxTarget(C105:C116)</f>
        <v>2020</v>
      </c>
      <c r="D100" s="65">
        <f ca="true">IF((D102+H102)&gt;100,D102*100/(D102+H102),D102)</f>
        <v>46.235547028638393</v>
      </c>
      <c r="E100" s="66">
        <f ca="true">D100*AVERAGEIF(E105:E116,"&gt;0")/100</f>
        <v>27.593444756338332</v>
      </c>
      <c r="F100" s="67">
        <f ca="true">D100*(100-AVERAGEIF(E105:E116,"&gt;0"))/100</f>
        <v>18.642102272300061</v>
      </c>
      <c r="G100" s="68">
        <f ca="true">100-(E100+F100+H100)</f>
        <v>38.059280149650476</v>
      </c>
      <c r="H100" s="69">
        <f ca="true">IF((D102+H102)&gt;100,H102*100/(D102+H102),H102)</f>
        <v>15.70517282171113</v>
      </c>
      <c r="I100" s="65">
        <f ca="true">IF((I102+M102)&gt;100,I102*100/(I102+M102),I102)</f>
        <v>56.90257057220515</v>
      </c>
      <c r="J100" s="66">
        <f ca="true">I100*AVERAGEIF(J105:J116,"&gt;0")/100</f>
        <v>35.881318516037226</v>
      </c>
      <c r="K100" s="67">
        <f ca="true">I100*(100-AVERAGEIF(J105:J116,"&gt;0"))/100</f>
        <v>21.021252056167928</v>
      </c>
      <c r="L100" s="68">
        <f ca="true">100-(J100+K100+M100)</f>
        <v>31.64512565705445</v>
      </c>
      <c r="M100" s="69">
        <f ca="true">IF((I102+M102)&gt;100,M102*100/(I102+M102),M102)</f>
        <v>11.4523037707404</v>
      </c>
      <c r="N100" s="65">
        <f ca="true">IF((N102+R102)&gt;100,N102*100/(N102+R102),N102)</f>
        <v>64.419929251415851</v>
      </c>
      <c r="O100" s="66">
        <f ca="true">N100*AVERAGEIF(O105:O116,"&gt;0")/100</f>
        <v>41.613266838148235</v>
      </c>
      <c r="P100" s="67">
        <f ca="true">N100*(100-AVERAGEIF(O105:O116,"&gt;0"))/100</f>
        <v>22.80666241326761</v>
      </c>
      <c r="Q100" s="68">
        <f ca="true">100-(O100+P100+R100)</f>
        <v>26.338104149483115</v>
      </c>
      <c r="R100" s="69">
        <f ca="true">IF((N102+R102)&gt;100,R102*100/(N102+R102),R102)</f>
        <v>9.2419665991010334</v>
      </c>
      <c r="S100" s="65">
        <f ca="true">IF((S102+W102)&gt;100,S102*100/(S102+W102),S102)</f>
        <v>72.359141029467537</v>
      </c>
      <c r="T100" s="66">
        <f ca="true">S100*AVERAGEIF(T105:T116,"&gt;0")/100</f>
        <v>49.387878761349576</v>
      </c>
      <c r="U100" s="67">
        <f ca="true">S100*(100-AVERAGEIF(T105:T116,"&gt;0"))/100</f>
        <v>22.971262268117961</v>
      </c>
      <c r="V100" s="68">
        <f ca="true">100-(T100+U100+W100)</f>
        <v>19.920381212925804</v>
      </c>
      <c r="W100" s="69">
        <f ca="true">IF((S102+W102)&gt;100,W102*100/(S102+W102),W102)</f>
        <v>7.720477757606659</v>
      </c>
      <c r="X100" s="65">
        <f ca="true">IF((X102+AB102)&gt;100,X102*100/(X102+AB102),X102)</f>
        <v>98.538201646346806</v>
      </c>
      <c r="Y100" s="66">
        <f ca="true">X100*AVERAGEIF(Y105:Y116,"&gt;0")/100</f>
        <v>87.687864295302901</v>
      </c>
      <c r="Z100" s="67">
        <f ca="true">X100*(100-AVERAGEIF(Y105:Y116,"&gt;0"))/100</f>
        <v>10.850337351043917</v>
      </c>
      <c r="AA100" s="68">
        <f ca="true">100-(Y100+Z100+AB100)</f>
        <v>1.4617983536531796</v>
      </c>
      <c r="AB100" s="69">
        <f ca="true">IF((X102+AB102)&gt;100,AB102*100/(X102+AB102),AB102)</f>
        <v>0</v>
      </c>
    </row>
    <row r="101" hidden="true" x14ac:dyDescent="0.2">
      <c r="A101" s="2354" t="s">
        <v>12</v>
      </c>
      <c r="B101" s="2355"/>
      <c r="C101" s="70">
        <f>MinRegYear(C99,C105:C116)</f>
        <v>2000</v>
      </c>
      <c r="D101" s="71">
        <f ca="true">IF(MAX(C105:C116)-MIN(C105:C116)&lt;5,AVERAGEIF(C105:C116,"&gt;0",D105:D116),
IF(FORECAST($C101,D$105:D$116,$C$105:$C$116)&lt;0,0,
IF(FORECAST($C101,D$105:D$116,$C$105:$C$116)&gt;100,100,
FORECAST($C101,D$105:D$116,$C$105:$C$116))))</f>
        <v>13.402798128638551</v>
      </c>
      <c r="E101" s="72"/>
      <c r="F101" s="73"/>
      <c r="G101" s="73"/>
      <c r="H101" s="74">
        <f ca="true">IF(MAX(C105:C116)-MIN(C105:C116)&lt;5,AVERAGEIF(C105:C116,"&gt;0",H105:H116),
IF(FORECAST($C101,H$105:H$116,$C$105:$C$116)&lt;0,0,
IF(FORECAST($C101,H$105:H$116,$C$105:$C$116)&gt;100,100,
FORECAST($C101,H$105:H$116,$C$105:$C$116))))</f>
        <v>36.552235317082705</v>
      </c>
      <c r="I101" s="71">
        <f ca="true">IF(MAX(C105:C116)-MIN(C105:C116)&lt;5,AVERAGEIF(C105:C116,"&gt;0",I105:I116),
IF(FORECAST($C101,I$105:I$116,$C$105:$C$116)&lt;0,0,
IF(FORECAST($C101,I$105:I$116,$C$105:$C$116)&gt;100,100,
FORECAST($C101,I$105:I$116,$C$105:$C$116))))</f>
        <v>11.96394394264189</v>
      </c>
      <c r="J101" s="72"/>
      <c r="K101" s="73"/>
      <c r="L101" s="73"/>
      <c r="M101" s="74">
        <f ca="true">IF(MAX(C105:C116)-MIN(C105:C116)&lt;5,AVERAGEIF(C105:C116,"&gt;0",M105:M116),
IF(FORECAST($C101,M$105:M$116,$C$105:$C$116)&lt;0,0,
IF(FORECAST($C101,M$105:M$116,$C$105:$C$116)&gt;100,100,
FORECAST($C101,M$105:M$116,$C$105:$C$116))))</f>
        <v>36.545681512819556</v>
      </c>
      <c r="N101" s="71">
        <f ca="true">IF(MAX(C105:C116)-MIN(C105:C116)&lt;5,AVERAGEIF(C105:C116,"&gt;0",N105:N116),
IF(FORECAST($C101,N$105:N$116,$C$105:$C$116)&lt;0,0,
IF(FORECAST($C101,N$105:N$116,$C$105:$C$116)&gt;100,100,
FORECAST($C101,N$105:N$116,$C$105:$C$116))))</f>
        <v>13.08879515730132</v>
      </c>
      <c r="O101" s="72"/>
      <c r="P101" s="73"/>
      <c r="Q101" s="73"/>
      <c r="R101" s="74">
        <f ca="true">IF(MAX(C105:C116)-MIN(C105:C116)&lt;5,AVERAGEIF(C105:C116,"&gt;0",R105:R116),
IF(FORECAST($C101,R$105:R$116,$C$105:$C$116)&lt;0,0,
IF(FORECAST($C101,R$105:R$116,$C$105:$C$116)&gt;100,100,
FORECAST($C101,R$105:R$116,$C$105:$C$116))))</f>
        <v>34.496112067345621</v>
      </c>
      <c r="S101" s="71">
        <f ca="true">IF(MAX(C105:C116)-MIN(C105:C116)&lt;5,AVERAGEIF(C105:C116,"&gt;0",S105:S116),
IF(FORECAST($C101,S$105:S$116,$C$105:$C$116)&lt;0,0,
IF(FORECAST($C101,S$105:S$116,$C$105:$C$116)&gt;100,100,
FORECAST($C101,S$105:S$116,$C$105:$C$116))))</f>
        <v>16.282361093187319</v>
      </c>
      <c r="T101" s="72"/>
      <c r="U101" s="73"/>
      <c r="V101" s="73"/>
      <c r="W101" s="74">
        <f ca="true">IF(MAX(C105:C116)-MIN(C105:C116)&lt;5,AVERAGEIF(C105:C116,"&gt;0",W105:W116),
IF(FORECAST($C101,W$105:W$116,$C$105:$C$116)&lt;0,0,
IF(FORECAST($C101,W$105:W$116,$C$105:$C$116)&gt;100,100,
FORECAST($C101,W$105:W$116,$C$105:$C$116))))</f>
        <v>36.476318157816422</v>
      </c>
      <c r="X101" s="71">
        <f ca="true">IF(MAX(C105:C116)-MIN(C105:C116)&lt;5,AVERAGEIF(C105:C116,"&gt;0",X105:X116),
IF(FORECAST($C101,X$105:X$116,$C$105:$C$116)&lt;0,0,
IF(FORECAST($C101,X$105:X$116,$C$105:$C$116)&gt;100,100,
FORECAST($C101,X$105:X$116,$C$105:$C$116))))</f>
        <v>65.339063503296984</v>
      </c>
      <c r="Y101" s="72"/>
      <c r="Z101" s="73"/>
      <c r="AA101" s="73"/>
      <c r="AB101" s="74">
        <f ca="true">IF(MAX(C105:C116)-MIN(C105:C116)&lt;5,AVERAGEIF(C105:C116,"&gt;0",AB105:AB116),
IF(FORECAST($C101,AB$105:AB$116,$C$105:$C$116)&lt;0,0,
IF(FORECAST($C101,AB$105:AB$116,$C$105:$C$116)&gt;100,100,
FORECAST($C101,AB$105:AB$116,$C$105:$C$116))))</f>
        <v>14.414451607901583</v>
      </c>
    </row>
    <row r="102" hidden="true" x14ac:dyDescent="0.2">
      <c r="A102" s="2356"/>
      <c r="B102" s="2357"/>
      <c r="C102" s="49">
        <f>MaxRegYear(C100,C105:C116)</f>
        <v>2018</v>
      </c>
      <c r="D102" s="75">
        <f ca="true">IF(MAX(C105:C116)-MIN(C105:C116)&lt;5,AVERAGEIF(C105:C116,"&gt;0",D105:D116),
IF(FORECAST($C102,D$105:D$116,$C$105:$C$116)&lt;0,0,
IF(FORECAST($C102,D$105:D$116,$C$105:$C$116)&gt;100,100,
FORECAST($C102,D$105:D$116,$C$105:$C$116))))</f>
        <v>46.235547028638393</v>
      </c>
      <c r="E102" s="76"/>
      <c r="F102" s="77"/>
      <c r="G102" s="77"/>
      <c r="H102" s="78">
        <f ca="true">IF(MAX(C105:C116)-MIN(C105:C116)&lt;5,AVERAGEIF(C105:C116,"&gt;0",H105:H116),
IF(FORECAST($C102,H$105:H$116,$C$105:$C$116)&lt;0,0,
IF(FORECAST($C102,H$105:H$116,$C$105:$C$116)&gt;100,100,
FORECAST($C102,H$105:H$116,$C$105:$C$116))))</f>
        <v>15.70517282171113</v>
      </c>
      <c r="I102" s="75">
        <f ca="true">IF(MAX(C105:C116)-MIN(C105:C116)&lt;5,AVERAGEIF(C105:C116,"&gt;0",I105:I116),
IF(FORECAST($C102,I$105:I$116,$C$105:$C$116)&lt;0,0,
IF(FORECAST($C102,I$105:I$116,$C$105:$C$116)&gt;100,100,
FORECAST($C102,I$105:I$116,$C$105:$C$116))))</f>
        <v>56.90257057220515</v>
      </c>
      <c r="J102" s="76"/>
      <c r="K102" s="77"/>
      <c r="L102" s="77"/>
      <c r="M102" s="78">
        <f ca="true">IF(MAX(C105:C116)-MIN(C105:C116)&lt;5,AVERAGEIF(C105:C116,"&gt;0",M105:M116),
IF(FORECAST($C102,M$105:M$116,$C$105:$C$116)&lt;0,0,
IF(FORECAST($C102,M$105:M$116,$C$105:$C$116)&gt;100,100,
FORECAST($C102,M$105:M$116,$C$105:$C$116))))</f>
        <v>11.4523037707404</v>
      </c>
      <c r="N102" s="75">
        <f ca="true">IF(MAX(C105:C116)-MIN(C105:C116)&lt;5,AVERAGEIF(C105:C116,"&gt;0",N105:N116),
IF(FORECAST($C102,N$105:N$116,$C$105:$C$116)&lt;0,0,
IF(FORECAST($C102,N$105:N$116,$C$105:$C$116)&gt;100,100,
FORECAST($C102,N$105:N$116,$C$105:$C$116))))</f>
        <v>64.419929251415851</v>
      </c>
      <c r="O102" s="76"/>
      <c r="P102" s="77"/>
      <c r="Q102" s="77"/>
      <c r="R102" s="78">
        <f ca="true">IF(MAX(C105:C116)-MIN(C105:C116)&lt;5,AVERAGEIF(C105:C116,"&gt;0",R105:R116),
IF(FORECAST($C102,R$105:R$116,$C$105:$C$116)&lt;0,0,
IF(FORECAST($C102,R$105:R$116,$C$105:$C$116)&gt;100,100,
FORECAST($C102,R$105:R$116,$C$105:$C$116))))</f>
        <v>9.2419665991010334</v>
      </c>
      <c r="S102" s="75">
        <f ca="true">IF(MAX(C105:C116)-MIN(C105:C116)&lt;5,AVERAGEIF(C105:C116,"&gt;0",S105:S116),
IF(FORECAST($C102,S$105:S$116,$C$105:$C$116)&lt;0,0,
IF(FORECAST($C102,S$105:S$116,$C$105:$C$116)&gt;100,100,
FORECAST($C102,S$105:S$116,$C$105:$C$116))))</f>
        <v>72.359141029467537</v>
      </c>
      <c r="T102" s="76"/>
      <c r="U102" s="77"/>
      <c r="V102" s="77"/>
      <c r="W102" s="78">
        <f ca="true">IF(MAX(C105:C116)-MIN(C105:C116)&lt;5,AVERAGEIF(C105:C116,"&gt;0",W105:W116),
IF(FORECAST($C102,W$105:W$116,$C$105:$C$116)&lt;0,0,
IF(FORECAST($C102,W$105:W$116,$C$105:$C$116)&gt;100,100,
FORECAST($C102,W$105:W$116,$C$105:$C$116))))</f>
        <v>7.720477757606659</v>
      </c>
      <c r="X102" s="75">
        <f ca="true">IF(MAX(C105:C116)-MIN(C105:C116)&lt;5,AVERAGEIF(C105:C116,"&gt;0",X105:X116),
IF(FORECAST($C102,X$105:X$116,$C$105:$C$116)&lt;0,0,
IF(FORECAST($C102,X$105:X$116,$C$105:$C$116)&gt;100,100,
FORECAST($C102,X$105:X$116,$C$105:$C$116))))</f>
        <v>98.538201646346806</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2313" t="s">
        <v>513</v>
      </c>
      <c r="F104" s="219"/>
      <c r="G104" s="219"/>
      <c r="H104" s="85" t="s">
        <v>17</v>
      </c>
      <c r="I104" s="82" t="s">
        <v>14</v>
      </c>
      <c r="J104" s="2313" t="s">
        <v>513</v>
      </c>
      <c r="K104" s="219"/>
      <c r="L104" s="219"/>
      <c r="M104" s="85" t="s">
        <v>17</v>
      </c>
      <c r="N104" s="83" t="s">
        <v>14</v>
      </c>
      <c r="O104" s="2313" t="s">
        <v>513</v>
      </c>
      <c r="P104" s="219"/>
      <c r="Q104" s="219"/>
      <c r="R104" s="85" t="s">
        <v>17</v>
      </c>
      <c r="S104" s="83" t="s">
        <v>14</v>
      </c>
      <c r="T104" s="2313" t="s">
        <v>513</v>
      </c>
      <c r="U104" s="219"/>
      <c r="V104" s="219"/>
      <c r="W104" s="85" t="s">
        <v>17</v>
      </c>
      <c r="X104" s="83" t="s">
        <v>14</v>
      </c>
      <c r="Y104" s="2313" t="s">
        <v>513</v>
      </c>
      <c r="Z104" s="219"/>
      <c r="AA104" s="219"/>
      <c r="AB104" s="85" t="s">
        <v>17</v>
      </c>
      <c r="AD104" s="220"/>
    </row>
    <row r="105" x14ac:dyDescent="0.2">
      <c r="A105" s="87"/>
      <c r="B105" s="471" t="s">
        <v>178</v>
      </c>
      <c r="C105" s="472">
        <v>2000</v>
      </c>
      <c r="D105" s="1">
        <f t="shared" ref="D105:D116" ca="true" si="15">IF(ISERROR(INDIRECT(CONCATENATE($B105,"!C16"))),"",INDIRECT(CONCATENATE($B105,"!C16")))</f>
        <v>13.361315562935195</v>
      </c>
      <c r="E105" s="88" t="str">
        <f t="shared" ref="E105:E116" ca="true" si="16">IF(ISERROR(INDIRECT(CONCATENATE($B105,"!C23"))),"",INDIRECT(CONCATENATE($B105,"!C23")))</f>
        <v>N/A</v>
      </c>
      <c r="F105" s="89"/>
      <c r="G105" s="89"/>
      <c r="H105" s="90">
        <f t="shared" ref="H105:H116" ca="true" si="17">IF(ISERROR(INDIRECT(CONCATENATE($B105,"!C21"))),"",INDIRECT(CONCATENATE($B105,"!C21")))</f>
        <v>37.118599002124199</v>
      </c>
      <c r="I105" s="1">
        <f t="shared" ref="I105:I116" ca="true" si="18">IF(ISERROR(INDIRECT(CONCATENATE($B105,"!D16"))),"",INDIRECT(CONCATENATE($B105,"!D16")))</f>
        <v>11.565955815778549</v>
      </c>
      <c r="J105" s="88" t="str">
        <f t="shared" ref="J105:J116" ca="true" si="19">IF(ISERROR(INDIRECT(CONCATENATE($B105,"!D23"))),"",INDIRECT(CONCATENATE($B105,"!D23")))</f>
        <v>N/A</v>
      </c>
      <c r="K105" s="89"/>
      <c r="L105" s="89"/>
      <c r="M105" s="90">
        <f t="shared" ref="M105:M116" ca="true" si="20">IF(ISERROR(INDIRECT(CONCATENATE($B105,"!D21"))),"",INDIRECT(CONCATENATE($B105,"!D21")))</f>
        <v>36.455318875109</v>
      </c>
      <c r="N105" s="1">
        <f t="shared" ref="N105:N116" ca="true" si="21">IF(ISERROR(INDIRECT(CONCATENATE($B105,"!E16"))),"",INDIRECT(CONCATENATE($B105,"!E16")))</f>
        <v>13.138114391097584</v>
      </c>
      <c r="O105" s="88" t="str">
        <f t="shared" ref="O105:O116" ca="true" si="22">IF(ISERROR(INDIRECT(CONCATENATE($B105,"!E23"))),"",INDIRECT(CONCATENATE($B105,"!E23")))</f>
        <v>N/A</v>
      </c>
      <c r="P105" s="89"/>
      <c r="Q105" s="89"/>
      <c r="R105" s="90">
        <f t="shared" ref="R105:R116" ca="true" si="23">IF(ISERROR(INDIRECT(CONCATENATE($B105,"!E21"))),"",INDIRECT(CONCATENATE($B105,"!E21")))</f>
        <v>34.17205680799762</v>
      </c>
      <c r="S105" s="1">
        <f t="shared" ref="S105:S116" ca="true" si="24">IF(ISERROR(INDIRECT(CONCATENATE($B105,"!F16"))),"",INDIRECT(CONCATENATE($B105,"!F16")))</f>
        <v>16.29845621430599</v>
      </c>
      <c r="T105" s="88" t="str">
        <f t="shared" ref="T105:T116" ca="true" si="25">IF(ISERROR(INDIRECT(CONCATENATE($B105,"!F23"))),"",INDIRECT(CONCATENATE($B105,"!F23")))</f>
        <v>N/A</v>
      </c>
      <c r="U105" s="89"/>
      <c r="V105" s="89"/>
      <c r="W105" s="90">
        <f t="shared" ref="W105:W116" ca="true" si="26">IF(ISERROR(INDIRECT(CONCATENATE($B105,"!F21"))),"",INDIRECT(CONCATENATE($B105,"!F21")))</f>
        <v>36.227350839038976</v>
      </c>
      <c r="X105" s="1">
        <f t="shared" ref="X105:X116" ca="true" si="27">IF(ISERROR(INDIRECT(CONCATENATE($B105,"!G16"))),"",INDIRECT(CONCATENATE($B105,"!G16")))</f>
        <v>64.22263403511802</v>
      </c>
      <c r="Y105" s="88" t="str">
        <f t="shared" ref="Y105:Y116" ca="true" si="28">IF(ISERROR(INDIRECT(CONCATENATE($B105,"!G23"))),"",INDIRECT(CONCATENATE($B105,"!G23")))</f>
        <v>N/A</v>
      </c>
      <c r="Z105" s="89"/>
      <c r="AA105" s="89"/>
      <c r="AB105" s="90">
        <f t="shared" ref="AB105:AB116" ca="true" si="29">IF(ISERROR(INDIRECT(CONCATENATE($B105,"!G221"))),"",INDIRECT(CONCATENATE($B105,"!G21")))</f>
        <v>14.936260761365855</v>
      </c>
    </row>
    <row r="106" x14ac:dyDescent="0.2">
      <c r="A106" s="87"/>
      <c r="B106" s="473" t="s">
        <v>147</v>
      </c>
      <c r="C106" s="474"/>
      <c r="D106" s="2">
        <f t="shared" ca="true" si="15"/>
        <v>52.6</v>
      </c>
      <c r="E106" s="91">
        <f t="shared" ca="true" si="16"/>
        <v>66.599999999999994</v>
      </c>
      <c r="F106" s="89"/>
      <c r="G106" s="89"/>
      <c r="H106" s="92">
        <f t="shared" ca="true" si="17"/>
        <v>31.7</v>
      </c>
      <c r="I106" s="2">
        <f t="shared" ca="true" si="18"/>
        <v>58.3</v>
      </c>
      <c r="J106" s="91">
        <f t="shared" ca="true" si="19"/>
        <v>68.099999999999994</v>
      </c>
      <c r="K106" s="89"/>
      <c r="L106" s="89"/>
      <c r="M106" s="92">
        <f t="shared" ca="true" si="20"/>
        <v>29.5</v>
      </c>
      <c r="N106" s="2">
        <f t="shared" ca="true" si="21"/>
        <v>53.4</v>
      </c>
      <c r="O106" s="91">
        <f t="shared" ca="true" si="22"/>
        <v>71.900000000000006</v>
      </c>
      <c r="P106" s="89"/>
      <c r="Q106" s="89"/>
      <c r="R106" s="92">
        <f t="shared" ca="true" si="23"/>
        <v>32.1</v>
      </c>
      <c r="S106" s="2">
        <f t="shared" ca="true" si="24"/>
        <v>57</v>
      </c>
      <c r="T106" s="91">
        <f t="shared" ca="true" si="25"/>
        <v>74.099999999999994</v>
      </c>
      <c r="U106" s="89"/>
      <c r="V106" s="89"/>
      <c r="W106" s="92">
        <f t="shared" ca="true" si="26"/>
        <v>29</v>
      </c>
      <c r="X106" s="2">
        <f t="shared" ca="true" si="27"/>
        <v>79.8</v>
      </c>
      <c r="Y106" s="91">
        <f t="shared" ca="true" si="28"/>
        <v>91</v>
      </c>
      <c r="Z106" s="89"/>
      <c r="AA106" s="89"/>
      <c r="AB106" s="92">
        <f t="shared" ca="true" si="29"/>
        <v>12.2</v>
      </c>
    </row>
    <row r="107" x14ac:dyDescent="0.2">
      <c r="A107" s="87"/>
      <c r="B107" s="473" t="s">
        <v>351</v>
      </c>
      <c r="C107" s="474">
        <v>2011</v>
      </c>
      <c r="D107" s="2">
        <f t="shared" ca="true" si="15"/>
        <v>33.6</v>
      </c>
      <c r="E107" s="91">
        <f t="shared" ca="true" si="16"/>
        <v>49.1</v>
      </c>
      <c r="F107" s="89"/>
      <c r="G107" s="89"/>
      <c r="H107" s="92">
        <f t="shared" ca="true" si="17"/>
        <v>22</v>
      </c>
      <c r="I107" s="2">
        <f t="shared" ca="true" si="18"/>
        <v>40.700000000000003</v>
      </c>
      <c r="J107" s="91">
        <f t="shared" ca="true" si="19"/>
        <v>51.2</v>
      </c>
      <c r="K107" s="89"/>
      <c r="L107" s="89"/>
      <c r="M107" s="92">
        <f t="shared" ca="true" si="20"/>
        <v>21.5</v>
      </c>
      <c r="N107" s="2">
        <f t="shared" ca="true" si="21"/>
        <v>44.3</v>
      </c>
      <c r="O107" s="91">
        <f t="shared" ca="true" si="22"/>
        <v>53.3</v>
      </c>
      <c r="P107" s="89"/>
      <c r="Q107" s="89"/>
      <c r="R107" s="92">
        <f t="shared" ca="true" si="23"/>
        <v>20.100000000000001</v>
      </c>
      <c r="S107" s="2">
        <f t="shared" ca="true" si="24"/>
        <v>50.5</v>
      </c>
      <c r="T107" s="91">
        <f t="shared" ca="true" si="25"/>
        <v>59.9</v>
      </c>
      <c r="U107" s="89"/>
      <c r="V107" s="89"/>
      <c r="W107" s="92">
        <f t="shared" ca="true" si="26"/>
        <v>19.7</v>
      </c>
      <c r="X107" s="2">
        <f t="shared" ca="true" si="27"/>
        <v>89.2</v>
      </c>
      <c r="Y107" s="91">
        <f t="shared" ca="true" si="28"/>
        <v>85.5</v>
      </c>
      <c r="Z107" s="89"/>
      <c r="AA107" s="89"/>
      <c r="AB107" s="92">
        <f t="shared" ca="true" si="29"/>
        <v>3.6</v>
      </c>
      <c r="AD107" s="93"/>
    </row>
    <row r="108" x14ac:dyDescent="0.2">
      <c r="A108" s="87"/>
      <c r="B108" s="473" t="s">
        <v>421</v>
      </c>
      <c r="C108" s="474">
        <v>2016</v>
      </c>
      <c r="D108" s="2">
        <f t="shared" ca="true" si="15"/>
        <v>42.496202172979871</v>
      </c>
      <c r="E108" s="91">
        <f t="shared" ca="true" si="16"/>
        <v>63.340456075367044</v>
      </c>
      <c r="F108" s="89"/>
      <c r="G108" s="89"/>
      <c r="H108" s="92">
        <f t="shared" ca="true" si="17"/>
        <v>19.267513206066088</v>
      </c>
      <c r="I108" s="2">
        <f t="shared" ca="true" si="18"/>
        <v>51.033815956489534</v>
      </c>
      <c r="J108" s="91">
        <f t="shared" ca="true" si="19"/>
        <v>69.872394965038467</v>
      </c>
      <c r="K108" s="89"/>
      <c r="L108" s="89"/>
      <c r="M108" s="92">
        <f t="shared" ca="true" si="20"/>
        <v>14.041659050230601</v>
      </c>
      <c r="N108" s="2">
        <f t="shared" ca="true" si="21"/>
        <v>58.824972221977525</v>
      </c>
      <c r="O108" s="91">
        <f t="shared" ca="true" si="22"/>
        <v>68.590651379364758</v>
      </c>
      <c r="P108" s="89"/>
      <c r="Q108" s="89"/>
      <c r="R108" s="92">
        <f t="shared" ca="true" si="23"/>
        <v>11.335061191673358</v>
      </c>
      <c r="S108" s="2">
        <f t="shared" ca="true" si="24"/>
        <v>66.163796969675843</v>
      </c>
      <c r="T108" s="91">
        <f t="shared" ca="true" si="25"/>
        <v>70.761463688064737</v>
      </c>
      <c r="U108" s="89"/>
      <c r="V108" s="89"/>
      <c r="W108" s="92">
        <f t="shared" ca="true" si="26"/>
        <v>10.367843034096786</v>
      </c>
      <c r="X108" s="2">
        <f t="shared" ca="true" si="27"/>
        <v>92.393263689347449</v>
      </c>
      <c r="Y108" s="91">
        <f t="shared" ca="true" si="28"/>
        <v>90.466098924803575</v>
      </c>
      <c r="Z108" s="89"/>
      <c r="AA108" s="89"/>
      <c r="AB108" s="92">
        <f t="shared" ca="true" si="29"/>
        <v>2.2611047392446979</v>
      </c>
    </row>
    <row r="109" x14ac:dyDescent="0.2">
      <c r="A109" s="87"/>
      <c r="B109" s="473"/>
      <c r="C109" s="474"/>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73"/>
      <c r="C110" s="474"/>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73"/>
      <c r="C111" s="474"/>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73"/>
      <c r="C112" s="474"/>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73"/>
      <c r="C113" s="474"/>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73"/>
      <c r="C114" s="474"/>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73"/>
      <c r="C115" s="474"/>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75"/>
      <c r="C116" s="476"/>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323" t="str">
        <f>CONCATENATE("National use of drinking water sources, ",C99,"–",C100)</f>
        <v>National use of drinking water sources, 2000–2020</v>
      </c>
      <c r="C118" s="2324"/>
      <c r="D118" s="2324"/>
      <c r="E118" s="2324"/>
      <c r="F118" s="2324"/>
      <c r="G118" s="2324"/>
      <c r="H118" s="2324"/>
      <c r="I118" s="2324"/>
      <c r="J118" s="2324"/>
      <c r="K118" s="2324"/>
      <c r="L118" s="2324"/>
      <c r="N118" s="98"/>
      <c r="O118" s="98"/>
      <c r="P118" s="98"/>
      <c r="Q118" s="98"/>
      <c r="R118" s="98"/>
      <c r="S118" s="2347" t="s">
        <v>11</v>
      </c>
      <c r="T118" s="2348"/>
      <c r="U118" s="2348"/>
      <c r="V118" s="2348"/>
      <c r="W118" s="2349"/>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2345" t="s">
        <v>6</v>
      </c>
      <c r="B197" s="2345"/>
      <c r="C197" s="2345"/>
      <c r="D197" s="2342" t="s">
        <v>0</v>
      </c>
      <c r="E197" s="2343"/>
      <c r="F197" s="2343"/>
      <c r="G197" s="2343"/>
      <c r="H197" s="2344"/>
      <c r="I197" s="2342" t="s">
        <v>1</v>
      </c>
      <c r="J197" s="2343"/>
      <c r="K197" s="2343"/>
      <c r="L197" s="2343"/>
      <c r="M197" s="2344"/>
      <c r="N197" s="2342" t="s">
        <v>2</v>
      </c>
      <c r="O197" s="2343"/>
      <c r="P197" s="2343"/>
      <c r="Q197" s="2343"/>
      <c r="R197" s="2344"/>
      <c r="S197" s="2342" t="s">
        <v>3</v>
      </c>
      <c r="T197" s="2343"/>
      <c r="U197" s="2343"/>
      <c r="V197" s="2343"/>
      <c r="W197" s="2344"/>
      <c r="X197" s="2342" t="s">
        <v>4</v>
      </c>
      <c r="Y197" s="2343"/>
      <c r="Z197" s="2343"/>
      <c r="AA197" s="2343"/>
      <c r="AB197" s="2344"/>
    </row>
    <row r="198" s="44" customFormat="true" ht="22.5" customHeight="true" x14ac:dyDescent="0.2">
      <c r="A198" s="2358"/>
      <c r="B198" s="2358"/>
      <c r="C198" s="2358"/>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350" t="s">
        <v>10</v>
      </c>
      <c r="B199" s="2351"/>
      <c r="C199" s="209">
        <v>2000</v>
      </c>
      <c r="D199" s="56">
        <f ca="true">IF((D201+H201)&gt;100,D201*100/(D201+H201),D201)</f>
        <v>63.062597522946362</v>
      </c>
      <c r="E199" s="57">
        <f ca="true">D199*AVERAGEIF(E205:E216,"&gt;0")/100</f>
        <v>48.316986095332283</v>
      </c>
      <c r="F199" s="58">
        <f ca="true">D199*(100-AVERAGEIF(E205:E216,"&gt;0"))/100</f>
        <v>14.745611427614074</v>
      </c>
      <c r="G199" s="59">
        <f ca="true">100-(E199+F199+H199)</f>
        <v>20.378436057373165</v>
      </c>
      <c r="H199" s="60">
        <f ca="true">IF((D201+H201)&gt;100,H201*100/(D201+H201),H201)</f>
        <v>16.558966419680473</v>
      </c>
      <c r="I199" s="56">
        <f ca="true">IF((I201+M201)&gt;100,I201*100/(I201+M201),I201)</f>
        <v>80.245264655457504</v>
      </c>
      <c r="J199" s="57">
        <f ca="true">I199*AVERAGEIF(J205:J216,"&gt;0")/100</f>
        <v>71.833282081973124</v>
      </c>
      <c r="K199" s="61">
        <f ca="true">I199*(100-AVERAGEIF(J205:J216,"&gt;0"))/100</f>
        <v>8.4119825734843747</v>
      </c>
      <c r="L199" s="62">
        <f ca="true">100-(J199+K199+M199)</f>
        <v>12.058752669375053</v>
      </c>
      <c r="M199" s="63">
        <f ca="true">IF((I201+M201)&gt;100,M201*100/(I201+M201),M201)</f>
        <v>7.6959826751674427</v>
      </c>
      <c r="N199" s="56">
        <f ca="true">IF((N201+R201)&gt;100,N201*100/(N201+R201),N201)</f>
        <v>93.976171421439517</v>
      </c>
      <c r="O199" s="57">
        <f ca="true">N199*AVERAGEIF(O205:O216,"&gt;0")/100</f>
        <v>88.305901299229262</v>
      </c>
      <c r="P199" s="61">
        <f ca="true">N199*(100-AVERAGEIF(O205:O216,"&gt;0"))/100</f>
        <v>5.6702701222102485</v>
      </c>
      <c r="Q199" s="62">
        <f ca="true">100-(O199+P199+R199)</f>
        <v>3.243727850405719</v>
      </c>
      <c r="R199" s="63">
        <f ca="true">IF((N201+R201)&gt;100,R201*100/(N201+R201),R201)</f>
        <v>2.7801007281547641</v>
      </c>
      <c r="S199" s="56">
        <f ca="true">IF((S201+W201)&gt;100,S201*100/(S201+W201),S201)</f>
        <v>98.892378496105437</v>
      </c>
      <c r="T199" s="57">
        <f ca="true">S199*AVERAGEIF(T205:T216,"&gt;0")/100</f>
        <v>96.185350285768436</v>
      </c>
      <c r="U199" s="61">
        <f ca="true">S199*(100-AVERAGEIF(T205:T216,"&gt;0"))/100</f>
        <v>2.707028210337008</v>
      </c>
      <c r="V199" s="62">
        <f ca="true">100-(T199+U199+W199)</f>
        <v>0.96629514339173284</v>
      </c>
      <c r="W199" s="63">
        <f ca="true">IF((S201+W201)&gt;100,W201*100/(S201+W201),W201)</f>
        <v>0.14132636050281278</v>
      </c>
      <c r="X199" s="56">
        <f ca="true">IF((X201+AB201)&gt;100,X201*100/(X201+AB201),X201)</f>
        <v>99.930327380822888</v>
      </c>
      <c r="Y199" s="57">
        <f ca="true">X199*AVERAGEIF(Y205:Y216,"&gt;0")/100</f>
        <v>98.901121992763223</v>
      </c>
      <c r="Z199" s="61">
        <f ca="true">X199*(100-AVERAGEIF(Y205:Y216,"&gt;0"))/100</f>
        <v>1.0292053880596606</v>
      </c>
      <c r="AA199" s="62">
        <f ca="true">100-(Y199+Z199+AB199)</f>
        <v>6.1336934835935608E-2</v>
      </c>
      <c r="AB199" s="63">
        <f ca="true">IF((X201+AB201)&gt;100,AB201*100/(X201+AB201),AB201)</f>
        <v>8.3356843411819259E-3</v>
      </c>
    </row>
    <row r="200" s="64" customFormat="true" ht="15" customHeight="true" x14ac:dyDescent="0.2">
      <c r="A200" s="2352"/>
      <c r="B200" s="2353"/>
      <c r="C200" s="210">
        <v>2020</v>
      </c>
      <c r="D200" s="65">
        <f ca="true">IF((D202+H202)&gt;100,D202*100/(D202+H202),D202)</f>
        <v>96.100550632673276</v>
      </c>
      <c r="E200" s="66">
        <f ca="true">D200*AVERAGEIF(E205:E216,"&gt;0")/100</f>
        <v>73.629840048740689</v>
      </c>
      <c r="F200" s="67">
        <f ca="true">D200*(100-AVERAGEIF(E205:E216,"&gt;0"))/100</f>
        <v>22.47071058393259</v>
      </c>
      <c r="G200" s="68">
        <f ca="true">100-(E200+F200+H200)</f>
        <v>3.8994493673267243</v>
      </c>
      <c r="H200" s="69">
        <f ca="true">IF((D202+H202)&gt;100,H202*100/(D202+H202),H202)</f>
        <v>0</v>
      </c>
      <c r="I200" s="65">
        <f ca="true">IF((I202+M202)&gt;100,I202*100/(I202+M202),I202)</f>
        <v>100</v>
      </c>
      <c r="J200" s="66">
        <f ca="true">I200*AVERAGEIF(J205:J216,"&gt;0")/100</f>
        <v>89.517160159415994</v>
      </c>
      <c r="K200" s="67">
        <f ca="true">I200*(100-AVERAGEIF(J205:J216,"&gt;0"))/100</f>
        <v>10.482839840584006</v>
      </c>
      <c r="L200" s="68">
        <f ca="true">100-(J200+K200+M200)</f>
        <v>0</v>
      </c>
      <c r="M200" s="69">
        <f ca="true">IF((I202+M202)&gt;100,M202*100/(I202+M202),M202)</f>
        <v>0</v>
      </c>
      <c r="N200" s="65">
        <f ca="true">IF((N202+R202)&gt;100,N202*100/(N202+R202),N202)</f>
        <v>100</v>
      </c>
      <c r="O200" s="66">
        <f ca="true">N200*AVERAGEIF(O205:O216,"&gt;0")/100</f>
        <v>93.966268218374523</v>
      </c>
      <c r="P200" s="67">
        <f ca="true">N200*(100-AVERAGEIF(O205:O216,"&gt;0"))/100</f>
        <v>6.0337317816254901</v>
      </c>
      <c r="Q200" s="68">
        <f ca="true">100-(O200+P200+R200)</f>
        <v>0</v>
      </c>
      <c r="R200" s="69">
        <f ca="true">IF((N202+R202)&gt;100,R202*100/(N202+R202),R202)</f>
        <v>0</v>
      </c>
      <c r="S200" s="65">
        <f ca="true">IF((S202+W202)&gt;100,S202*100/(S202+W202),S202)</f>
        <v>100</v>
      </c>
      <c r="T200" s="66">
        <f ca="true">S200*AVERAGEIF(T205:T216,"&gt;0")/100</f>
        <v>97.262652338325935</v>
      </c>
      <c r="U200" s="67">
        <f ca="true">S200*(100-AVERAGEIF(T205:T216,"&gt;0"))/100</f>
        <v>2.7373476616740646</v>
      </c>
      <c r="V200" s="68">
        <f ca="true">100-(T200+U200+W200)</f>
        <v>0</v>
      </c>
      <c r="W200" s="69">
        <f ca="true">IF((S202+W202)&gt;100,W202*100/(S202+W202),W202)</f>
        <v>0</v>
      </c>
      <c r="X200" s="65">
        <f ca="true">IF((X202+AB202)&gt;100,X202*100/(X202+AB202),X202)</f>
        <v>100</v>
      </c>
      <c r="Y200" s="66">
        <f ca="true">X200*AVERAGEIF(Y205:Y216,"&gt;0")/100</f>
        <v>98.970077037636941</v>
      </c>
      <c r="Z200" s="67">
        <f ca="true">X200*(100-AVERAGEIF(Y205:Y216,"&gt;0"))/100</f>
        <v>1.0299229623630453</v>
      </c>
      <c r="AA200" s="68">
        <f ca="true">100-(Y200+Z200+AB200)</f>
        <v>0</v>
      </c>
      <c r="AB200" s="69">
        <f ca="true">IF((X202+AB202)&gt;100,AB202*100/(X202+AB202),AB202)</f>
        <v>0</v>
      </c>
    </row>
    <row r="201" hidden="true" x14ac:dyDescent="0.2">
      <c r="A201" s="2354" t="s">
        <v>12</v>
      </c>
      <c r="B201" s="2355"/>
      <c r="C201" s="70">
        <f>MinRegYear(C199,C205:C216)</f>
        <v>2000</v>
      </c>
      <c r="D201" s="71">
        <f ca="true">IF(MAX(C205:C216)-MIN(C205:C216)&lt;5,AVERAGEIF(C205:C216,"&gt;0",D205:D216),
IF(FORECAST($C201,D$205:D$216,$C$205:$C$216)&lt;0,0,
IF(FORECAST($C201,D$205:D$216,$C$205:$C$216)&gt;100,100,
FORECAST($C201,D$205:D$216,$C$205:$C$216))))</f>
        <v>63.062597522946362</v>
      </c>
      <c r="E201" s="72"/>
      <c r="F201" s="73"/>
      <c r="G201" s="73"/>
      <c r="H201" s="74">
        <f ca="true">IF(MAX(C205:C216)-MIN(C205:C216)&lt;5,AVERAGEIF(C205:C216,"&gt;0",H205:H216),
IF(FORECAST($C201,H$205:H$216,$C$205:$C$216)&lt;0,0,
IF(FORECAST($C201,H$205:H$216,$C$205:$C$216)&gt;100,100,
FORECAST($C201,H$205:H$216,$C$205:$C$216))))</f>
        <v>16.558966419680473</v>
      </c>
      <c r="I201" s="71">
        <f ca="true">IF(MAX(C205:C216)-MIN(C205:C216)&lt;5,AVERAGEIF(C205:C216,"&gt;0",I205:I216),
IF(FORECAST($C201,I$205:I$216,$C$205:$C$216)&lt;0,0,
IF(FORECAST($C201,I$205:I$216,$C$205:$C$216)&gt;100,100,
FORECAST($C201,I$205:I$216,$C$205:$C$216))))</f>
        <v>80.245264655457504</v>
      </c>
      <c r="J201" s="72"/>
      <c r="K201" s="73"/>
      <c r="L201" s="73"/>
      <c r="M201" s="74">
        <f ca="true">IF(MAX(C205:C216)-MIN(C205:C216)&lt;5,AVERAGEIF(C205:C216,"&gt;0",M205:M216),
IF(FORECAST($C201,M$205:M$216,$C$205:$C$216)&lt;0,0,
IF(FORECAST($C201,M$205:M$216,$C$205:$C$216)&gt;100,100,
FORECAST($C201,M$205:M$216,$C$205:$C$216))))</f>
        <v>7.6959826751674427</v>
      </c>
      <c r="N201" s="71">
        <f ca="true">IF(MAX(C205:C216)-MIN(C205:C216)&lt;5,AVERAGEIF(C205:C216,"&gt;0",N205:N216),
IF(FORECAST($C201,N$205:N$216,$C$205:$C$216)&lt;0,0,
IF(FORECAST($C201,N$205:N$216,$C$205:$C$216)&gt;100,100,
FORECAST($C201,N$205:N$216,$C$205:$C$216))))</f>
        <v>93.976171421439517</v>
      </c>
      <c r="O201" s="72"/>
      <c r="P201" s="73"/>
      <c r="Q201" s="73"/>
      <c r="R201" s="74">
        <f ca="true">IF(MAX(C205:C216)-MIN(C205:C216)&lt;5,AVERAGEIF(C205:C216,"&gt;0",R205:R216),
IF(FORECAST($C201,R$205:R$216,$C$205:$C$216)&lt;0,0,
IF(FORECAST($C201,R$205:R$216,$C$205:$C$216)&gt;100,100,
FORECAST($C201,R$205:R$216,$C$205:$C$216))))</f>
        <v>2.7801007281547641</v>
      </c>
      <c r="S201" s="71">
        <f ca="true">IF(MAX(C205:C216)-MIN(C205:C216)&lt;5,AVERAGEIF(C205:C216,"&gt;0",S205:S216),
IF(FORECAST($C201,S$205:S$216,$C$205:$C$216)&lt;0,0,
IF(FORECAST($C201,S$205:S$216,$C$205:$C$216)&gt;100,100,
FORECAST($C201,S$205:S$216,$C$205:$C$216))))</f>
        <v>98.892378496105437</v>
      </c>
      <c r="T201" s="72"/>
      <c r="U201" s="73"/>
      <c r="V201" s="73"/>
      <c r="W201" s="74">
        <f ca="true">IF(MAX(C205:C216)-MIN(C205:C216)&lt;5,AVERAGEIF(C205:C216,"&gt;0",W205:W216),
IF(FORECAST($C201,W$205:W$216,$C$205:$C$216)&lt;0,0,
IF(FORECAST($C201,W$205:W$216,$C$205:$C$216)&gt;100,100,
FORECAST($C201,W$205:W$216,$C$205:$C$216))))</f>
        <v>0.14132636050281278</v>
      </c>
      <c r="X201" s="71">
        <f ca="true">IF(MAX(C205:C216)-MIN(C205:C216)&lt;5,AVERAGEIF(C205:C216,"&gt;0",X205:X216),
IF(FORECAST($C201,X$205:X$216,$C$205:$C$216)&lt;0,0,
IF(FORECAST($C201,X$205:X$216,$C$205:$C$216)&gt;100,100,
FORECAST($C201,X$205:X$216,$C$205:$C$216))))</f>
        <v>99.930327380822888</v>
      </c>
      <c r="Y201" s="72"/>
      <c r="Z201" s="73"/>
      <c r="AA201" s="73"/>
      <c r="AB201" s="74">
        <f ca="true">IF(MAX(C205:C216)-MIN(C205:C216)&lt;5,AVERAGEIF(C205:C216,"&gt;0",AB205:AB216),
IF(FORECAST($C201,AB$205:AB$216,$C$205:$C$216)&lt;0,0,
IF(FORECAST($C201,AB$205:AB$216,$C$205:$C$216)&gt;100,100,
FORECAST($C201,AB$205:AB$216,$C$205:$C$216))))</f>
        <v>8.3356843411819259E-3</v>
      </c>
    </row>
    <row r="202" hidden="true" x14ac:dyDescent="0.2">
      <c r="A202" s="2356"/>
      <c r="B202" s="2357"/>
      <c r="C202" s="49">
        <f>MaxRegYear(C200,C205:C216)</f>
        <v>2018</v>
      </c>
      <c r="D202" s="75">
        <f ca="true">IF(MAX(C205:C216)-MIN(C205:C216)&lt;5,AVERAGEIF(C205:C216,"&gt;0",D205:D216),
IF(FORECAST($C202,D$205:D$216,$C$205:$C$216)&lt;0,0,
IF(FORECAST($C202,D$205:D$216,$C$205:$C$216)&gt;100,100,
FORECAST($C202,D$205:D$216,$C$205:$C$216))))</f>
        <v>96.100550632673276</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100</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100</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2313" t="s">
        <v>513</v>
      </c>
      <c r="F204" s="219"/>
      <c r="G204" s="219"/>
      <c r="H204" s="85" t="s">
        <v>17</v>
      </c>
      <c r="I204" s="83" t="s">
        <v>14</v>
      </c>
      <c r="J204" s="2313" t="s">
        <v>513</v>
      </c>
      <c r="K204" s="219"/>
      <c r="L204" s="219"/>
      <c r="M204" s="85" t="s">
        <v>17</v>
      </c>
      <c r="N204" s="83" t="s">
        <v>14</v>
      </c>
      <c r="O204" s="2313" t="s">
        <v>513</v>
      </c>
      <c r="P204" s="219"/>
      <c r="Q204" s="219"/>
      <c r="R204" s="85" t="s">
        <v>17</v>
      </c>
      <c r="S204" s="83" t="s">
        <v>14</v>
      </c>
      <c r="T204" s="2313" t="s">
        <v>513</v>
      </c>
      <c r="U204" s="219"/>
      <c r="V204" s="219"/>
      <c r="W204" s="85" t="s">
        <v>17</v>
      </c>
      <c r="X204" s="83" t="s">
        <v>14</v>
      </c>
      <c r="Y204" s="2313" t="s">
        <v>513</v>
      </c>
      <c r="Z204" s="219"/>
      <c r="AA204" s="219"/>
      <c r="AB204" s="85" t="s">
        <v>17</v>
      </c>
      <c r="AD204" s="220"/>
    </row>
    <row r="205" x14ac:dyDescent="0.2">
      <c r="A205" s="87"/>
      <c r="B205" s="471" t="s">
        <v>178</v>
      </c>
      <c r="C205" s="472">
        <v>2000</v>
      </c>
      <c r="D205" s="1">
        <f t="shared" ref="D205:D216" ca="true" si="50">IF(ISERROR(INDIRECT(CONCATENATE($B205,"!H16"))),"",INDIRECT(CONCATENATE($B205,"!H16")))</f>
        <v>59.400107691969247</v>
      </c>
      <c r="E205" s="91" t="str">
        <f t="shared" ref="E205:E216" ca="true" si="51">IF(ISERROR(INDIRECT(CONCATENATE($B205,"!H23"))),"",INDIRECT(CONCATENATE($B205,"!H23")))</f>
        <v>N/A</v>
      </c>
      <c r="F205" s="89"/>
      <c r="G205" s="89"/>
      <c r="H205" s="90">
        <f t="shared" ref="H205:H216" ca="true" si="52">IF(ISERROR(INDIRECT(CONCATENATE($B205,"!H21"))),"",INDIRECT(CONCATENATE($B205,"!H21")))</f>
        <v>21.220751214061988</v>
      </c>
      <c r="I205" s="1">
        <f t="shared" ref="I205:I216" ca="true" si="53">IF(ISERROR(INDIRECT(CONCATENATE($B205,"!I16"))),"",INDIRECT(CONCATENATE($B205,"!I16")))</f>
        <v>76.455172105120553</v>
      </c>
      <c r="J205" s="91" t="str">
        <f t="shared" ref="J205:J216" ca="true" si="54">IF(ISERROR(INDIRECT(CONCATENATE($B205,"!I23"))),"",INDIRECT(CONCATENATE($B205,"!I23")))</f>
        <v>N/A</v>
      </c>
      <c r="K205" s="89"/>
      <c r="L205" s="89"/>
      <c r="M205" s="90">
        <f t="shared" ref="M205:M216" ca="true" si="55">IF(ISERROR(INDIRECT(CONCATENATE($B205,"!I21"))),"",INDIRECT(CONCATENATE($B205,"!I21")))</f>
        <v>11.223256253577677</v>
      </c>
      <c r="N205" s="1">
        <f t="shared" ref="N205:N216" ca="true" si="56">IF(ISERROR(INDIRECT(CONCATENATE($B205,"!J16"))),"",INDIRECT(CONCATENATE($B205,"!J16")))</f>
        <v>92.224596306633003</v>
      </c>
      <c r="O205" s="91" t="str">
        <f t="shared" ref="O205:O216" ca="true" si="57">IF(ISERROR(INDIRECT(CONCATENATE($B205,"!J23"))),"",INDIRECT(CONCATENATE($B205,"!J23")))</f>
        <v>N/A</v>
      </c>
      <c r="P205" s="89"/>
      <c r="Q205" s="89"/>
      <c r="R205" s="90">
        <f t="shared" ref="R205:R216" ca="true" si="58">IF(ISERROR(INDIRECT(CONCATENATE($B205,"!J21"))),"",INDIRECT(CONCATENATE($B205,"!J21")))</f>
        <v>3.976909003694217</v>
      </c>
      <c r="S205" s="1">
        <f t="shared" ref="S205:S216" ca="true" si="59">IF(ISERROR(INDIRECT(CONCATENATE($B205,"!K16"))),"",INDIRECT(CONCATENATE($B205,"!K16")))</f>
        <v>98.622473599749199</v>
      </c>
      <c r="T205" s="91" t="str">
        <f t="shared" ref="T205:T216" ca="true" si="60">IF(ISERROR(INDIRECT(CONCATENATE($B205,"!K23"))),"",INDIRECT(CONCATENATE($B205,"!K23")))</f>
        <v>N/A</v>
      </c>
      <c r="U205" s="89"/>
      <c r="V205" s="89"/>
      <c r="W205" s="90">
        <f t="shared" ref="W205:W216" ca="true" si="61">IF(ISERROR(INDIRECT(CONCATENATE($B205,"!K21"))),"",INDIRECT(CONCATENATE($B205,"!K21")))</f>
        <v>0.19374476610384014</v>
      </c>
      <c r="X205" s="1">
        <f t="shared" ref="X205:X216" ca="true" si="62">IF(ISERROR(INDIRECT(CONCATENATE($B205,"!L16"))),"",INDIRECT(CONCATENATE($B205,"!L16")))</f>
        <v>99.896837298012557</v>
      </c>
      <c r="Y205" s="91" t="str">
        <f t="shared" ref="Y205:Y216" ca="true" si="63">IF(ISERROR(INDIRECT(CONCATENATE($B205,"!L23"))),"",INDIRECT(CONCATENATE($B205,"!L23")))</f>
        <v>N/A</v>
      </c>
      <c r="Z205" s="89"/>
      <c r="AA205" s="89"/>
      <c r="AB205" s="90">
        <f t="shared" ref="AB205:AB216" ca="true" si="64">IF(ISERROR(INDIRECT(CONCATENATE($B205,"!L221"))),"",INDIRECT(CONCATENATE($B205,"!L21")))</f>
        <v>1.2109551381219427E-2</v>
      </c>
    </row>
    <row r="206" x14ac:dyDescent="0.2">
      <c r="A206" s="87"/>
      <c r="B206" s="473" t="s">
        <v>147</v>
      </c>
      <c r="C206" s="474">
        <v>2005</v>
      </c>
      <c r="D206" s="2">
        <f t="shared" ca="true" si="50"/>
        <v>77</v>
      </c>
      <c r="E206" s="91">
        <f t="shared" ca="true" si="51"/>
        <v>81.900000000000006</v>
      </c>
      <c r="F206" s="89"/>
      <c r="G206" s="89"/>
      <c r="H206" s="92">
        <f t="shared" ca="true" si="52"/>
        <v>4.7</v>
      </c>
      <c r="I206" s="2">
        <f t="shared" ca="true" si="53"/>
        <v>92.3</v>
      </c>
      <c r="J206" s="91">
        <f t="shared" ca="true" si="54"/>
        <v>93.2</v>
      </c>
      <c r="K206" s="89"/>
      <c r="L206" s="89"/>
      <c r="M206" s="92">
        <f t="shared" ca="true" si="55"/>
        <v>0.1</v>
      </c>
      <c r="N206" s="2">
        <f t="shared" ca="true" si="56"/>
        <v>98.8</v>
      </c>
      <c r="O206" s="91">
        <f t="shared" ca="true" si="57"/>
        <v>94.2</v>
      </c>
      <c r="P206" s="89"/>
      <c r="Q206" s="89"/>
      <c r="R206" s="92">
        <f t="shared" ca="true" si="58"/>
        <v>0</v>
      </c>
      <c r="S206" s="2">
        <f t="shared" ca="true" si="59"/>
        <v>99.6</v>
      </c>
      <c r="T206" s="91">
        <f t="shared" ca="true" si="60"/>
        <v>97.9</v>
      </c>
      <c r="U206" s="89"/>
      <c r="V206" s="89"/>
      <c r="W206" s="92">
        <f t="shared" ca="true" si="61"/>
        <v>0</v>
      </c>
      <c r="X206" s="2">
        <f t="shared" ca="true" si="62"/>
        <v>100</v>
      </c>
      <c r="Y206" s="91">
        <f t="shared" ca="true" si="63"/>
        <v>99.5</v>
      </c>
      <c r="Z206" s="89"/>
      <c r="AA206" s="89"/>
      <c r="AB206" s="92">
        <f t="shared" ca="true" si="64"/>
        <v>0</v>
      </c>
    </row>
    <row r="207" x14ac:dyDescent="0.2">
      <c r="A207" s="87"/>
      <c r="B207" s="473" t="s">
        <v>351</v>
      </c>
      <c r="C207" s="474">
        <v>2011</v>
      </c>
      <c r="D207" s="2">
        <f t="shared" ca="true" si="50"/>
        <v>84.5</v>
      </c>
      <c r="E207" s="91">
        <f t="shared" ca="true" si="51"/>
        <v>70.7</v>
      </c>
      <c r="F207" s="89"/>
      <c r="G207" s="89"/>
      <c r="H207" s="92">
        <f t="shared" ca="true" si="52"/>
        <v>4.5999999999999996</v>
      </c>
      <c r="I207" s="2">
        <f t="shared" ca="true" si="53"/>
        <v>93.2</v>
      </c>
      <c r="J207" s="91">
        <f t="shared" ca="true" si="54"/>
        <v>87</v>
      </c>
      <c r="K207" s="89"/>
      <c r="L207" s="89"/>
      <c r="M207" s="92">
        <f t="shared" ca="true" si="55"/>
        <v>0.7</v>
      </c>
      <c r="N207" s="2">
        <f t="shared" ca="true" si="56"/>
        <v>96.7</v>
      </c>
      <c r="O207" s="91">
        <f t="shared" ca="true" si="57"/>
        <v>91.8</v>
      </c>
      <c r="P207" s="89"/>
      <c r="Q207" s="89"/>
      <c r="R207" s="92">
        <f t="shared" ca="true" si="58"/>
        <v>0.7</v>
      </c>
      <c r="S207" s="2">
        <f t="shared" ca="true" si="59"/>
        <v>99.8</v>
      </c>
      <c r="T207" s="91">
        <f t="shared" ca="true" si="60"/>
        <v>95.7</v>
      </c>
      <c r="U207" s="89"/>
      <c r="V207" s="89"/>
      <c r="W207" s="92">
        <f t="shared" ca="true" si="61"/>
        <v>0.1</v>
      </c>
      <c r="X207" s="2">
        <f t="shared" ca="true" si="62"/>
        <v>100</v>
      </c>
      <c r="Y207" s="91">
        <f t="shared" ca="true" si="63"/>
        <v>98</v>
      </c>
      <c r="Z207" s="89"/>
      <c r="AA207" s="89"/>
      <c r="AB207" s="92">
        <f t="shared" ca="true" si="64"/>
        <v>0</v>
      </c>
      <c r="AD207" s="93"/>
    </row>
    <row r="208" x14ac:dyDescent="0.2">
      <c r="A208" s="87"/>
      <c r="B208" s="473" t="s">
        <v>421</v>
      </c>
      <c r="C208" s="474">
        <v>2016</v>
      </c>
      <c r="D208" s="2">
        <f t="shared" ca="true" si="50"/>
        <v>90.084421261553416</v>
      </c>
      <c r="E208" s="91">
        <f t="shared" ca="true" si="51"/>
        <v>77.252502084542357</v>
      </c>
      <c r="F208" s="89"/>
      <c r="G208" s="89"/>
      <c r="H208" s="92">
        <f t="shared" ca="true" si="52"/>
        <v>2.0700508996318394</v>
      </c>
      <c r="I208" s="2">
        <f t="shared" ca="true" si="53"/>
        <v>98.803132977012183</v>
      </c>
      <c r="J208" s="91">
        <f t="shared" ca="true" si="54"/>
        <v>88.351480478248007</v>
      </c>
      <c r="K208" s="89"/>
      <c r="L208" s="89"/>
      <c r="M208" s="92">
        <f t="shared" ca="true" si="55"/>
        <v>0.69541028764057999</v>
      </c>
      <c r="N208" s="2">
        <f t="shared" ca="true" si="56"/>
        <v>99.425487319507255</v>
      </c>
      <c r="O208" s="91">
        <f t="shared" ca="true" si="57"/>
        <v>95.898804655123541</v>
      </c>
      <c r="P208" s="89"/>
      <c r="Q208" s="89"/>
      <c r="R208" s="92">
        <f t="shared" ca="true" si="58"/>
        <v>9.2169038569924852E-2</v>
      </c>
      <c r="S208" s="2">
        <f t="shared" ca="true" si="59"/>
        <v>99.875321321578198</v>
      </c>
      <c r="T208" s="91">
        <f t="shared" ca="true" si="60"/>
        <v>98.187957014977783</v>
      </c>
      <c r="U208" s="89"/>
      <c r="V208" s="89"/>
      <c r="W208" s="92">
        <f t="shared" ca="true" si="61"/>
        <v>3.1891040009103117E-3</v>
      </c>
      <c r="X208" s="2">
        <f t="shared" ca="true" si="62"/>
        <v>99.992885485458984</v>
      </c>
      <c r="Y208" s="91">
        <f t="shared" ca="true" si="63"/>
        <v>99.410231112910864</v>
      </c>
      <c r="Z208" s="89"/>
      <c r="AA208" s="89"/>
      <c r="AB208" s="92">
        <f t="shared" ca="true" si="64"/>
        <v>0</v>
      </c>
    </row>
    <row r="209" x14ac:dyDescent="0.2">
      <c r="A209" s="87"/>
      <c r="B209" s="473"/>
      <c r="C209" s="474"/>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73"/>
      <c r="C210" s="474"/>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73"/>
      <c r="C211" s="474"/>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73"/>
      <c r="C212" s="474"/>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73"/>
      <c r="C213" s="474"/>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73"/>
      <c r="C214" s="474"/>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73"/>
      <c r="C215" s="474"/>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75"/>
      <c r="C216" s="476"/>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2323" t="str">
        <f>CONCATENATE("Urban use of drinking water sources,  ",C199,"–",C200)</f>
        <v>Urban use of drinking water sources,  2000–2020</v>
      </c>
      <c r="C218" s="2324"/>
      <c r="D218" s="2324"/>
      <c r="E218" s="2324"/>
      <c r="F218" s="2324"/>
      <c r="G218" s="2324"/>
      <c r="H218" s="2324"/>
      <c r="I218" s="2324"/>
      <c r="J218" s="2324"/>
      <c r="K218" s="2324"/>
      <c r="L218" s="2324"/>
      <c r="N218" s="98"/>
      <c r="O218" s="98"/>
      <c r="P218" s="98"/>
      <c r="Q218" s="98"/>
      <c r="R218" s="98"/>
      <c r="S218" s="2347" t="s">
        <v>11</v>
      </c>
      <c r="T218" s="2348"/>
      <c r="U218" s="2348"/>
      <c r="V218" s="2348"/>
      <c r="W218" s="2349"/>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2345" t="s">
        <v>7</v>
      </c>
      <c r="B297" s="2345"/>
      <c r="C297" s="2345"/>
      <c r="D297" s="2342" t="s">
        <v>0</v>
      </c>
      <c r="E297" s="2343"/>
      <c r="F297" s="2343"/>
      <c r="G297" s="2343"/>
      <c r="H297" s="2344"/>
      <c r="I297" s="2342" t="s">
        <v>1</v>
      </c>
      <c r="J297" s="2343"/>
      <c r="K297" s="2343"/>
      <c r="L297" s="2343"/>
      <c r="M297" s="2344"/>
      <c r="N297" s="2342" t="s">
        <v>2</v>
      </c>
      <c r="O297" s="2343"/>
      <c r="P297" s="2343"/>
      <c r="Q297" s="2343"/>
      <c r="R297" s="2344"/>
      <c r="S297" s="2342" t="s">
        <v>3</v>
      </c>
      <c r="T297" s="2343"/>
      <c r="U297" s="2343"/>
      <c r="V297" s="2343"/>
      <c r="W297" s="2344"/>
      <c r="X297" s="2342" t="s">
        <v>4</v>
      </c>
      <c r="Y297" s="2343"/>
      <c r="Z297" s="2343"/>
      <c r="AA297" s="2343"/>
      <c r="AB297" s="2344"/>
    </row>
    <row r="298" s="44" customFormat="true" ht="22.5" customHeight="true" x14ac:dyDescent="0.2">
      <c r="A298" s="2346"/>
      <c r="B298" s="2346"/>
      <c r="C298" s="2346"/>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350" t="s">
        <v>10</v>
      </c>
      <c r="B299" s="2351"/>
      <c r="C299" s="209">
        <v>2000</v>
      </c>
      <c r="D299" s="56">
        <f ca="true">IF((D301+H301)&gt;100,D301*100/(D301+H301),D301)</f>
        <v>10.722834956631232</v>
      </c>
      <c r="E299" s="57">
        <f ca="true">D299*AVERAGEIF(E305:E316,"&gt;0")/100</f>
        <v>6.3030188869999755</v>
      </c>
      <c r="F299" s="58">
        <f ca="true">D299*(100-AVERAGEIF(E305:E316,"&gt;0"))/100</f>
        <v>4.4198160696312554</v>
      </c>
      <c r="G299" s="59">
        <f ca="true">100-(E299+F299+H299)</f>
        <v>51.767687658060368</v>
      </c>
      <c r="H299" s="60">
        <f ca="true">IF((D301+H301)&gt;100,H301*100/(D301+H301),H301)</f>
        <v>37.509477385308401</v>
      </c>
      <c r="I299" s="56">
        <f ca="true">IF((I301+M301)&gt;100,I301*100/(I301+M301),I301)</f>
        <v>11.125158156469297</v>
      </c>
      <c r="J299" s="57">
        <f ca="true">I299*AVERAGEIF(J305:J316,"&gt;0")/100</f>
        <v>7.1146805504432082</v>
      </c>
      <c r="K299" s="61">
        <f ca="true">I299*(100-AVERAGEIF(J305:J316,"&gt;0"))/100</f>
        <v>4.0104776060260878</v>
      </c>
      <c r="L299" s="62">
        <f ca="true">100-(J299+K299+M299)</f>
        <v>52.902433208898401</v>
      </c>
      <c r="M299" s="63">
        <f ca="true">IF((I301+M301)&gt;100,M301*100/(I301+M301),M301)</f>
        <v>35.972408634632302</v>
      </c>
      <c r="N299" s="56">
        <f ca="true">IF((N301+R301)&gt;100,N301*100/(N301+R301),N301)</f>
        <v>12.458769401345307</v>
      </c>
      <c r="O299" s="57">
        <f ca="true">N299*AVERAGEIF(O305:O316,"&gt;0")/100</f>
        <v>7.7895839180928315</v>
      </c>
      <c r="P299" s="61">
        <f ca="true">N299*(100-AVERAGEIF(O305:O316,"&gt;0"))/100</f>
        <v>4.6691854832524751</v>
      </c>
      <c r="Q299" s="62">
        <f ca="true">100-(O299+P299+R299)</f>
        <v>51.733329892122583</v>
      </c>
      <c r="R299" s="63">
        <f ca="true">IF((N301+R301)&gt;100,R301*100/(N301+R301),R301)</f>
        <v>35.807900706532109</v>
      </c>
      <c r="S299" s="56">
        <f ca="true">IF((S301+W301)&gt;100,S301*100/(S301+W301),S301)</f>
        <v>15.455550159203995</v>
      </c>
      <c r="T299" s="57">
        <f ca="true">S299*AVERAGEIF(T305:T316,"&gt;0")/100</f>
        <v>10.112993473403021</v>
      </c>
      <c r="U299" s="61">
        <f ca="true">S299*(100-AVERAGEIF(T305:T316,"&gt;0"))/100</f>
        <v>5.3425566858009734</v>
      </c>
      <c r="V299" s="62">
        <f ca="true">100-(T299+U299+W299)</f>
        <v>50.536561455525316</v>
      </c>
      <c r="W299" s="63">
        <f ca="true">IF((S301+W301)&gt;100,W301*100/(S301+W301),W301)</f>
        <v>34.007888385270689</v>
      </c>
      <c r="X299" s="56">
        <f ca="true">IF((X301+AB301)&gt;100,X301*100/(X301+AB301),X301)</f>
        <v>16.72385180258334</v>
      </c>
      <c r="Y299" s="57">
        <f ca="true">X299*AVERAGEIF(Y305:Y316,"&gt;0")/100</f>
        <v>11.755703582983527</v>
      </c>
      <c r="Z299" s="61">
        <f ca="true">X299*(100-AVERAGEIF(Y305:Y316,"&gt;0"))/100</f>
        <v>4.9681482195998141</v>
      </c>
      <c r="AA299" s="62">
        <f ca="true">100-(Y299+Z299+AB299)</f>
        <v>46.674735356245037</v>
      </c>
      <c r="AB299" s="63">
        <f ca="true">IF((X301+AB301)&gt;100,AB301*100/(X301+AB301),AB301)</f>
        <v>36.601412841171623</v>
      </c>
    </row>
    <row r="300" s="64" customFormat="true" ht="15" customHeight="true" x14ac:dyDescent="0.2">
      <c r="A300" s="2352"/>
      <c r="B300" s="2353"/>
      <c r="C300" s="210">
        <v>2020</v>
      </c>
      <c r="D300" s="65">
        <f ca="true">IF((D302+H302)&gt;100,D302*100/(D302+H302),D302)</f>
        <v>45.635796789114011</v>
      </c>
      <c r="E300" s="66">
        <f ca="true">D300*AVERAGEIF(E305:E316,"&gt;0")/100</f>
        <v>26.825302286984623</v>
      </c>
      <c r="F300" s="67">
        <f ca="true">D300*(100-AVERAGEIF(E305:E316,"&gt;0"))/100</f>
        <v>18.810494502129384</v>
      </c>
      <c r="G300" s="68">
        <f ca="true">100-(E300+F300+H300)</f>
        <v>38.05819860498741</v>
      </c>
      <c r="H300" s="69">
        <f ca="true">IF((D302+H302)&gt;100,H302*100/(D302+H302),H302)</f>
        <v>16.306004605898579</v>
      </c>
      <c r="I300" s="65">
        <f ca="true">IF((I302+M302)&gt;100,I302*100/(I302+M302),I302)</f>
        <v>52.736557243440075</v>
      </c>
      <c r="J300" s="66">
        <f ca="true">I300*AVERAGEIF(J305:J316,"&gt;0")/100</f>
        <v>33.725701049836893</v>
      </c>
      <c r="K300" s="67">
        <f ca="true">I300*(100-AVERAGEIF(J305:J316,"&gt;0"))/100</f>
        <v>19.010856193603182</v>
      </c>
      <c r="L300" s="68">
        <f ca="true">100-(J300+K300+M300)</f>
        <v>35.308318867783328</v>
      </c>
      <c r="M300" s="69">
        <f ca="true">IF((I302+M302)&gt;100,M302*100/(I302+M302),M302)</f>
        <v>11.955123888776598</v>
      </c>
      <c r="N300" s="65">
        <f ca="true">IF((N302+R302)&gt;100,N302*100/(N302+R302),N302)</f>
        <v>62.997310858767378</v>
      </c>
      <c r="O300" s="66">
        <f ca="true">N300*AVERAGEIF(O305:O316,"&gt;0")/100</f>
        <v>39.387745590311731</v>
      </c>
      <c r="P300" s="67">
        <f ca="true">N300*(100-AVERAGEIF(O305:O316,"&gt;0"))/100</f>
        <v>23.609565268455651</v>
      </c>
      <c r="Q300" s="68">
        <f ca="true">100-(O300+P300+R300)</f>
        <v>26.350866292752016</v>
      </c>
      <c r="R300" s="69">
        <f ca="true">IF((N302+R302)&gt;100,R302*100/(N302+R302),R302)</f>
        <v>10.651822848480606</v>
      </c>
      <c r="S300" s="65">
        <f ca="true">IF((S302+W302)&gt;100,S302*100/(S302+W302),S302)</f>
        <v>63.833182258297711</v>
      </c>
      <c r="T300" s="66">
        <f ca="true">S300*AVERAGEIF(T305:T316,"&gt;0")/100</f>
        <v>41.767814727726119</v>
      </c>
      <c r="U300" s="67">
        <f ca="true">S300*(100-AVERAGEIF(T305:T316,"&gt;0"))/100</f>
        <v>22.065367530571599</v>
      </c>
      <c r="V300" s="68">
        <f ca="true">100-(T300+U300+W300)</f>
        <v>25.003028857685422</v>
      </c>
      <c r="W300" s="69">
        <f ca="true">IF((S302+W302)&gt;100,W302*100/(S302+W302),W302)</f>
        <v>11.163788884016867</v>
      </c>
      <c r="X300" s="65">
        <f ca="true">IF((X302+AB302)&gt;100,X302*100/(X302+AB302),X302)</f>
        <v>78.653454457496991</v>
      </c>
      <c r="Y300" s="66">
        <f ca="true">X300*AVERAGEIF(Y305:Y316,"&gt;0")/100</f>
        <v>55.287903007918395</v>
      </c>
      <c r="Z300" s="67">
        <f ca="true">X300*(100-AVERAGEIF(Y305:Y316,"&gt;0"))/100</f>
        <v>23.365551449578593</v>
      </c>
      <c r="AA300" s="68">
        <f ca="true">100-(Y300+Z300+AB300)</f>
        <v>17.070095652011787</v>
      </c>
      <c r="AB300" s="69">
        <f ca="true">IF((X302+AB302)&gt;100,AB302*100/(X302+AB302),AB302)</f>
        <v>4.2764498904912216</v>
      </c>
    </row>
    <row r="301" hidden="true" x14ac:dyDescent="0.2">
      <c r="A301" s="2354" t="s">
        <v>12</v>
      </c>
      <c r="B301" s="2355"/>
      <c r="C301" s="70">
        <f>MinRegYear(C299,C305:C316)</f>
        <v>2000</v>
      </c>
      <c r="D301" s="71">
        <f ca="true">IF(MAX(C305:C316)-MIN(C305:C316)&lt;5,AVERAGEIF(C305:C316,"&gt;0",D305:D316),
IF(FORECAST($C301,D$305:D$316,$C$305:$C$316)&lt;0,0,
IF(FORECAST($C301,D$305:D$316,$C$305:$C$316)&gt;100,100,
FORECAST($C301,D$305:D$316,$C$305:$C$316))))</f>
        <v>10.722834956631232</v>
      </c>
      <c r="E301" s="72"/>
      <c r="F301" s="73"/>
      <c r="G301" s="73"/>
      <c r="H301" s="74">
        <f ca="true">IF(MAX(C305:C316)-MIN(C305:C316)&lt;5,AVERAGEIF(C305:C316,"&gt;0",H305:H316),
IF(FORECAST($C301,H$305:H$316,$C$305:$C$316)&lt;0,0,
IF(FORECAST($C301,H$305:H$316,$C$305:$C$316)&gt;100,100,
FORECAST($C301,H$305:H$316,$C$305:$C$316))))</f>
        <v>37.509477385308401</v>
      </c>
      <c r="I301" s="71">
        <f ca="true">IF(MAX(C305:C316)-MIN(C305:C316)&lt;5,AVERAGEIF(C305:C316,"&gt;0",I305:I316),
IF(FORECAST($C301,I$305:I$316,$C$305:$C$316)&lt;0,0,
IF(FORECAST($C301,I$305:I$316,$C$305:$C$316)&gt;100,100,
FORECAST($C301,I$305:I$316,$C$305:$C$316))))</f>
        <v>11.125158156469297</v>
      </c>
      <c r="J301" s="72"/>
      <c r="K301" s="73"/>
      <c r="L301" s="73"/>
      <c r="M301" s="74">
        <f ca="true">IF(MAX(C305:C316)-MIN(C305:C316)&lt;5,AVERAGEIF(C305:C316,"&gt;0",M305:M316),
IF(FORECAST($C301,M$305:M$316,$C$305:$C$316)&lt;0,0,
IF(FORECAST($C301,M$305:M$316,$C$305:$C$316)&gt;100,100,
FORECAST($C301,M$305:M$316,$C$305:$C$316))))</f>
        <v>35.972408634632302</v>
      </c>
      <c r="N301" s="71">
        <f ca="true">IF(MAX(C305:C316)-MIN(C305:C316)&lt;5,AVERAGEIF(C305:C316,"&gt;0",N305:N316),
IF(FORECAST($C301,N$305:N$316,$C$305:$C$316)&lt;0,0,
IF(FORECAST($C301,N$305:N$316,$C$305:$C$316)&gt;100,100,
FORECAST($C301,N$305:N$316,$C$305:$C$316))))</f>
        <v>12.458769401345307</v>
      </c>
      <c r="O301" s="72"/>
      <c r="P301" s="73"/>
      <c r="Q301" s="73"/>
      <c r="R301" s="74">
        <f ca="true">IF(MAX(C305:C316)-MIN(C305:C316)&lt;5,AVERAGEIF(C305:C316,"&gt;0",R305:R316),
IF(FORECAST($C301,R$305:R$316,$C$305:$C$316)&lt;0,0,
IF(FORECAST($C301,R$305:R$316,$C$305:$C$316)&gt;100,100,
FORECAST($C301,R$305:R$316,$C$305:$C$316))))</f>
        <v>35.807900706532109</v>
      </c>
      <c r="S301" s="71">
        <f ca="true">IF(MAX(C305:C316)-MIN(C305:C316)&lt;5,AVERAGEIF(C305:C316,"&gt;0",S305:S316),
IF(FORECAST($C301,S$305:S$316,$C$305:$C$316)&lt;0,0,
IF(FORECAST($C301,S$305:S$316,$C$305:$C$316)&gt;100,100,
FORECAST($C301,S$305:S$316,$C$305:$C$316))))</f>
        <v>15.455550159203995</v>
      </c>
      <c r="T301" s="72"/>
      <c r="U301" s="73"/>
      <c r="V301" s="73"/>
      <c r="W301" s="74">
        <f ca="true">IF(MAX(C305:C316)-MIN(C305:C316)&lt;5,AVERAGEIF(C305:C316,"&gt;0",W305:W316),
IF(FORECAST($C301,W$305:W$316,$C$305:$C$316)&lt;0,0,
IF(FORECAST($C301,W$305:W$316,$C$305:$C$316)&gt;100,100,
FORECAST($C301,W$305:W$316,$C$305:$C$316))))</f>
        <v>34.007888385270689</v>
      </c>
      <c r="X301" s="71">
        <f ca="true">IF(MAX(C305:C316)-MIN(C305:C316)&lt;5,AVERAGEIF(C305:C316,"&gt;0",X305:X316),
IF(FORECAST($C301,X$305:X$316,$C$305:$C$316)&lt;0,0,
IF(FORECAST($C301,X$305:X$316,$C$305:$C$316)&gt;100,100,
FORECAST($C301,X$305:X$316,$C$305:$C$316))))</f>
        <v>16.72385180258334</v>
      </c>
      <c r="Y301" s="72"/>
      <c r="Z301" s="73"/>
      <c r="AA301" s="73"/>
      <c r="AB301" s="74">
        <f ca="true">IF(MAX(C305:C316)-MIN(C305:C316)&lt;5,AVERAGEIF(C305:C316,"&gt;0",AB305:AB316),
IF(FORECAST($C301,AB$305:AB$316,$C$305:$C$316)&lt;0,0,
IF(FORECAST($C301,AB$305:AB$316,$C$305:$C$316)&gt;100,100,
FORECAST($C301,AB$305:AB$316,$C$305:$C$316))))</f>
        <v>36.601412841171623</v>
      </c>
    </row>
    <row r="302" hidden="true" x14ac:dyDescent="0.2">
      <c r="A302" s="2356"/>
      <c r="B302" s="2357"/>
      <c r="C302" s="49">
        <f>MaxRegYear(C300,C305:C316)</f>
        <v>2018</v>
      </c>
      <c r="D302" s="75">
        <f ca="true">IF(MAX(C305:C316)-MIN(C305:C316)&lt;5,AVERAGEIF(C305:C316,"&gt;0",D305:D316),
IF(FORECAST($C302,D$305:D$316,$C$305:$C$316)&lt;0,0,
IF(FORECAST($C302,D$305:D$316,$C$305:$C$316)&gt;100,100,
FORECAST($C302,D$305:D$316,$C$305:$C$316))))</f>
        <v>45.635796789114011</v>
      </c>
      <c r="E302" s="76"/>
      <c r="F302" s="77"/>
      <c r="G302" s="77"/>
      <c r="H302" s="78">
        <f ca="true">IF(MAX(C305:C316)-MIN(C305:C316)&lt;5,AVERAGEIF(C305:C316,"&gt;0",H305:H316),
IF(FORECAST($C302,H$305:H$316,$C$305:$C$316)&lt;0,0,
IF(FORECAST($C302,H$305:H$316,$C$305:$C$316)&gt;100,100,
FORECAST($C302,H$305:H$316,$C$305:$C$316))))</f>
        <v>16.306004605898579</v>
      </c>
      <c r="I302" s="75">
        <f ca="true">IF(MAX(C305:C316)-MIN(C305:C316)&lt;5,AVERAGEIF(C305:C316,"&gt;0",I305:I316),
IF(FORECAST($C302,I$305:I$316,$C$305:$C$316)&lt;0,0,
IF(FORECAST($C302,I$305:I$316,$C$305:$C$316)&gt;100,100,
FORECAST($C302,I$305:I$316,$C$305:$C$316))))</f>
        <v>52.736557243440075</v>
      </c>
      <c r="J302" s="76"/>
      <c r="K302" s="77"/>
      <c r="L302" s="77"/>
      <c r="M302" s="78">
        <f ca="true">IF(MAX(C305:C316)-MIN(C305:C316)&lt;5,AVERAGEIF(C305:C316,"&gt;0",M305:M316),
IF(FORECAST($C302,M$305:M$316,$C$305:$C$316)&lt;0,0,
IF(FORECAST($C302,M$305:M$316,$C$305:$C$316)&gt;100,100,
FORECAST($C302,M$305:M$316,$C$305:$C$316))))</f>
        <v>11.955123888776598</v>
      </c>
      <c r="N302" s="75">
        <f ca="true">IF(MAX(C305:C316)-MIN(C305:C316)&lt;5,AVERAGEIF(C305:C316,"&gt;0",N305:N316),
IF(FORECAST($C302,N$305:N$316,$C$305:$C$316)&lt;0,0,
IF(FORECAST($C302,N$305:N$316,$C$305:$C$316)&gt;100,100,
FORECAST($C302,N$305:N$316,$C$305:$C$316))))</f>
        <v>62.997310858767378</v>
      </c>
      <c r="O302" s="76"/>
      <c r="P302" s="77"/>
      <c r="Q302" s="77"/>
      <c r="R302" s="78">
        <f ca="true">IF(MAX(C305:C316)-MIN(C305:C316)&lt;5,AVERAGEIF(C305:C316,"&gt;0",R305:R316),
IF(FORECAST($C302,R$305:R$316,$C$305:$C$316)&lt;0,0,
IF(FORECAST($C302,R$305:R$316,$C$305:$C$316)&gt;100,100,
FORECAST($C302,R$305:R$316,$C$305:$C$316))))</f>
        <v>10.651822848480606</v>
      </c>
      <c r="S302" s="75">
        <f ca="true">IF(MAX(C305:C316)-MIN(C305:C316)&lt;5,AVERAGEIF(C305:C316,"&gt;0",S305:S316),
IF(FORECAST($C302,S$305:S$316,$C$305:$C$316)&lt;0,0,
IF(FORECAST($C302,S$305:S$316,$C$305:$C$316)&gt;100,100,
FORECAST($C302,S$305:S$316,$C$305:$C$316))))</f>
        <v>63.833182258297711</v>
      </c>
      <c r="T302" s="76"/>
      <c r="U302" s="77"/>
      <c r="V302" s="77"/>
      <c r="W302" s="78">
        <f ca="true">IF(MAX(C305:C316)-MIN(C305:C316)&lt;5,AVERAGEIF(C305:C316,"&gt;0",W305:W316),
IF(FORECAST($C302,W$305:W$316,$C$305:$C$316)&lt;0,0,
IF(FORECAST($C302,W$305:W$316,$C$305:$C$316)&gt;100,100,
FORECAST($C302,W$305:W$316,$C$305:$C$316))))</f>
        <v>11.163788884016867</v>
      </c>
      <c r="X302" s="75">
        <f ca="true">IF(MAX(C305:C316)-MIN(C305:C316)&lt;5,AVERAGEIF(C305:C316,"&gt;0",X305:X316),
IF(FORECAST($C302,X$305:X$316,$C$305:$C$316)&lt;0,0,
IF(FORECAST($C302,X$305:X$316,$C$305:$C$316)&gt;100,100,
FORECAST($C302,X$305:X$316,$C$305:$C$316))))</f>
        <v>78.653454457496991</v>
      </c>
      <c r="Y302" s="76"/>
      <c r="Z302" s="77"/>
      <c r="AA302" s="77"/>
      <c r="AB302" s="78">
        <f ca="true">IF(MAX(C305:C316)-MIN(C305:C316)&lt;5,AVERAGEIF(C305:C316,"&gt;0",AB305:AB316),
IF(FORECAST($C302,AB$305:AB$316,$C$305:$C$316)&lt;0,0,
IF(FORECAST($C302,AB$305:AB$316,$C$305:$C$316)&gt;100,100,
FORECAST($C302,AB$305:AB$316,$C$305:$C$316))))</f>
        <v>4.2764498904912216</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2313" t="s">
        <v>513</v>
      </c>
      <c r="F304" s="219"/>
      <c r="G304" s="219"/>
      <c r="H304" s="85" t="s">
        <v>17</v>
      </c>
      <c r="I304" s="83" t="s">
        <v>14</v>
      </c>
      <c r="J304" s="2313" t="s">
        <v>513</v>
      </c>
      <c r="K304" s="219"/>
      <c r="L304" s="219"/>
      <c r="M304" s="85" t="s">
        <v>17</v>
      </c>
      <c r="N304" s="83" t="s">
        <v>14</v>
      </c>
      <c r="O304" s="2313" t="s">
        <v>513</v>
      </c>
      <c r="P304" s="219"/>
      <c r="Q304" s="219"/>
      <c r="R304" s="85" t="s">
        <v>17</v>
      </c>
      <c r="S304" s="83" t="s">
        <v>14</v>
      </c>
      <c r="T304" s="2313" t="s">
        <v>513</v>
      </c>
      <c r="U304" s="219"/>
      <c r="V304" s="219"/>
      <c r="W304" s="85" t="s">
        <v>17</v>
      </c>
      <c r="X304" s="83" t="s">
        <v>14</v>
      </c>
      <c r="Y304" s="2313" t="s">
        <v>513</v>
      </c>
      <c r="Z304" s="219"/>
      <c r="AA304" s="219"/>
      <c r="AB304" s="85" t="s">
        <v>17</v>
      </c>
      <c r="AD304" s="220"/>
    </row>
    <row r="305" x14ac:dyDescent="0.2">
      <c r="A305" s="87"/>
      <c r="B305" s="471" t="s">
        <v>178</v>
      </c>
      <c r="C305" s="472">
        <v>2000</v>
      </c>
      <c r="D305" s="1">
        <f t="shared" ref="D305:D316" ca="true" si="65">IF(ISERROR(INDIRECT(CONCATENATE($B305,"!M16"))),"",INDIRECT(CONCATENATE($B305,"!M16")))</f>
        <v>10.584876786087211</v>
      </c>
      <c r="E305" s="91" t="str">
        <f t="shared" ref="E305:E316" ca="true" si="66">IF(ISERROR(INDIRECT(CONCATENATE($B305,"!M23"))),"",INDIRECT(CONCATENATE($B305,"!M23")))</f>
        <v>N/A</v>
      </c>
      <c r="F305" s="89"/>
      <c r="G305" s="89"/>
      <c r="H305" s="90">
        <f t="shared" ref="H305:H316" ca="true" si="67">IF(ISERROR(INDIRECT(CONCATENATE($B305,"!M21"))),"",INDIRECT(CONCATENATE($B305,"!M21")))</f>
        <v>38.150664752704877</v>
      </c>
      <c r="I305" s="1">
        <f t="shared" ref="I305:I316" ca="true" si="68">IF(ISERROR(INDIRECT(CONCATENATE($B305,"!N16"))),"",INDIRECT(CONCATENATE($B305,"!N16")))</f>
        <v>10.923391433780758</v>
      </c>
      <c r="J305" s="88" t="str">
        <f t="shared" ref="J305:J316" ca="true" si="69">IF(ISERROR(INDIRECT(CONCATENATE($B305,"!N23"))),"",INDIRECT(CONCATENATE($B305,"!N23")))</f>
        <v>N/A</v>
      </c>
      <c r="K305" s="89"/>
      <c r="L305" s="89"/>
      <c r="M305" s="90">
        <f t="shared" ref="M305:M316" ca="true" si="70">IF(ISERROR(INDIRECT(CONCATENATE($B305,"!N21"))),"",INDIRECT(CONCATENATE($B305,"!N21")))</f>
        <v>35.970902093294612</v>
      </c>
      <c r="N305" s="1">
        <f t="shared" ref="N305:N316" ca="true" si="71">IF(ISERROR(INDIRECT(CONCATENATE($B305,"!O16"))),"",INDIRECT(CONCATENATE($B305,"!O16")))</f>
        <v>12.128592409260857</v>
      </c>
      <c r="O305" s="88" t="str">
        <f t="shared" ref="O305:O316" ca="true" si="72">IF(ISERROR(INDIRECT(CONCATENATE($B305,"!O23"))),"",INDIRECT(CONCATENATE($B305,"!O23")))</f>
        <v>N/A</v>
      </c>
      <c r="P305" s="89"/>
      <c r="Q305" s="89"/>
      <c r="R305" s="90">
        <f t="shared" ref="R305:R316" ca="true" si="73">IF(ISERROR(INDIRECT(CONCATENATE($B305,"!O21"))),"",INDIRECT(CONCATENATE($B305,"!O21")))</f>
        <v>35.256257586376016</v>
      </c>
      <c r="S305" s="1">
        <f t="shared" ref="S305:S316" ca="true" si="74">IF(ISERROR(INDIRECT(CONCATENATE($B305,"!P16"))),"",INDIRECT(CONCATENATE($B305,"!P16")))</f>
        <v>16.18044349176764</v>
      </c>
      <c r="T305" s="88" t="str">
        <f t="shared" ref="T305:T316" ca="true" si="75">IF(ISERROR(INDIRECT(CONCATENATE($B305,"!P23"))),"",INDIRECT(CONCATENATE($B305,"!P23")))</f>
        <v>N/A</v>
      </c>
      <c r="U305" s="89"/>
      <c r="V305" s="89"/>
      <c r="W305" s="90">
        <f t="shared" ref="W305:W316" ca="true" si="76">IF(ISERROR(INDIRECT(CONCATENATE($B305,"!P21"))),"",INDIRECT(CONCATENATE($B305,"!P21")))</f>
        <v>33.64776505924798</v>
      </c>
      <c r="X305" s="1">
        <f t="shared" ref="X305:X316" ca="true" si="77">IF(ISERROR(INDIRECT(CONCATENATE($B305,"!Q16"))),"",INDIRECT(CONCATENATE($B305,"!Q16")))</f>
        <v>16.964389331238184</v>
      </c>
      <c r="Y305" s="88" t="str">
        <f t="shared" ref="Y305:Y316" ca="true" si="78">IF(ISERROR(INDIRECT(CONCATENATE($B305,"!Q23"))),"",INDIRECT(CONCATENATE($B305,"!Q23")))</f>
        <v>N/A</v>
      </c>
      <c r="Z305" s="89"/>
      <c r="AA305" s="89"/>
      <c r="AB305" s="90">
        <f t="shared" ref="AB305:AB316" ca="true" si="79">IF(ISERROR(INDIRECT(CONCATENATE($B305,"!Q221"))),"",INDIRECT(CONCATENATE($B305,"!Q21")))</f>
        <v>36.428684346095096</v>
      </c>
    </row>
    <row r="306" x14ac:dyDescent="0.2">
      <c r="A306" s="87"/>
      <c r="B306" s="473" t="s">
        <v>147</v>
      </c>
      <c r="C306" s="474"/>
      <c r="D306" s="2">
        <f t="shared" ca="true" si="65"/>
        <v>51.5</v>
      </c>
      <c r="E306" s="91">
        <f t="shared" ca="true" si="66"/>
        <v>65.7</v>
      </c>
      <c r="F306" s="89"/>
      <c r="G306" s="89"/>
      <c r="H306" s="92">
        <f t="shared" ca="true" si="67"/>
        <v>32.1</v>
      </c>
      <c r="I306" s="2">
        <f t="shared" ca="true" si="68"/>
        <v>57.8</v>
      </c>
      <c r="J306" s="91">
        <f t="shared" ca="true" si="69"/>
        <v>69.099999999999994</v>
      </c>
      <c r="K306" s="89"/>
      <c r="L306" s="89"/>
      <c r="M306" s="92">
        <f t="shared" ca="true" si="70"/>
        <v>30.5</v>
      </c>
      <c r="N306" s="2">
        <f t="shared" ca="true" si="71"/>
        <v>54.4</v>
      </c>
      <c r="O306" s="91">
        <f t="shared" ca="true" si="72"/>
        <v>70.5</v>
      </c>
      <c r="P306" s="89"/>
      <c r="Q306" s="89"/>
      <c r="R306" s="92">
        <f t="shared" ca="true" si="73"/>
        <v>30.5</v>
      </c>
      <c r="S306" s="2">
        <f t="shared" ca="true" si="74"/>
        <v>55.2</v>
      </c>
      <c r="T306" s="91">
        <f t="shared" ca="true" si="75"/>
        <v>72.8</v>
      </c>
      <c r="U306" s="89"/>
      <c r="V306" s="89"/>
      <c r="W306" s="92">
        <f t="shared" ca="true" si="76"/>
        <v>30.5</v>
      </c>
      <c r="X306" s="2">
        <f t="shared" ca="true" si="77"/>
        <v>59.2</v>
      </c>
      <c r="Y306" s="91">
        <f t="shared" ca="true" si="78"/>
        <v>78.900000000000006</v>
      </c>
      <c r="Z306" s="89"/>
      <c r="AA306" s="89"/>
      <c r="AB306" s="92">
        <f t="shared" ca="true" si="79"/>
        <v>28.7</v>
      </c>
    </row>
    <row r="307" x14ac:dyDescent="0.2">
      <c r="A307" s="87"/>
      <c r="B307" s="473" t="s">
        <v>351</v>
      </c>
      <c r="C307" s="474">
        <v>2011</v>
      </c>
      <c r="D307" s="2">
        <f t="shared" ca="true" si="65"/>
        <v>32.5</v>
      </c>
      <c r="E307" s="91">
        <f t="shared" ca="true" si="66"/>
        <v>47.6</v>
      </c>
      <c r="F307" s="89"/>
      <c r="G307" s="89"/>
      <c r="H307" s="92">
        <f t="shared" ca="true" si="67"/>
        <v>22.5</v>
      </c>
      <c r="I307" s="2">
        <f t="shared" ca="true" si="68"/>
        <v>37.200000000000003</v>
      </c>
      <c r="J307" s="91">
        <f t="shared" ca="true" si="69"/>
        <v>52.5</v>
      </c>
      <c r="K307" s="89"/>
      <c r="L307" s="89"/>
      <c r="M307" s="92">
        <f t="shared" ca="true" si="70"/>
        <v>21.3</v>
      </c>
      <c r="N307" s="2">
        <f t="shared" ca="true" si="71"/>
        <v>44.4</v>
      </c>
      <c r="O307" s="91">
        <f t="shared" ca="true" si="72"/>
        <v>49.8</v>
      </c>
      <c r="P307" s="89"/>
      <c r="Q307" s="89"/>
      <c r="R307" s="92">
        <f t="shared" ca="true" si="73"/>
        <v>22.2</v>
      </c>
      <c r="S307" s="2">
        <f t="shared" ca="true" si="74"/>
        <v>42.7</v>
      </c>
      <c r="T307" s="91">
        <f t="shared" ca="true" si="75"/>
        <v>56.6</v>
      </c>
      <c r="U307" s="89"/>
      <c r="V307" s="89"/>
      <c r="W307" s="92">
        <f t="shared" ca="true" si="76"/>
        <v>21.2</v>
      </c>
      <c r="X307" s="2">
        <f t="shared" ca="true" si="77"/>
        <v>53.8</v>
      </c>
      <c r="Y307" s="91">
        <f t="shared" ca="true" si="78"/>
        <v>55.3</v>
      </c>
      <c r="Z307" s="89"/>
      <c r="AA307" s="89"/>
      <c r="AB307" s="92">
        <f t="shared" ca="true" si="79"/>
        <v>17.399999999999999</v>
      </c>
      <c r="AD307" s="93"/>
    </row>
    <row r="308" x14ac:dyDescent="0.2">
      <c r="A308" s="87"/>
      <c r="B308" s="473" t="s">
        <v>421</v>
      </c>
      <c r="C308" s="474">
        <v>2016</v>
      </c>
      <c r="D308" s="2">
        <f t="shared" ca="true" si="65"/>
        <v>41.453070832530464</v>
      </c>
      <c r="E308" s="91">
        <f t="shared" ca="true" si="66"/>
        <v>63.043818938536965</v>
      </c>
      <c r="F308" s="89"/>
      <c r="G308" s="89"/>
      <c r="H308" s="92">
        <f t="shared" ca="true" si="67"/>
        <v>20.072558234105429</v>
      </c>
      <c r="I308" s="2">
        <f t="shared" ca="true" si="68"/>
        <v>47.66918166608388</v>
      </c>
      <c r="J308" s="91">
        <f t="shared" ca="true" si="69"/>
        <v>70.253826715425475</v>
      </c>
      <c r="K308" s="89"/>
      <c r="L308" s="89"/>
      <c r="M308" s="92">
        <f t="shared" ca="true" si="70"/>
        <v>14.620396691817778</v>
      </c>
      <c r="N308" s="2">
        <f t="shared" ca="true" si="71"/>
        <v>56.65552798091089</v>
      </c>
      <c r="O308" s="91">
        <f t="shared" ca="true" si="72"/>
        <v>67.268699616152475</v>
      </c>
      <c r="P308" s="89"/>
      <c r="Q308" s="89"/>
      <c r="R308" s="92">
        <f t="shared" ca="true" si="73"/>
        <v>12.233327746143004</v>
      </c>
      <c r="S308" s="2">
        <f t="shared" ca="true" si="74"/>
        <v>60.052655134483459</v>
      </c>
      <c r="T308" s="91">
        <f t="shared" ca="true" si="75"/>
        <v>66.898288366925442</v>
      </c>
      <c r="U308" s="89"/>
      <c r="V308" s="89"/>
      <c r="W308" s="92">
        <f t="shared" ca="true" si="76"/>
        <v>12.909750844683781</v>
      </c>
      <c r="X308" s="2">
        <f t="shared" ca="true" si="77"/>
        <v>72.301570058880571</v>
      </c>
      <c r="Y308" s="91">
        <f t="shared" ca="true" si="78"/>
        <v>76.679115440994607</v>
      </c>
      <c r="Z308" s="89"/>
      <c r="AA308" s="89"/>
      <c r="AB308" s="92">
        <f t="shared" ca="true" si="79"/>
        <v>7.4881097513986488</v>
      </c>
    </row>
    <row r="309" x14ac:dyDescent="0.2">
      <c r="A309" s="87"/>
      <c r="B309" s="473"/>
      <c r="C309" s="474"/>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73"/>
      <c r="C310" s="474"/>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73"/>
      <c r="C311" s="474"/>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73"/>
      <c r="C312" s="474"/>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73"/>
      <c r="C313" s="474"/>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73"/>
      <c r="C314" s="474"/>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73"/>
      <c r="C315" s="474"/>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75"/>
      <c r="C316" s="476"/>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2323" t="str">
        <f>CONCATENATE("Rural use of drinking water sources, ",C299,"–",C300)</f>
        <v>Rural use of drinking water sources, 2000–2020</v>
      </c>
      <c r="C318" s="2324"/>
      <c r="D318" s="2324"/>
      <c r="E318" s="2324"/>
      <c r="F318" s="2324"/>
      <c r="G318" s="2324"/>
      <c r="H318" s="2324"/>
      <c r="I318" s="2324"/>
      <c r="J318" s="2324"/>
      <c r="K318" s="2324"/>
      <c r="L318" s="2325"/>
      <c r="N318" s="98"/>
      <c r="O318" s="98"/>
      <c r="P318" s="98"/>
      <c r="Q318" s="98"/>
      <c r="R318" s="98"/>
      <c r="S318" s="2347" t="s">
        <v>11</v>
      </c>
      <c r="T318" s="2348"/>
      <c r="U318" s="2348"/>
      <c r="V318" s="2348"/>
      <c r="W318" s="2349"/>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362" t="s">
        <v>124</v>
      </c>
      <c r="C4" s="2363"/>
      <c r="D4" s="2363"/>
      <c r="E4" s="2363"/>
      <c r="F4" s="2363"/>
      <c r="G4" s="2363"/>
      <c r="H4" s="2363"/>
      <c r="I4" s="2363"/>
      <c r="J4" s="2363"/>
      <c r="K4" s="2363"/>
      <c r="L4" s="2363"/>
      <c r="M4" s="2363"/>
      <c r="N4" s="2363"/>
      <c r="O4" s="2363"/>
      <c r="P4" s="2363"/>
      <c r="Q4" s="2363"/>
      <c r="R4" s="2363"/>
      <c r="S4" s="2363"/>
      <c r="T4" s="2363"/>
      <c r="U4" s="2363"/>
      <c r="V4" s="2363"/>
      <c r="W4" s="2363"/>
      <c r="X4" s="2363"/>
      <c r="Y4" s="2363"/>
    </row>
    <row r="5" ht="28.5" customHeight="true" x14ac:dyDescent="0.2">
      <c r="B5" s="2326" t="str">
        <f ca="true">IF(ISERROR(INDIRECT(CONCATENATE($B105,"!A2"))),"",INDIRECT(CONCATENATE($B105,"!A2")))</f>
        <v>Ethiopia</v>
      </c>
      <c r="C5" s="2360"/>
      <c r="D5" s="2360"/>
      <c r="E5" s="2360"/>
      <c r="F5" s="2360"/>
      <c r="G5" s="2360"/>
      <c r="H5" s="2360"/>
      <c r="I5" s="2360"/>
      <c r="J5" s="2360"/>
      <c r="K5" s="2361"/>
      <c r="L5" s="2361"/>
      <c r="M5" s="2361"/>
      <c r="N5" s="2361"/>
      <c r="O5" s="2361"/>
      <c r="P5" s="2361"/>
      <c r="Q5" s="2361"/>
      <c r="R5" s="2361"/>
      <c r="S5" s="2361"/>
      <c r="T5" s="2361"/>
      <c r="U5" s="2361"/>
      <c r="V5" s="2361"/>
      <c r="W5" s="2361"/>
      <c r="X5" s="2361"/>
      <c r="Y5" s="2361"/>
    </row>
    <row r="6" x14ac:dyDescent="0.2">
      <c r="F6" s="36"/>
      <c r="G6" s="36"/>
      <c r="J6" s="37"/>
      <c r="K6" s="37"/>
      <c r="L6" s="37"/>
      <c r="M6" s="37"/>
      <c r="N6" s="37"/>
      <c r="O6" s="37"/>
      <c r="P6" s="37"/>
    </row>
    <row r="7" s="38" customFormat="true" ht="18" x14ac:dyDescent="0.25">
      <c r="B7" s="2323" t="str">
        <f>B118</f>
        <v>National use of sanitation facilities, 2000–2020</v>
      </c>
      <c r="C7" s="2364"/>
      <c r="D7" s="2364"/>
      <c r="E7" s="2364"/>
      <c r="F7" s="2364"/>
      <c r="G7" s="2364"/>
      <c r="H7" s="2364"/>
      <c r="I7" s="2364"/>
      <c r="J7" s="2323" t="str">
        <f>B218</f>
        <v>Urban use of sanitation facilities, 2000–2020</v>
      </c>
      <c r="K7" s="2364"/>
      <c r="L7" s="2364"/>
      <c r="M7" s="2364"/>
      <c r="N7" s="2364"/>
      <c r="O7" s="2364"/>
      <c r="P7" s="2364"/>
      <c r="Q7" s="2364"/>
      <c r="R7" s="2323" t="str">
        <f>B318</f>
        <v>Rural use of sanitation facilities, 2000–2020</v>
      </c>
      <c r="S7" s="2364"/>
      <c r="T7" s="2364"/>
      <c r="U7" s="2364"/>
      <c r="V7" s="2364"/>
      <c r="W7" s="2364"/>
      <c r="X7" s="2364"/>
      <c r="Y7" s="2364"/>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336" t="str">
        <f ca="true">IF(ISERROR(INDIRECT(CONCATENATE($B105,"!A2"))),"",INDIRECT(CONCATENATE($B105,"!A2")))</f>
        <v>Ethiopia</v>
      </c>
      <c r="C31" s="2337"/>
      <c r="D31" s="2337"/>
      <c r="E31" s="2338"/>
      <c r="F31" s="2328" t="s">
        <v>0</v>
      </c>
      <c r="G31" s="2328"/>
      <c r="H31" s="2328"/>
      <c r="I31" s="2329"/>
      <c r="J31" s="2327" t="s">
        <v>1</v>
      </c>
      <c r="K31" s="2328"/>
      <c r="L31" s="2328"/>
      <c r="M31" s="2329"/>
      <c r="N31" s="2327" t="s">
        <v>2</v>
      </c>
      <c r="O31" s="2328"/>
      <c r="P31" s="2328"/>
      <c r="Q31" s="2329"/>
      <c r="R31" s="2327" t="s">
        <v>3</v>
      </c>
      <c r="S31" s="2328"/>
      <c r="T31" s="2328"/>
      <c r="U31" s="2329"/>
      <c r="V31" s="2327" t="s">
        <v>4</v>
      </c>
      <c r="W31" s="2328"/>
      <c r="X31" s="2328"/>
      <c r="Y31" s="2329"/>
    </row>
    <row r="32" s="44" customFormat="true" ht="22.5" customHeight="true" x14ac:dyDescent="0.2">
      <c r="B32" s="2339"/>
      <c r="C32" s="2340"/>
      <c r="D32" s="2340"/>
      <c r="E32" s="2341"/>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2330" t="s">
        <v>5</v>
      </c>
      <c r="C33" s="2331"/>
      <c r="D33" s="2334" t="s">
        <v>25</v>
      </c>
      <c r="E33" s="33">
        <f>C99</f>
        <v>2000</v>
      </c>
      <c r="F33" s="103">
        <f ca="true">E99</f>
        <v>1.1479737208254195</v>
      </c>
      <c r="G33" s="46">
        <f t="shared" ref="G33:I34" ca="true" si="0">F99</f>
        <v>0.33031896680340345</v>
      </c>
      <c r="H33" s="47">
        <f t="shared" ca="true" si="0"/>
        <v>5.3946536802130822</v>
      </c>
      <c r="I33" s="48">
        <f t="shared" ca="true" si="0"/>
        <v>93.127053632158095</v>
      </c>
      <c r="J33" s="103">
        <f ca="true">J99</f>
        <v>2.1601224456279331</v>
      </c>
      <c r="K33" s="46">
        <f t="shared" ref="K33:M34" ca="true" si="1">K99</f>
        <v>0.48890084188755722</v>
      </c>
      <c r="L33" s="47">
        <f t="shared" ca="true" si="1"/>
        <v>6.9017965687065157</v>
      </c>
      <c r="M33" s="48">
        <f t="shared" ca="true" si="1"/>
        <v>90.449180143777994</v>
      </c>
      <c r="N33" s="103">
        <f ca="true">O99</f>
        <v>2.5284079449869585</v>
      </c>
      <c r="O33" s="46">
        <f t="shared" ref="O33:Q34" ca="true" si="2">P99</f>
        <v>0.7711217610569685</v>
      </c>
      <c r="P33" s="47">
        <f t="shared" ca="true" si="2"/>
        <v>8.2435613048122605</v>
      </c>
      <c r="Q33" s="48">
        <f t="shared" ca="true" si="2"/>
        <v>88.456908989143813</v>
      </c>
      <c r="R33" s="103">
        <f ca="true">T99</f>
        <v>1.9136846649654478</v>
      </c>
      <c r="S33" s="46">
        <f t="shared" ref="S33:U34" ca="true" si="3">U99</f>
        <v>0.59213798637960857</v>
      </c>
      <c r="T33" s="47">
        <f t="shared" ca="true" si="3"/>
        <v>11.773513760963056</v>
      </c>
      <c r="U33" s="48">
        <f t="shared" ca="true" si="3"/>
        <v>85.720663587691888</v>
      </c>
      <c r="V33" s="103">
        <f ca="true">Y99</f>
        <v>12.10887818536234</v>
      </c>
      <c r="W33" s="46">
        <f t="shared" ref="W33:Y34" ca="true" si="4">Z99</f>
        <v>15.366379202759578</v>
      </c>
      <c r="X33" s="47">
        <f t="shared" ca="true" si="4"/>
        <v>32.716091548549684</v>
      </c>
      <c r="Y33" s="48">
        <f t="shared" ca="true" si="4"/>
        <v>39.808651063328398</v>
      </c>
    </row>
    <row r="34" x14ac:dyDescent="0.2">
      <c r="B34" s="2332"/>
      <c r="C34" s="2333"/>
      <c r="D34" s="2335"/>
      <c r="E34" s="34">
        <f>C100</f>
        <v>2020</v>
      </c>
      <c r="F34" s="104">
        <f ca="true">E100</f>
        <v>5.3243670447688638</v>
      </c>
      <c r="G34" s="51">
        <f t="shared" ca="true" si="0"/>
        <v>1.5320380503532498</v>
      </c>
      <c r="H34" s="52">
        <f t="shared" ca="true" si="0"/>
        <v>50.48933954799179</v>
      </c>
      <c r="I34" s="53">
        <f t="shared" ca="true" si="0"/>
        <v>42.654255356886097</v>
      </c>
      <c r="J34" s="104">
        <f ca="true">J100</f>
        <v>5.5629114617569986</v>
      </c>
      <c r="K34" s="51">
        <f t="shared" ca="true" si="1"/>
        <v>1.2590545978093091</v>
      </c>
      <c r="L34" s="52">
        <f t="shared" ca="true" si="1"/>
        <v>61.19441117001918</v>
      </c>
      <c r="M34" s="53">
        <f t="shared" ca="true" si="1"/>
        <v>31.983622770414513</v>
      </c>
      <c r="N34" s="104">
        <f ca="true">O100</f>
        <v>6.7717670286506655</v>
      </c>
      <c r="O34" s="51">
        <f t="shared" ca="true" si="2"/>
        <v>2.0652746828113413</v>
      </c>
      <c r="P34" s="52">
        <f t="shared" ca="true" si="2"/>
        <v>69.148791014566086</v>
      </c>
      <c r="Q34" s="53">
        <f t="shared" ca="true" si="2"/>
        <v>22.014167273971907</v>
      </c>
      <c r="R34" s="104">
        <f ca="true">T100</f>
        <v>8.1715242564486044</v>
      </c>
      <c r="S34" s="51">
        <f t="shared" ca="true" si="3"/>
        <v>2.5284572779669365</v>
      </c>
      <c r="T34" s="52">
        <f t="shared" ca="true" si="3"/>
        <v>76.983755427921665</v>
      </c>
      <c r="U34" s="53">
        <f t="shared" ca="true" si="3"/>
        <v>12.316263037662793</v>
      </c>
      <c r="V34" s="104">
        <f ca="true">Y100</f>
        <v>21.493768075032104</v>
      </c>
      <c r="W34" s="51">
        <f t="shared" ca="true" si="4"/>
        <v>27.275969390489653</v>
      </c>
      <c r="X34" s="52">
        <f t="shared" ca="true" si="4"/>
        <v>50.980929003664642</v>
      </c>
      <c r="Y34" s="53">
        <f t="shared" ca="true" si="4"/>
        <v>0.2493335308136011</v>
      </c>
    </row>
    <row r="35" x14ac:dyDescent="0.2">
      <c r="F35" s="36"/>
      <c r="H35" s="39"/>
    </row>
    <row r="36" x14ac:dyDescent="0.2">
      <c r="B36" s="2330" t="s">
        <v>6</v>
      </c>
      <c r="C36" s="2331"/>
      <c r="D36" s="2334" t="s">
        <v>25</v>
      </c>
      <c r="E36" s="33">
        <f>C199</f>
        <v>2000</v>
      </c>
      <c r="F36" s="103">
        <f ca="true">E199</f>
        <v>6.2891463609424019</v>
      </c>
      <c r="G36" s="46">
        <f t="shared" ref="G36:I37" ca="true" si="5">F199</f>
        <v>8.5761675668116713</v>
      </c>
      <c r="H36" s="47">
        <f t="shared" ca="true" si="5"/>
        <v>35.748632667231846</v>
      </c>
      <c r="I36" s="48">
        <f t="shared" ca="true" si="5"/>
        <v>49.386053405014081</v>
      </c>
      <c r="J36" s="103">
        <f ca="true">J199</f>
        <v>6.5962827834271591</v>
      </c>
      <c r="K36" s="46">
        <f t="shared" ref="K36:M37" ca="true" si="6">K199</f>
        <v>16.487521593798942</v>
      </c>
      <c r="L36" s="47">
        <f t="shared" ca="true" si="6"/>
        <v>45.080938404820131</v>
      </c>
      <c r="M36" s="48">
        <f t="shared" ca="true" si="6"/>
        <v>31.835257217953767</v>
      </c>
      <c r="N36" s="103">
        <f ca="true">O199</f>
        <v>10.256400081911123</v>
      </c>
      <c r="O36" s="46">
        <f t="shared" ref="O36:Q37" ca="true" si="7">P199</f>
        <v>28.017488560107271</v>
      </c>
      <c r="P36" s="47">
        <f t="shared" ca="true" si="7"/>
        <v>38.466884880570888</v>
      </c>
      <c r="Q36" s="48">
        <f t="shared" ca="true" si="7"/>
        <v>23.259226477410721</v>
      </c>
      <c r="R36" s="103">
        <f ca="true">T199</f>
        <v>20.06568312627811</v>
      </c>
      <c r="S36" s="46">
        <f t="shared" ref="S36:U37" ca="true" si="8">U199</f>
        <v>41.67553941998078</v>
      </c>
      <c r="T36" s="47">
        <f t="shared" ca="true" si="8"/>
        <v>29.459439511588357</v>
      </c>
      <c r="U36" s="48">
        <f t="shared" ca="true" si="8"/>
        <v>8.7993379421527607</v>
      </c>
      <c r="V36" s="103">
        <f ca="true">Y199</f>
        <v>50.366736664415477</v>
      </c>
      <c r="W36" s="46">
        <f t="shared" ref="W36:Y37" ca="true" si="9">Z199</f>
        <v>34.912220537724998</v>
      </c>
      <c r="X36" s="47">
        <f t="shared" ca="true" si="9"/>
        <v>10.961813234567956</v>
      </c>
      <c r="Y36" s="48">
        <f t="shared" ca="true" si="9"/>
        <v>3.7592295632915693</v>
      </c>
    </row>
    <row r="37" x14ac:dyDescent="0.2">
      <c r="B37" s="2332"/>
      <c r="C37" s="2333"/>
      <c r="D37" s="2335"/>
      <c r="E37" s="34">
        <f>C200</f>
        <v>2020</v>
      </c>
      <c r="F37" s="104">
        <f ca="true">E200</f>
        <v>8.7028621412640863</v>
      </c>
      <c r="G37" s="51">
        <f t="shared" ca="true" si="5"/>
        <v>11.867620778848936</v>
      </c>
      <c r="H37" s="52">
        <f t="shared" ca="true" si="5"/>
        <v>57.518280237924159</v>
      </c>
      <c r="I37" s="53">
        <f t="shared" ca="true" si="5"/>
        <v>21.911236841962818</v>
      </c>
      <c r="J37" s="104">
        <f ca="true">J200</f>
        <v>8.2921121334388612</v>
      </c>
      <c r="K37" s="51">
        <f t="shared" ca="true" si="6"/>
        <v>20.726276047741422</v>
      </c>
      <c r="L37" s="52">
        <f t="shared" ca="true" si="6"/>
        <v>64.977899810055646</v>
      </c>
      <c r="M37" s="53">
        <f t="shared" ca="true" si="6"/>
        <v>6.0037120087640687</v>
      </c>
      <c r="N37" s="104">
        <f ca="true">O200</f>
        <v>13.674127308790714</v>
      </c>
      <c r="O37" s="51">
        <f t="shared" ca="true" si="7"/>
        <v>37.353720836142223</v>
      </c>
      <c r="P37" s="52">
        <f t="shared" ca="true" si="7"/>
        <v>48.165228961677478</v>
      </c>
      <c r="Q37" s="53">
        <f t="shared" ca="true" si="7"/>
        <v>0.8069228933895829</v>
      </c>
      <c r="R37" s="104">
        <f ca="true">T200</f>
        <v>22.482555359779816</v>
      </c>
      <c r="S37" s="51">
        <f t="shared" ca="true" si="8"/>
        <v>46.695276520705164</v>
      </c>
      <c r="T37" s="52">
        <f t="shared" ca="true" si="8"/>
        <v>30.822168119515027</v>
      </c>
      <c r="U37" s="53">
        <f t="shared" ca="true" si="8"/>
        <v>0</v>
      </c>
      <c r="V37" s="104">
        <f ca="true">Y200</f>
        <v>52.253394428227011</v>
      </c>
      <c r="W37" s="51">
        <f t="shared" ca="true" si="9"/>
        <v>36.219976733411492</v>
      </c>
      <c r="X37" s="52">
        <f t="shared" ca="true" si="9"/>
        <v>11.526628838361489</v>
      </c>
      <c r="Y37" s="53">
        <f t="shared" ca="true" si="9"/>
        <v>0</v>
      </c>
    </row>
    <row r="38" x14ac:dyDescent="0.2">
      <c r="F38" s="36"/>
      <c r="G38" s="36"/>
      <c r="H38" s="39"/>
      <c r="I38" s="39"/>
    </row>
    <row r="39" x14ac:dyDescent="0.2">
      <c r="B39" s="2330" t="s">
        <v>7</v>
      </c>
      <c r="C39" s="2331"/>
      <c r="D39" s="2334" t="s">
        <v>25</v>
      </c>
      <c r="E39" s="33">
        <f>C299</f>
        <v>2000</v>
      </c>
      <c r="F39" s="103">
        <f ca="true">E299</f>
        <v>1.145401565173622</v>
      </c>
      <c r="G39" s="46">
        <f t="shared" ref="G39:I40" ca="true" si="10">F299</f>
        <v>0.34607464120997328</v>
      </c>
      <c r="H39" s="47">
        <f t="shared" ca="true" si="10"/>
        <v>3.113774857606586</v>
      </c>
      <c r="I39" s="48">
        <f t="shared" ca="true" si="10"/>
        <v>95.394748936009819</v>
      </c>
      <c r="J39" s="103">
        <f ca="true">J299</f>
        <v>2.0162112232380296</v>
      </c>
      <c r="K39" s="46">
        <f t="shared" ref="K39:M40" ca="true" si="11">K299</f>
        <v>0.37156695399511508</v>
      </c>
      <c r="L39" s="47">
        <f t="shared" ca="true" si="11"/>
        <v>6.2530594744406471</v>
      </c>
      <c r="M39" s="48">
        <f t="shared" ca="true" si="11"/>
        <v>91.359162348326208</v>
      </c>
      <c r="N39" s="103">
        <f ca="true">O299</f>
        <v>2.4068973176405022</v>
      </c>
      <c r="O39" s="46">
        <f t="shared" ref="O39:Q40" ca="true" si="12">P299</f>
        <v>0.58185983764135774</v>
      </c>
      <c r="P39" s="47">
        <f t="shared" ca="true" si="12"/>
        <v>7.8695005524231192</v>
      </c>
      <c r="Q39" s="48">
        <f t="shared" ca="true" si="12"/>
        <v>89.141742292295021</v>
      </c>
      <c r="R39" s="103">
        <f ca="true">T299</f>
        <v>2.3080439864560645</v>
      </c>
      <c r="S39" s="46">
        <f t="shared" ref="S39:U40" ca="true" si="13">U299</f>
        <v>0.61878405010096182</v>
      </c>
      <c r="T39" s="47">
        <f t="shared" ca="true" si="13"/>
        <v>11.051203955637675</v>
      </c>
      <c r="U39" s="48">
        <f t="shared" ca="true" si="13"/>
        <v>86.021968007805299</v>
      </c>
      <c r="V39" s="103">
        <f ca="true">Y299</f>
        <v>2.8662075642444216</v>
      </c>
      <c r="W39" s="46">
        <f t="shared" ref="W39:Y40" ca="true" si="14">Z299</f>
        <v>1.101504005220233</v>
      </c>
      <c r="X39" s="47">
        <f t="shared" ca="true" si="14"/>
        <v>16.320109070241642</v>
      </c>
      <c r="Y39" s="48">
        <f t="shared" ca="true" si="14"/>
        <v>79.712179360293703</v>
      </c>
    </row>
    <row r="40" x14ac:dyDescent="0.2">
      <c r="B40" s="2332"/>
      <c r="C40" s="2333"/>
      <c r="D40" s="2335"/>
      <c r="E40" s="34">
        <f>C300</f>
        <v>2020</v>
      </c>
      <c r="F40" s="104">
        <f ca="true">E300</f>
        <v>5.0064231948139426</v>
      </c>
      <c r="G40" s="51">
        <f t="shared" ca="true" si="10"/>
        <v>1.5126538705470458</v>
      </c>
      <c r="H40" s="52">
        <f t="shared" ca="true" si="10"/>
        <v>49.888802310240635</v>
      </c>
      <c r="I40" s="53">
        <f t="shared" ca="true" si="10"/>
        <v>43.592120624398376</v>
      </c>
      <c r="J40" s="104">
        <f ca="true">J300</f>
        <v>5.2625713941551711</v>
      </c>
      <c r="K40" s="51">
        <f t="shared" ca="true" si="11"/>
        <v>0.96983768395441228</v>
      </c>
      <c r="L40" s="52">
        <f t="shared" ca="true" si="11"/>
        <v>60.341677201586037</v>
      </c>
      <c r="M40" s="53">
        <f t="shared" ca="true" si="11"/>
        <v>33.425913720304379</v>
      </c>
      <c r="N40" s="104">
        <f ca="true">O300</f>
        <v>6.7059530369827813</v>
      </c>
      <c r="O40" s="51">
        <f t="shared" ca="true" si="12"/>
        <v>1.6211430029572071</v>
      </c>
      <c r="P40" s="52">
        <f t="shared" ca="true" si="12"/>
        <v>65.892023405798227</v>
      </c>
      <c r="Q40" s="53">
        <f t="shared" ca="true" si="12"/>
        <v>25.780880554261785</v>
      </c>
      <c r="R40" s="104">
        <f ca="true">T300</f>
        <v>6.9654018159777271</v>
      </c>
      <c r="S40" s="51">
        <f t="shared" ca="true" si="13"/>
        <v>1.8674165533947626</v>
      </c>
      <c r="T40" s="52">
        <f t="shared" ca="true" si="13"/>
        <v>73.486563290070535</v>
      </c>
      <c r="U40" s="53">
        <f t="shared" ca="true" si="13"/>
        <v>17.680618340556975</v>
      </c>
      <c r="V40" s="104">
        <f ca="true">Y300</f>
        <v>10.332164987704704</v>
      </c>
      <c r="W40" s="51">
        <f t="shared" ca="true" si="14"/>
        <v>3.9707246811181953</v>
      </c>
      <c r="X40" s="52">
        <f t="shared" ca="true" si="14"/>
        <v>78.888833902306942</v>
      </c>
      <c r="Y40" s="53">
        <f t="shared" ca="true" si="14"/>
        <v>6.8082764288701583</v>
      </c>
    </row>
    <row r="97" s="40" customFormat="true" ht="16.5" customHeight="true" x14ac:dyDescent="0.2">
      <c r="A97" s="2345" t="s">
        <v>5</v>
      </c>
      <c r="B97" s="2345"/>
      <c r="C97" s="2345"/>
      <c r="D97" s="2342" t="s">
        <v>0</v>
      </c>
      <c r="E97" s="2343"/>
      <c r="F97" s="2343"/>
      <c r="G97" s="2343"/>
      <c r="H97" s="2344"/>
      <c r="I97" s="2342" t="s">
        <v>1</v>
      </c>
      <c r="J97" s="2343"/>
      <c r="K97" s="2343"/>
      <c r="L97" s="2343"/>
      <c r="M97" s="2344"/>
      <c r="N97" s="2342" t="s">
        <v>2</v>
      </c>
      <c r="O97" s="2343"/>
      <c r="P97" s="2343"/>
      <c r="Q97" s="2343"/>
      <c r="R97" s="2344"/>
      <c r="S97" s="2342" t="s">
        <v>3</v>
      </c>
      <c r="T97" s="2343"/>
      <c r="U97" s="2343"/>
      <c r="V97" s="2343"/>
      <c r="W97" s="2344"/>
      <c r="X97" s="2342" t="s">
        <v>4</v>
      </c>
      <c r="Y97" s="2343"/>
      <c r="Z97" s="2343"/>
      <c r="AA97" s="2343"/>
      <c r="AB97" s="2344"/>
    </row>
    <row r="98" s="44" customFormat="true" ht="22.5" customHeight="true" x14ac:dyDescent="0.2">
      <c r="A98" s="2346"/>
      <c r="B98" s="2346"/>
      <c r="C98" s="2346"/>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350" t="s">
        <v>10</v>
      </c>
      <c r="B99" s="2351"/>
      <c r="C99" s="209">
        <v>2000</v>
      </c>
      <c r="D99" s="56">
        <f ca="true">IF((D101+H101)&gt;100,D101*100/(D101+H101),D101)</f>
        <v>1.4782926876288229</v>
      </c>
      <c r="E99" s="105">
        <f ca="true">D99*AVERAGEIF(E105:E116,"&gt;0")/100</f>
        <v>1.1479737208254195</v>
      </c>
      <c r="F99" s="58">
        <f ca="true">D99*(100-AVERAGEIF(E105:E116,"&gt;0"))/100</f>
        <v>0.33031896680340345</v>
      </c>
      <c r="G99" s="59">
        <f ca="true">100-(E99+F99+H99)</f>
        <v>5.3946536802130822</v>
      </c>
      <c r="H99" s="60">
        <f ca="true">IF((D101+H101)&gt;100,H101*100/(D101+H101),H101)</f>
        <v>93.127053632158095</v>
      </c>
      <c r="I99" s="56">
        <f ca="true">IF((I101+M101)&gt;100,I101*100/(I101+M101),I101)</f>
        <v>2.6490232875154902</v>
      </c>
      <c r="J99" s="105">
        <f ca="true">I99*AVERAGEIF(J105:J116,"&gt;0")/100</f>
        <v>2.1601224456279331</v>
      </c>
      <c r="K99" s="61">
        <f ca="true">I99*(100-AVERAGEIF(J105:J116,"&gt;0"))/100</f>
        <v>0.48890084188755722</v>
      </c>
      <c r="L99" s="62">
        <f ca="true">100-(J99+K99+M99)</f>
        <v>6.9017965687065157</v>
      </c>
      <c r="M99" s="63">
        <f ca="true">IF((I101+M101)&gt;100,M101*100/(I101+M101),M101)</f>
        <v>90.449180143777994</v>
      </c>
      <c r="N99" s="56">
        <f ca="true">IF((N101+R101)&gt;100,N101*100/(N101+R101),N101)</f>
        <v>3.299529706043927</v>
      </c>
      <c r="O99" s="105">
        <f ca="true">N99*AVERAGEIF(O105:O116,"&gt;0")/100</f>
        <v>2.5284079449869585</v>
      </c>
      <c r="P99" s="61">
        <f ca="true">N99*(100-AVERAGEIF(O105:O116,"&gt;0"))/100</f>
        <v>0.7711217610569685</v>
      </c>
      <c r="Q99" s="62">
        <f ca="true">100-(O99+P99+R99)</f>
        <v>8.2435613048122605</v>
      </c>
      <c r="R99" s="63">
        <f ca="true">IF((N101+R101)&gt;100,R101*100/(N101+R101),R101)</f>
        <v>88.456908989143813</v>
      </c>
      <c r="S99" s="56">
        <f ca="true">IF((S101+W101)&gt;100,S101*100/(S101+W101),S101)</f>
        <v>2.5058226513450563</v>
      </c>
      <c r="T99" s="105">
        <f ca="true">S99*AVERAGEIF(T105:T116,"&gt;0")/100</f>
        <v>1.9136846649654478</v>
      </c>
      <c r="U99" s="61">
        <f ca="true">S99*(100-AVERAGEIF(T105:T116,"&gt;0"))/100</f>
        <v>0.59213798637960857</v>
      </c>
      <c r="V99" s="62">
        <f ca="true">100-(T99+U99+W99)</f>
        <v>11.773513760963056</v>
      </c>
      <c r="W99" s="63">
        <f ca="true">IF((S101+W101)&gt;100,W101*100/(S101+W101),W101)</f>
        <v>85.720663587691888</v>
      </c>
      <c r="X99" s="56">
        <f ca="true">IF((X101+AB101)&gt;100,X101*100/(X101+AB101),X101)</f>
        <v>27.475257388121918</v>
      </c>
      <c r="Y99" s="105">
        <f ca="true">X99*AVERAGEIF(Y105:Y116,"&gt;0")/100</f>
        <v>12.10887818536234</v>
      </c>
      <c r="Z99" s="61">
        <f ca="true">X99*(100-AVERAGEIF(Y105:Y116,"&gt;0"))/100</f>
        <v>15.366379202759578</v>
      </c>
      <c r="AA99" s="62">
        <f ca="true">100-(Y99+Z99+AB99)</f>
        <v>32.716091548549684</v>
      </c>
      <c r="AB99" s="63">
        <f ca="true">IF((X101+AB101)&gt;100,AB101*100/(X101+AB101),AB101)</f>
        <v>39.808651063328398</v>
      </c>
    </row>
    <row r="100" s="64" customFormat="true" ht="15" customHeight="true" x14ac:dyDescent="0.2">
      <c r="A100" s="2352"/>
      <c r="B100" s="2353"/>
      <c r="C100" s="210">
        <v>2020</v>
      </c>
      <c r="D100" s="65">
        <f ca="true">IF((D102+H102)&gt;100,D102*100/(D102+H102),D102)</f>
        <v>6.8564050951221134</v>
      </c>
      <c r="E100" s="106">
        <f ca="true">D100*AVERAGEIF(E105:E116,"&gt;0")/100</f>
        <v>5.3243670447688638</v>
      </c>
      <c r="F100" s="67">
        <f ca="true">D100*(100-AVERAGEIF(E105:E116,"&gt;0"))/100</f>
        <v>1.5320380503532498</v>
      </c>
      <c r="G100" s="68">
        <f ca="true">100-(E100+F100+H100)</f>
        <v>50.48933954799179</v>
      </c>
      <c r="H100" s="69">
        <f ca="true">IF((D102+H102)&gt;100,H102*100/(D102+H102),H102)</f>
        <v>42.654255356886097</v>
      </c>
      <c r="I100" s="65">
        <f ca="true">IF((I102+M102)&gt;100,I102*100/(I102+M102),I102)</f>
        <v>6.8219660595663072</v>
      </c>
      <c r="J100" s="106">
        <f ca="true">I100*AVERAGEIF(J105:J116,"&gt;0")/100</f>
        <v>5.5629114617569986</v>
      </c>
      <c r="K100" s="67">
        <f ca="true">I100*(100-AVERAGEIF(J105:J116,"&gt;0"))/100</f>
        <v>1.2590545978093091</v>
      </c>
      <c r="L100" s="68">
        <f ca="true">100-(J100+K100+M100)</f>
        <v>61.19441117001918</v>
      </c>
      <c r="M100" s="69">
        <f ca="true">IF((I102+M102)&gt;100,M102*100/(I102+M102),M102)</f>
        <v>31.983622770414513</v>
      </c>
      <c r="N100" s="65">
        <f ca="true">IF((N102+R102)&gt;100,N102*100/(N102+R102),N102)</f>
        <v>8.8370417114620068</v>
      </c>
      <c r="O100" s="106">
        <f ca="true">N100*AVERAGEIF(O105:O116,"&gt;0")/100</f>
        <v>6.7717670286506655</v>
      </c>
      <c r="P100" s="67">
        <f ca="true">N100*(100-AVERAGEIF(O105:O116,"&gt;0"))/100</f>
        <v>2.0652746828113413</v>
      </c>
      <c r="Q100" s="68">
        <f ca="true">100-(O100+P100+R100)</f>
        <v>69.148791014566086</v>
      </c>
      <c r="R100" s="69">
        <f ca="true">IF((N102+R102)&gt;100,R102*100/(N102+R102),R102)</f>
        <v>22.014167273971907</v>
      </c>
      <c r="S100" s="65">
        <f ca="true">IF((S102+W102)&gt;100,S102*100/(S102+W102),S102)</f>
        <v>10.699981534415542</v>
      </c>
      <c r="T100" s="106">
        <f ca="true">S100*AVERAGEIF(T105:T116,"&gt;0")/100</f>
        <v>8.1715242564486044</v>
      </c>
      <c r="U100" s="67">
        <f ca="true">S100*(100-AVERAGEIF(T105:T116,"&gt;0"))/100</f>
        <v>2.5284572779669365</v>
      </c>
      <c r="V100" s="68">
        <f ca="true">100-(T100+U100+W100)</f>
        <v>76.983755427921665</v>
      </c>
      <c r="W100" s="69">
        <f ca="true">IF((S102+W102)&gt;100,W102*100/(S102+W102),W102)</f>
        <v>12.316263037662793</v>
      </c>
      <c r="X100" s="65">
        <f ca="true">IF((X102+AB102)&gt;100,X102*100/(X102+AB102),X102)</f>
        <v>48.769737465521757</v>
      </c>
      <c r="Y100" s="106">
        <f ca="true">X100*AVERAGEIF(Y105:Y116,"&gt;0")/100</f>
        <v>21.493768075032104</v>
      </c>
      <c r="Z100" s="67">
        <f ca="true">X100*(100-AVERAGEIF(Y105:Y116,"&gt;0"))/100</f>
        <v>27.275969390489653</v>
      </c>
      <c r="AA100" s="68">
        <f ca="true">100-(Y100+Z100+AB100)</f>
        <v>50.980929003664642</v>
      </c>
      <c r="AB100" s="69">
        <f ca="true">IF((X102+AB102)&gt;100,AB102*100/(X102+AB102),AB102)</f>
        <v>0.2493335308136011</v>
      </c>
    </row>
    <row r="101" hidden="true" x14ac:dyDescent="0.2">
      <c r="A101" s="2354" t="s">
        <v>12</v>
      </c>
      <c r="B101" s="2355"/>
      <c r="C101" s="70">
        <f>MinRegYear(C99,C105:C116)</f>
        <v>2000</v>
      </c>
      <c r="D101" s="71">
        <f ca="true">IF(MAX(C105:C116)-MIN(C105:C116)&lt;5,AVERAGEIF(C105:C116,"&gt;0",D105:D116),
IF(FORECAST($C101,D$105:D$116,$C$105:$C$116)&lt;0,0,
IF(FORECAST($C101,D$105:D$116,$C$105:$C$116)&gt;100,100,
FORECAST($C101,D$105:D$116,$C$105:$C$116))))</f>
        <v>1.4782926876288229</v>
      </c>
      <c r="E101" s="72"/>
      <c r="F101" s="73"/>
      <c r="G101" s="73"/>
      <c r="H101" s="74">
        <f ca="true">IF(MAX(C105:C116)-MIN(C105:C116)&lt;5,AVERAGEIF(C105:C116,"&gt;0",H105:H116),
IF(FORECAST($C101,H$105:H$116,$C$105:$C$116)&lt;0,0,
IF(FORECAST($C101,H$105:H$116,$C$105:$C$116)&gt;100,100,
FORECAST($C101,H$105:H$116,$C$105:$C$116))))</f>
        <v>93.127053632158095</v>
      </c>
      <c r="I101" s="71">
        <f ca="true">IF(MAX(C105:C116)-MIN(C105:C116)&lt;5,AVERAGEIF(C105:C116,"&gt;0",I105:I116),
IF(FORECAST($C101,I$105:I$116,$C$105:$C$116)&lt;0,0,
IF(FORECAST($C101,I$105:I$116,$C$105:$C$116)&gt;100,100,
FORECAST($C101,I$105:I$116,$C$105:$C$116))))</f>
        <v>2.6490232875154902</v>
      </c>
      <c r="J101" s="72"/>
      <c r="K101" s="73"/>
      <c r="L101" s="73"/>
      <c r="M101" s="74">
        <f ca="true">IF(MAX(C105:C116)-MIN(C105:C116)&lt;5,AVERAGEIF(C105:C116,"&gt;0",M105:M116),
IF(FORECAST($C101,M$105:M$116,$C$105:$C$116)&lt;0,0,
IF(FORECAST($C101,M$105:M$116,$C$105:$C$116)&gt;100,100,
FORECAST($C101,M$105:M$116,$C$105:$C$116))))</f>
        <v>90.449180143777994</v>
      </c>
      <c r="N101" s="71">
        <f ca="true">IF(MAX(C105:C116)-MIN(C105:C116)&lt;5,AVERAGEIF(C105:C116,"&gt;0",N105:N116),
IF(FORECAST($C101,N$105:N$116,$C$105:$C$116)&lt;0,0,
IF(FORECAST($C101,N$105:N$116,$C$105:$C$116)&gt;100,100,
FORECAST($C101,N$105:N$116,$C$105:$C$116))))</f>
        <v>3.299529706043927</v>
      </c>
      <c r="O101" s="72"/>
      <c r="P101" s="73"/>
      <c r="Q101" s="73"/>
      <c r="R101" s="74">
        <f ca="true">IF(MAX(C105:C116)-MIN(C105:C116)&lt;5,AVERAGEIF(C105:C116,"&gt;0",R105:R116),
IF(FORECAST($C101,R$105:R$116,$C$105:$C$116)&lt;0,0,
IF(FORECAST($C101,R$105:R$116,$C$105:$C$116)&gt;100,100,
FORECAST($C101,R$105:R$116,$C$105:$C$116))))</f>
        <v>88.456908989143813</v>
      </c>
      <c r="S101" s="71">
        <f ca="true">IF(MAX(C105:C116)-MIN(C105:C116)&lt;5,AVERAGEIF(C105:C116,"&gt;0",S105:S116),
IF(FORECAST($C101,S$105:S$116,$C$105:$C$116)&lt;0,0,
IF(FORECAST($C101,S$105:S$116,$C$105:$C$116)&gt;100,100,
FORECAST($C101,S$105:S$116,$C$105:$C$116))))</f>
        <v>2.5058226513450563</v>
      </c>
      <c r="T101" s="72"/>
      <c r="U101" s="73"/>
      <c r="V101" s="73"/>
      <c r="W101" s="74">
        <f ca="true">IF(MAX(C105:C116)-MIN(C105:C116)&lt;5,AVERAGEIF(C105:C116,"&gt;0",W105:W116),
IF(FORECAST($C101,W$105:W$116,$C$105:$C$116)&lt;0,0,
IF(FORECAST($C101,W$105:W$116,$C$105:$C$116)&gt;100,100,
FORECAST($C101,W$105:W$116,$C$105:$C$116))))</f>
        <v>85.720663587691888</v>
      </c>
      <c r="X101" s="71">
        <f ca="true">IF(MAX(C105:C116)-MIN(C105:C116)&lt;5,AVERAGEIF(C105:C116,"&gt;0",X105:X116),
IF(FORECAST($C101,X$105:X$116,$C$105:$C$116)&lt;0,0,
IF(FORECAST($C101,X$105:X$116,$C$105:$C$116)&gt;100,100,
FORECAST($C101,X$105:X$116,$C$105:$C$116))))</f>
        <v>27.475257388121918</v>
      </c>
      <c r="Y101" s="72"/>
      <c r="Z101" s="73"/>
      <c r="AA101" s="73"/>
      <c r="AB101" s="74">
        <f ca="true">IF(MAX(C105:C116)-MIN(C105:C116)&lt;5,AVERAGEIF(C105:C116,"&gt;0",AB105:AB116),
IF(FORECAST($C101,AB$105:AB$116,$C$105:$C$116)&lt;0,0,
IF(FORECAST($C101,AB$105:AB$116,$C$105:$C$116)&gt;100,100,
FORECAST($C101,AB$105:AB$116,$C$105:$C$116))))</f>
        <v>39.808651063328398</v>
      </c>
    </row>
    <row r="102" hidden="true" x14ac:dyDescent="0.2">
      <c r="A102" s="2356"/>
      <c r="B102" s="2357"/>
      <c r="C102" s="49">
        <f>MaxRegYear(C100,C105:C116)</f>
        <v>2018</v>
      </c>
      <c r="D102" s="75">
        <f ca="true">IF(MAX(C105:C116)-MIN(C105:C116)&lt;5,AVERAGEIF(C105:C116,"&gt;0",D105:D116),
IF(FORECAST($C102,D$105:D$116,$C$105:$C$116)&lt;0,0,
IF(FORECAST($C102,D$105:D$116,$C$105:$C$116)&gt;100,100,
FORECAST($C102,D$105:D$116,$C$105:$C$116))))</f>
        <v>6.8564050951221134</v>
      </c>
      <c r="E102" s="76"/>
      <c r="F102" s="77"/>
      <c r="G102" s="77"/>
      <c r="H102" s="78">
        <f ca="true">IF(MAX(C105:C116)-MIN(C105:C116)&lt;5,AVERAGEIF(C105:C116,"&gt;0",H105:H116),
IF(FORECAST($C102,H$105:H$116,$C$105:$C$116)&lt;0,0,
IF(FORECAST($C102,H$105:H$116,$C$105:$C$116)&gt;100,100,
FORECAST($C102,H$105:H$116,$C$105:$C$116))))</f>
        <v>42.654255356886097</v>
      </c>
      <c r="I102" s="75">
        <f ca="true">IF(MAX(C105:C116)-MIN(C105:C116)&lt;5,AVERAGEIF(C105:C116,"&gt;0",I105:I116),
IF(FORECAST($C102,I$105:I$116,$C$105:$C$116)&lt;0,0,
IF(FORECAST($C102,I$105:I$116,$C$105:$C$116)&gt;100,100,
FORECAST($C102,I$105:I$116,$C$105:$C$116))))</f>
        <v>6.8219660595663072</v>
      </c>
      <c r="J102" s="76"/>
      <c r="K102" s="77"/>
      <c r="L102" s="77"/>
      <c r="M102" s="78">
        <f ca="true">IF(MAX(C105:C116)-MIN(C105:C116)&lt;5,AVERAGEIF(C105:C116,"&gt;0",M105:M116),
IF(FORECAST($C102,M$105:M$116,$C$105:$C$116)&lt;0,0,
IF(FORECAST($C102,M$105:M$116,$C$105:$C$116)&gt;100,100,
FORECAST($C102,M$105:M$116,$C$105:$C$116))))</f>
        <v>31.983622770414513</v>
      </c>
      <c r="N102" s="75">
        <f ca="true">IF(MAX(C105:C116)-MIN(C105:C116)&lt;5,AVERAGEIF(C105:C116,"&gt;0",N105:N116),
IF(FORECAST($C102,N$105:N$116,$C$105:$C$116)&lt;0,0,
IF(FORECAST($C102,N$105:N$116,$C$105:$C$116)&gt;100,100,
FORECAST($C102,N$105:N$116,$C$105:$C$116))))</f>
        <v>8.8370417114620068</v>
      </c>
      <c r="O102" s="76"/>
      <c r="P102" s="77"/>
      <c r="Q102" s="77"/>
      <c r="R102" s="78">
        <f ca="true">IF(MAX(C105:C116)-MIN(C105:C116)&lt;5,AVERAGEIF(C105:C116,"&gt;0",R105:R116),
IF(FORECAST($C102,R$105:R$116,$C$105:$C$116)&lt;0,0,
IF(FORECAST($C102,R$105:R$116,$C$105:$C$116)&gt;100,100,
FORECAST($C102,R$105:R$116,$C$105:$C$116))))</f>
        <v>22.014167273971907</v>
      </c>
      <c r="S102" s="75">
        <f ca="true">IF(MAX(C105:C116)-MIN(C105:C116)&lt;5,AVERAGEIF(C105:C116,"&gt;0",S105:S116),
IF(FORECAST($C102,S$105:S$116,$C$105:$C$116)&lt;0,0,
IF(FORECAST($C102,S$105:S$116,$C$105:$C$116)&gt;100,100,
FORECAST($C102,S$105:S$116,$C$105:$C$116))))</f>
        <v>10.699981534415542</v>
      </c>
      <c r="T102" s="76"/>
      <c r="U102" s="77"/>
      <c r="V102" s="77"/>
      <c r="W102" s="78">
        <f ca="true">IF(MAX(C105:C116)-MIN(C105:C116)&lt;5,AVERAGEIF(C105:C116,"&gt;0",W105:W116),
IF(FORECAST($C102,W$105:W$116,$C$105:$C$116)&lt;0,0,
IF(FORECAST($C102,W$105:W$116,$C$105:$C$116)&gt;100,100,
FORECAST($C102,W$105:W$116,$C$105:$C$116))))</f>
        <v>12.316263037662793</v>
      </c>
      <c r="X102" s="75">
        <f ca="true">IF(MAX(C105:C116)-MIN(C105:C116)&lt;5,AVERAGEIF(C105:C116,"&gt;0",X105:X116),
IF(FORECAST($C102,X$105:X$116,$C$105:$C$116)&lt;0,0,
IF(FORECAST($C102,X$105:X$116,$C$105:$C$116)&gt;100,100,
FORECAST($C102,X$105:X$116,$C$105:$C$116))))</f>
        <v>48.769737465521757</v>
      </c>
      <c r="Y102" s="76"/>
      <c r="Z102" s="77"/>
      <c r="AA102" s="77"/>
      <c r="AB102" s="78">
        <f ca="true">IF(MAX(C105:C116)-MIN(C105:C116)&lt;5,AVERAGEIF(C105:C116,"&gt;0",AB105:AB116),
IF(FORECAST($C102,AB$105:AB$116,$C$105:$C$116)&lt;0,0,
IF(FORECAST($C102,AB$105:AB$116,$C$105:$C$116)&gt;100,100,
FORECAST($C102,AB$105:AB$116,$C$105:$C$116))))</f>
        <v>0.2493335308136011</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71" t="s">
        <v>178</v>
      </c>
      <c r="C105" s="472">
        <v>2000</v>
      </c>
      <c r="D105" s="1">
        <f t="shared" ref="D105:D116" ca="true" si="15">IF(ISERROR(INDIRECT(CONCATENATE($B105,"!C122"))),"",INDIRECT(CONCATENATE($B105,"!C122")))</f>
        <v>0.16880316431601206</v>
      </c>
      <c r="E105" s="88" t="str">
        <f t="shared" ref="E105:E116" ca="true" si="16">IF(ISERROR(INDIRECT(CONCATENATE($B105,"!C129"))),"",INDIRECT(CONCATENATE($B105,"!C129")))</f>
        <v>N/A</v>
      </c>
      <c r="F105" s="89"/>
      <c r="G105" s="89"/>
      <c r="H105" s="90">
        <f t="shared" ref="H105:H116" ca="true" si="17">IF(ISERROR(INDIRECT(CONCATENATE($B105,"!C127"))),"",INDIRECT(CONCATENATE($B105,"!C127")))</f>
        <v>94.475757217808038</v>
      </c>
      <c r="I105" s="1">
        <f t="shared" ref="I105:I116" ca="true" si="18">IF(ISERROR(INDIRECT(CONCATENATE($B105,"!D122"))),"",INDIRECT(CONCATENATE($B105,"!D122")))</f>
        <v>0.24919626179697826</v>
      </c>
      <c r="J105" s="88" t="str">
        <f t="shared" ref="J105:J116" ca="true" si="19">IF(ISERROR(INDIRECT(CONCATENATE($B105,"!D129"))),"",INDIRECT(CONCATENATE($B105,"!D129")))</f>
        <v>N/A</v>
      </c>
      <c r="K105" s="89"/>
      <c r="L105" s="89"/>
      <c r="M105" s="90">
        <f t="shared" ref="M105:M116" ca="true" si="20">IF(ISERROR(INDIRECT(CONCATENATE($B105,"!D127"))),"",INDIRECT(CONCATENATE($B105,"!D127")))</f>
        <v>94.067398838465948</v>
      </c>
      <c r="N105" s="1">
        <f t="shared" ref="N105:N116" ca="true" si="21">IF(ISERROR(INDIRECT(CONCATENATE($B105,"!E122"))),"",INDIRECT(CONCATENATE($B105,"!E122")))</f>
        <v>0.49496595890700018</v>
      </c>
      <c r="O105" s="88" t="str">
        <f t="shared" ref="O105:O116" ca="true" si="22">IF(ISERROR(INDIRECT(CONCATENATE($B105,"!E129"))),"",INDIRECT(CONCATENATE($B105,"!E129")))</f>
        <v>N/A</v>
      </c>
      <c r="P105" s="89"/>
      <c r="Q105" s="89"/>
      <c r="R105" s="90">
        <f t="shared" ref="R105:R116" ca="true" si="23">IF(ISERROR(INDIRECT(CONCATENATE($B105,"!E127"))),"",INDIRECT(CONCATENATE($B105,"!E127")))</f>
        <v>91.648575198350841</v>
      </c>
      <c r="S105" s="1">
        <f t="shared" ref="S105:S116" ca="true" si="24">IF(ISERROR(INDIRECT(CONCATENATE($B105,"!F122"))),"",INDIRECT(CONCATENATE($B105,"!F122")))</f>
        <v>0.32311599816335485</v>
      </c>
      <c r="T105" s="88" t="str">
        <f t="shared" ref="T105:T116" ca="true" si="25">IF(ISERROR(INDIRECT(CONCATENATE($B105,"!F129"))),"",INDIRECT(CONCATENATE($B105,"!F129")))</f>
        <v>N/A</v>
      </c>
      <c r="U105" s="89"/>
      <c r="V105" s="89"/>
      <c r="W105" s="90">
        <f t="shared" ref="W105:W116" ca="true" si="26">IF(ISERROR(INDIRECT(CONCATENATE($B105,"!F127"))),"",INDIRECT(CONCATENATE($B105,"!F127")))</f>
        <v>88.420411960568842</v>
      </c>
      <c r="X105" s="1">
        <f t="shared" ref="X105:X116" ca="true" si="27">IF(ISERROR(INDIRECT(CONCATENATE($B105,"!G122"))),"",INDIRECT(CONCATENATE($B105,"!G122")))</f>
        <v>24.217547074251801</v>
      </c>
      <c r="Y105" s="88" t="str">
        <f t="shared" ref="Y105:Y116" ca="true" si="28">IF(ISERROR(INDIRECT(CONCATENATE($B105,"!G129"))),"",INDIRECT(CONCATENATE($B105,"!G129")))</f>
        <v>N/A</v>
      </c>
      <c r="Z105" s="89"/>
      <c r="AA105" s="89"/>
      <c r="AB105" s="90">
        <f t="shared" ref="AB105:AB116" ca="true" si="29">IF(ISERROR(INDIRECT(CONCATENATE($B105,"!G2127"))),"",INDIRECT(CONCATENATE($B105,"!G127")))</f>
        <v>43.082888985302397</v>
      </c>
    </row>
    <row r="106" x14ac:dyDescent="0.2">
      <c r="A106" s="87"/>
      <c r="B106" s="473" t="s">
        <v>147</v>
      </c>
      <c r="C106" s="474">
        <v>2005</v>
      </c>
      <c r="D106" s="2">
        <f t="shared" ca="true" si="15"/>
        <v>4.4661606736156942</v>
      </c>
      <c r="E106" s="91">
        <f t="shared" ca="true" si="16"/>
        <v>91.327489561547509</v>
      </c>
      <c r="F106" s="89"/>
      <c r="G106" s="89"/>
      <c r="H106" s="92">
        <f t="shared" ca="true" si="17"/>
        <v>82.120735890379265</v>
      </c>
      <c r="I106" s="2">
        <f t="shared" ca="true" si="18"/>
        <v>6.3174599401359695</v>
      </c>
      <c r="J106" s="91">
        <f t="shared" ca="true" si="19"/>
        <v>86.576522692958392</v>
      </c>
      <c r="K106" s="89"/>
      <c r="L106" s="89"/>
      <c r="M106" s="92">
        <f t="shared" ca="true" si="20"/>
        <v>72.702145995375929</v>
      </c>
      <c r="N106" s="2">
        <f t="shared" ca="true" si="21"/>
        <v>7.96624478852533</v>
      </c>
      <c r="O106" s="91">
        <f t="shared" ca="true" si="22"/>
        <v>81.314067389687267</v>
      </c>
      <c r="P106" s="89"/>
      <c r="Q106" s="89"/>
      <c r="R106" s="92">
        <f t="shared" ca="true" si="23"/>
        <v>67.660572710152806</v>
      </c>
      <c r="S106" s="2">
        <f t="shared" ca="true" si="24"/>
        <v>6.0094697879446368</v>
      </c>
      <c r="T106" s="91">
        <f t="shared" ca="true" si="25"/>
        <v>80.913517181362664</v>
      </c>
      <c r="U106" s="89"/>
      <c r="V106" s="89"/>
      <c r="W106" s="92">
        <f t="shared" ca="true" si="26"/>
        <v>63.334937709222082</v>
      </c>
      <c r="X106" s="2">
        <f t="shared" ca="true" si="27"/>
        <v>36.2353377639934</v>
      </c>
      <c r="Y106" s="91">
        <f t="shared" ca="true" si="28"/>
        <v>46.855718492120126</v>
      </c>
      <c r="Z106" s="89"/>
      <c r="AA106" s="89"/>
      <c r="AB106" s="92">
        <f t="shared" ca="true" si="29"/>
        <v>25.002926534477005</v>
      </c>
    </row>
    <row r="107" x14ac:dyDescent="0.2">
      <c r="A107" s="87"/>
      <c r="B107" s="473" t="s">
        <v>351</v>
      </c>
      <c r="C107" s="474">
        <v>2011</v>
      </c>
      <c r="D107" s="2">
        <f t="shared" ca="true" si="15"/>
        <v>5.6685980911062028</v>
      </c>
      <c r="E107" s="91">
        <f t="shared" ca="true" si="16"/>
        <v>73.860510818742469</v>
      </c>
      <c r="F107" s="89"/>
      <c r="G107" s="89"/>
      <c r="H107" s="92">
        <f t="shared" ca="true" si="17"/>
        <v>51.336125520211453</v>
      </c>
      <c r="I107" s="2">
        <f t="shared" ca="true" si="18"/>
        <v>7.3581725221117349</v>
      </c>
      <c r="J107" s="91">
        <f t="shared" ca="true" si="19"/>
        <v>82.475281297412181</v>
      </c>
      <c r="K107" s="89"/>
      <c r="L107" s="89"/>
      <c r="M107" s="92">
        <f t="shared" ca="true" si="20"/>
        <v>46.456451990930084</v>
      </c>
      <c r="N107" s="2">
        <f t="shared" ca="true" si="21"/>
        <v>8.7754307442666537</v>
      </c>
      <c r="O107" s="91">
        <f t="shared" ca="true" si="22"/>
        <v>73.590308029039775</v>
      </c>
      <c r="P107" s="89"/>
      <c r="Q107" s="89"/>
      <c r="R107" s="92">
        <f t="shared" ca="true" si="23"/>
        <v>42.787721503803958</v>
      </c>
      <c r="S107" s="2">
        <f t="shared" ca="true" si="24"/>
        <v>11.79754332031578</v>
      </c>
      <c r="T107" s="91">
        <f t="shared" ca="true" si="25"/>
        <v>74.486749562370846</v>
      </c>
      <c r="U107" s="89"/>
      <c r="V107" s="89"/>
      <c r="W107" s="92">
        <f t="shared" ca="true" si="26"/>
        <v>36.613576165965398</v>
      </c>
      <c r="X107" s="2">
        <f t="shared" ca="true" si="27"/>
        <v>44.654340326856115</v>
      </c>
      <c r="Y107" s="91">
        <f t="shared" ca="true" si="28"/>
        <v>42.736994427027305</v>
      </c>
      <c r="Z107" s="89"/>
      <c r="AA107" s="89"/>
      <c r="AB107" s="92">
        <f t="shared" ca="true" si="29"/>
        <v>13.553406692296624</v>
      </c>
      <c r="AD107" s="93"/>
    </row>
    <row r="108" x14ac:dyDescent="0.2">
      <c r="A108" s="87"/>
      <c r="B108" s="473" t="s">
        <v>421</v>
      </c>
      <c r="C108" s="474">
        <v>2016</v>
      </c>
      <c r="D108" s="2">
        <f t="shared" ca="true" si="15"/>
        <v>5.1706975459099782</v>
      </c>
      <c r="E108" s="91">
        <f t="shared" ca="true" si="16"/>
        <v>67.778122722185628</v>
      </c>
      <c r="F108" s="89"/>
      <c r="G108" s="89"/>
      <c r="H108" s="92">
        <f t="shared" ca="true" si="17"/>
        <v>54.846176744192888</v>
      </c>
      <c r="I108" s="2">
        <f t="shared" ca="true" si="18"/>
        <v>4.0898293541075512</v>
      </c>
      <c r="J108" s="91">
        <f t="shared" ca="true" si="19"/>
        <v>75.580523985942278</v>
      </c>
      <c r="K108" s="89"/>
      <c r="L108" s="89"/>
      <c r="M108" s="92">
        <f t="shared" ca="true" si="20"/>
        <v>44.631955086584682</v>
      </c>
      <c r="N108" s="2">
        <f t="shared" ca="true" si="21"/>
        <v>5.8059431198862947</v>
      </c>
      <c r="O108" s="91">
        <f t="shared" ca="true" si="22"/>
        <v>74.98365441372485</v>
      </c>
      <c r="P108" s="89"/>
      <c r="Q108" s="89"/>
      <c r="R108" s="92">
        <f t="shared" ca="true" si="23"/>
        <v>33.610336828404598</v>
      </c>
      <c r="S108" s="2">
        <f t="shared" ca="true" si="24"/>
        <v>6.4605550688595414</v>
      </c>
      <c r="T108" s="91">
        <f t="shared" ca="true" si="25"/>
        <v>73.708285364481512</v>
      </c>
      <c r="U108" s="89"/>
      <c r="V108" s="89"/>
      <c r="W108" s="92">
        <f t="shared" ca="true" si="26"/>
        <v>24.017016426066359</v>
      </c>
      <c r="X108" s="2">
        <f t="shared" ca="true" si="27"/>
        <v>42.650657858319654</v>
      </c>
      <c r="Y108" s="91">
        <f t="shared" ca="true" si="28"/>
        <v>42.623098721589827</v>
      </c>
      <c r="Z108" s="89"/>
      <c r="AA108" s="89"/>
      <c r="AB108" s="92">
        <f t="shared" ca="true" si="29"/>
        <v>7.2677064278759724</v>
      </c>
    </row>
    <row r="109" x14ac:dyDescent="0.2">
      <c r="A109" s="87"/>
      <c r="B109" s="473"/>
      <c r="C109" s="474"/>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73"/>
      <c r="C110" s="474"/>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73"/>
      <c r="C111" s="474"/>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73"/>
      <c r="C112" s="474"/>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73"/>
      <c r="C113" s="474"/>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73"/>
      <c r="C114" s="474"/>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73"/>
      <c r="C115" s="474"/>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75"/>
      <c r="C116" s="476"/>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323" t="str">
        <f>CONCATENATE("National use of sanitation facilities, ",C99,"–",C100)</f>
        <v>National use of sanitation facilities, 2000–2020</v>
      </c>
      <c r="C118" s="2324"/>
      <c r="D118" s="2324"/>
      <c r="E118" s="2324"/>
      <c r="F118" s="2324"/>
      <c r="G118" s="2324"/>
      <c r="H118" s="2324"/>
      <c r="I118" s="2324"/>
      <c r="J118" s="2324"/>
      <c r="K118" s="2324"/>
      <c r="L118" s="2324"/>
      <c r="N118" s="98"/>
      <c r="O118" s="98"/>
      <c r="P118" s="98"/>
      <c r="Q118" s="98"/>
      <c r="R118" s="98"/>
      <c r="S118" s="2347" t="s">
        <v>11</v>
      </c>
      <c r="T118" s="2348"/>
      <c r="U118" s="2348"/>
      <c r="V118" s="2348"/>
      <c r="W118" s="2349"/>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2345" t="s">
        <v>6</v>
      </c>
      <c r="B197" s="2345"/>
      <c r="C197" s="2345"/>
      <c r="D197" s="2342" t="s">
        <v>0</v>
      </c>
      <c r="E197" s="2343"/>
      <c r="F197" s="2343"/>
      <c r="G197" s="2343"/>
      <c r="H197" s="2344"/>
      <c r="I197" s="2342" t="s">
        <v>1</v>
      </c>
      <c r="J197" s="2343"/>
      <c r="K197" s="2343"/>
      <c r="L197" s="2343"/>
      <c r="M197" s="2344"/>
      <c r="N197" s="2342" t="s">
        <v>2</v>
      </c>
      <c r="O197" s="2343"/>
      <c r="P197" s="2343"/>
      <c r="Q197" s="2343"/>
      <c r="R197" s="2344"/>
      <c r="S197" s="2342" t="s">
        <v>3</v>
      </c>
      <c r="T197" s="2343"/>
      <c r="U197" s="2343"/>
      <c r="V197" s="2343"/>
      <c r="W197" s="2344"/>
      <c r="X197" s="2342" t="s">
        <v>4</v>
      </c>
      <c r="Y197" s="2343"/>
      <c r="Z197" s="2343"/>
      <c r="AA197" s="2343"/>
      <c r="AB197" s="2344"/>
    </row>
    <row r="198" s="44" customFormat="true" ht="22.5" customHeight="true" x14ac:dyDescent="0.2">
      <c r="A198" s="2358"/>
      <c r="B198" s="2358"/>
      <c r="C198" s="2358"/>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350" t="s">
        <v>10</v>
      </c>
      <c r="B199" s="2351"/>
      <c r="C199" s="209">
        <v>2000</v>
      </c>
      <c r="D199" s="56">
        <f ca="true">IF((D201+H201)&gt;100,D201*100/(D201+H201),D201)</f>
        <v>14.865313927754073</v>
      </c>
      <c r="E199" s="105">
        <f ca="true">D199*AVERAGEIF(E205:E216,"&gt;0")/100</f>
        <v>6.2891463609424019</v>
      </c>
      <c r="F199" s="58">
        <f ca="true">D199*(100-AVERAGEIF(E205:E216,"&gt;0"))/100</f>
        <v>8.5761675668116713</v>
      </c>
      <c r="G199" s="59">
        <f ca="true">100-(E199+F199+H199)</f>
        <v>35.748632667231846</v>
      </c>
      <c r="H199" s="60">
        <f ca="true">IF((D201+H201)&gt;100,H201*100/(D201+H201),H201)</f>
        <v>49.386053405014081</v>
      </c>
      <c r="I199" s="56">
        <f ca="true">IF((I201+M201)&gt;100,I201*100/(I201+M201),I201)</f>
        <v>23.083804377226102</v>
      </c>
      <c r="J199" s="105">
        <f ca="true">I199*AVERAGEIF(J205:J216,"&gt;0")/100</f>
        <v>6.5962827834271591</v>
      </c>
      <c r="K199" s="61">
        <f ca="true">I199*(100-AVERAGEIF(J205:J216,"&gt;0"))/100</f>
        <v>16.487521593798942</v>
      </c>
      <c r="L199" s="62">
        <f ca="true">100-(J199+K199+M199)</f>
        <v>45.080938404820131</v>
      </c>
      <c r="M199" s="63">
        <f ca="true">IF((I201+M201)&gt;100,M201*100/(I201+M201),M201)</f>
        <v>31.835257217953767</v>
      </c>
      <c r="N199" s="56">
        <f ca="true">IF((N201+R201)&gt;100,N201*100/(N201+R201),N201)</f>
        <v>38.273888642018392</v>
      </c>
      <c r="O199" s="105">
        <f ca="true">N199*AVERAGEIF(O205:O216,"&gt;0")/100</f>
        <v>10.256400081911123</v>
      </c>
      <c r="P199" s="61">
        <f ca="true">N199*(100-AVERAGEIF(O205:O216,"&gt;0"))/100</f>
        <v>28.017488560107271</v>
      </c>
      <c r="Q199" s="62">
        <f ca="true">100-(O199+P199+R199)</f>
        <v>38.466884880570888</v>
      </c>
      <c r="R199" s="63">
        <f ca="true">IF((N201+R201)&gt;100,R201*100/(N201+R201),R201)</f>
        <v>23.259226477410721</v>
      </c>
      <c r="S199" s="56">
        <f ca="true">IF((S201+W201)&gt;100,S201*100/(S201+W201),S201)</f>
        <v>61.741222546258882</v>
      </c>
      <c r="T199" s="105">
        <f ca="true">S199*AVERAGEIF(T205:T216,"&gt;0")/100</f>
        <v>20.06568312627811</v>
      </c>
      <c r="U199" s="61">
        <f ca="true">S199*(100-AVERAGEIF(T205:T216,"&gt;0"))/100</f>
        <v>41.67553941998078</v>
      </c>
      <c r="V199" s="62">
        <f ca="true">100-(T199+U199+W199)</f>
        <v>29.459439511588357</v>
      </c>
      <c r="W199" s="63">
        <f ca="true">IF((S201+W201)&gt;100,W201*100/(S201+W201),W201)</f>
        <v>8.7993379421527607</v>
      </c>
      <c r="X199" s="56">
        <f ca="true">IF((X201+AB201)&gt;100,X201*100/(X201+AB201),X201)</f>
        <v>85.278957202140475</v>
      </c>
      <c r="Y199" s="105">
        <f ca="true">X199*AVERAGEIF(Y205:Y216,"&gt;0")/100</f>
        <v>50.366736664415477</v>
      </c>
      <c r="Z199" s="61">
        <f ca="true">X199*(100-AVERAGEIF(Y205:Y216,"&gt;0"))/100</f>
        <v>34.912220537724998</v>
      </c>
      <c r="AA199" s="62">
        <f ca="true">100-(Y199+Z199+AB199)</f>
        <v>10.961813234567956</v>
      </c>
      <c r="AB199" s="63">
        <f ca="true">IF((X201+AB201)&gt;100,AB201*100/(X201+AB201),AB201)</f>
        <v>3.7592295632915693</v>
      </c>
    </row>
    <row r="200" s="64" customFormat="true" ht="15" customHeight="true" x14ac:dyDescent="0.2">
      <c r="A200" s="2352"/>
      <c r="B200" s="2353"/>
      <c r="C200" s="210">
        <v>2020</v>
      </c>
      <c r="D200" s="65">
        <f ca="true">IF((D202+H202)&gt;100,D202*100/(D202+H202),D202)</f>
        <v>20.570482920113022</v>
      </c>
      <c r="E200" s="106">
        <f ca="true">D200*AVERAGEIF(E205:E216,"&gt;0")/100</f>
        <v>8.7028621412640863</v>
      </c>
      <c r="F200" s="67">
        <f ca="true">D200*(100-AVERAGEIF(E205:E216,"&gt;0"))/100</f>
        <v>11.867620778848936</v>
      </c>
      <c r="G200" s="68">
        <f ca="true">100-(E200+F200+H200)</f>
        <v>57.518280237924159</v>
      </c>
      <c r="H200" s="69">
        <f ca="true">IF((D202+H202)&gt;100,H202*100/(D202+H202),H202)</f>
        <v>21.911236841962818</v>
      </c>
      <c r="I200" s="65">
        <f ca="true">IF((I202+M202)&gt;100,I202*100/(I202+M202),I202)</f>
        <v>29.018388181180285</v>
      </c>
      <c r="J200" s="106">
        <f ca="true">I200*AVERAGEIF(J205:J216,"&gt;0")/100</f>
        <v>8.2921121334388612</v>
      </c>
      <c r="K200" s="67">
        <f ca="true">I200*(100-AVERAGEIF(J205:J216,"&gt;0"))/100</f>
        <v>20.726276047741422</v>
      </c>
      <c r="L200" s="68">
        <f ca="true">100-(J200+K200+M200)</f>
        <v>64.977899810055646</v>
      </c>
      <c r="M200" s="69">
        <f ca="true">IF((I202+M202)&gt;100,M202*100/(I202+M202),M202)</f>
        <v>6.0037120087640687</v>
      </c>
      <c r="N200" s="65">
        <f ca="true">IF((N202+R202)&gt;100,N202*100/(N202+R202),N202)</f>
        <v>51.027848144932932</v>
      </c>
      <c r="O200" s="106">
        <f ca="true">N200*AVERAGEIF(O205:O216,"&gt;0")/100</f>
        <v>13.674127308790714</v>
      </c>
      <c r="P200" s="67">
        <f ca="true">N200*(100-AVERAGEIF(O205:O216,"&gt;0"))/100</f>
        <v>37.353720836142223</v>
      </c>
      <c r="Q200" s="68">
        <f ca="true">100-(O200+P200+R200)</f>
        <v>48.165228961677478</v>
      </c>
      <c r="R200" s="69">
        <f ca="true">IF((N202+R202)&gt;100,R202*100/(N202+R202),R202)</f>
        <v>0.8069228933895829</v>
      </c>
      <c r="S200" s="65">
        <f ca="true">IF((S202+W202)&gt;100,S202*100/(S202+W202),S202)</f>
        <v>69.177831880484973</v>
      </c>
      <c r="T200" s="106">
        <f ca="true">S200*AVERAGEIF(T205:T216,"&gt;0")/100</f>
        <v>22.482555359779816</v>
      </c>
      <c r="U200" s="67">
        <f ca="true">S200*(100-AVERAGEIF(T205:T216,"&gt;0"))/100</f>
        <v>46.695276520705164</v>
      </c>
      <c r="V200" s="68">
        <f ca="true">100-(T200+U200+W200)</f>
        <v>30.822168119515027</v>
      </c>
      <c r="W200" s="69">
        <f ca="true">IF((S202+W202)&gt;100,W202*100/(S202+W202),W202)</f>
        <v>0</v>
      </c>
      <c r="X200" s="65">
        <f ca="true">IF((X202+AB202)&gt;100,X202*100/(X202+AB202),X202)</f>
        <v>88.473371161638511</v>
      </c>
      <c r="Y200" s="106">
        <f ca="true">X200*AVERAGEIF(Y205:Y216,"&gt;0")/100</f>
        <v>52.253394428227011</v>
      </c>
      <c r="Z200" s="67">
        <f ca="true">X200*(100-AVERAGEIF(Y205:Y216,"&gt;0"))/100</f>
        <v>36.219976733411492</v>
      </c>
      <c r="AA200" s="68">
        <f ca="true">100-(Y200+Z200+AB200)</f>
        <v>11.526628838361489</v>
      </c>
      <c r="AB200" s="69">
        <f ca="true">IF((X202+AB202)&gt;100,AB202*100/(X202+AB202),AB202)</f>
        <v>0</v>
      </c>
    </row>
    <row r="201" hidden="true" x14ac:dyDescent="0.2">
      <c r="A201" s="2354" t="s">
        <v>12</v>
      </c>
      <c r="B201" s="2355"/>
      <c r="C201" s="70">
        <f>MinRegYear(C199,C205:C216)</f>
        <v>2000</v>
      </c>
      <c r="D201" s="71">
        <f ca="true">IF(MAX(C205:C216)-MIN(C205:C216)&lt;5,AVERAGEIF(C205:C216,"&gt;0",D205:D216),
IF(FORECAST($C201,D$205:D$216,$C$205:$C$216)&lt;0,0,
IF(FORECAST($C201,D$205:D$216,$C$205:$C$216)&gt;100,100,
FORECAST($C201,D$205:D$216,$C$205:$C$216))))</f>
        <v>14.865313927754073</v>
      </c>
      <c r="E201" s="72"/>
      <c r="F201" s="73"/>
      <c r="G201" s="73"/>
      <c r="H201" s="74">
        <f ca="true">IF(MAX(C205:C216)-MIN(C205:C216)&lt;5,AVERAGEIF(C205:C216,"&gt;0",H205:H216),
IF(FORECAST($C201,H$205:H$216,$C$205:$C$216)&lt;0,0,
IF(FORECAST($C201,H$205:H$216,$C$205:$C$216)&gt;100,100,
FORECAST($C201,H$205:H$216,$C$205:$C$216))))</f>
        <v>49.386053405014081</v>
      </c>
      <c r="I201" s="71">
        <f ca="true">IF(MAX(C205:C216)-MIN(C205:C216)&lt;5,AVERAGEIF(C205:C216,"&gt;0",I205:I216),
IF(FORECAST($C201,I$205:I$216,$C$205:$C$216)&lt;0,0,
IF(FORECAST($C201,I$205:I$216,$C$205:$C$216)&gt;100,100,
FORECAST($C201,I$205:I$216,$C$205:$C$216))))</f>
        <v>23.083804377226102</v>
      </c>
      <c r="J201" s="72"/>
      <c r="K201" s="73"/>
      <c r="L201" s="73"/>
      <c r="M201" s="74">
        <f ca="true">IF(MAX(C205:C216)-MIN(C205:C216)&lt;5,AVERAGEIF(C205:C216,"&gt;0",M205:M216),
IF(FORECAST($C201,M$205:M$216,$C$205:$C$216)&lt;0,0,
IF(FORECAST($C201,M$205:M$216,$C$205:$C$216)&gt;100,100,
FORECAST($C201,M$205:M$216,$C$205:$C$216))))</f>
        <v>31.835257217953767</v>
      </c>
      <c r="N201" s="71">
        <f ca="true">IF(MAX(C205:C216)-MIN(C205:C216)&lt;5,AVERAGEIF(C205:C216,"&gt;0",N205:N216),
IF(FORECAST($C201,N$205:N$216,$C$205:$C$216)&lt;0,0,
IF(FORECAST($C201,N$205:N$216,$C$205:$C$216)&gt;100,100,
FORECAST($C201,N$205:N$216,$C$205:$C$216))))</f>
        <v>38.273888642018392</v>
      </c>
      <c r="O201" s="72"/>
      <c r="P201" s="73"/>
      <c r="Q201" s="73"/>
      <c r="R201" s="74">
        <f ca="true">IF(MAX(C205:C216)-MIN(C205:C216)&lt;5,AVERAGEIF(C205:C216,"&gt;0",R205:R216),
IF(FORECAST($C201,R$205:R$216,$C$205:$C$216)&lt;0,0,
IF(FORECAST($C201,R$205:R$216,$C$205:$C$216)&gt;100,100,
FORECAST($C201,R$205:R$216,$C$205:$C$216))))</f>
        <v>23.259226477410721</v>
      </c>
      <c r="S201" s="71">
        <f ca="true">IF(MAX(C205:C216)-MIN(C205:C216)&lt;5,AVERAGEIF(C205:C216,"&gt;0",S205:S216),
IF(FORECAST($C201,S$205:S$216,$C$205:$C$216)&lt;0,0,
IF(FORECAST($C201,S$205:S$216,$C$205:$C$216)&gt;100,100,
FORECAST($C201,S$205:S$216,$C$205:$C$216))))</f>
        <v>61.741222546258882</v>
      </c>
      <c r="T201" s="72"/>
      <c r="U201" s="73"/>
      <c r="V201" s="73"/>
      <c r="W201" s="74">
        <f ca="true">IF(MAX(C205:C216)-MIN(C205:C216)&lt;5,AVERAGEIF(C205:C216,"&gt;0",W205:W216),
IF(FORECAST($C201,W$205:W$216,$C$205:$C$216)&lt;0,0,
IF(FORECAST($C201,W$205:W$216,$C$205:$C$216)&gt;100,100,
FORECAST($C201,W$205:W$216,$C$205:$C$216))))</f>
        <v>8.7993379421527607</v>
      </c>
      <c r="X201" s="71">
        <f ca="true">IF(MAX(C205:C216)-MIN(C205:C216)&lt;5,AVERAGEIF(C205:C216,"&gt;0",X205:X216),
IF(FORECAST($C201,X$205:X$216,$C$205:$C$216)&lt;0,0,
IF(FORECAST($C201,X$205:X$216,$C$205:$C$216)&gt;100,100,
FORECAST($C201,X$205:X$216,$C$205:$C$216))))</f>
        <v>85.278957202140475</v>
      </c>
      <c r="Y201" s="72"/>
      <c r="Z201" s="73"/>
      <c r="AA201" s="73"/>
      <c r="AB201" s="74">
        <f ca="true">IF(MAX(C205:C216)-MIN(C205:C216)&lt;5,AVERAGEIF(C205:C216,"&gt;0",AB205:AB216),
IF(FORECAST($C201,AB$205:AB$216,$C$205:$C$216)&lt;0,0,
IF(FORECAST($C201,AB$205:AB$216,$C$205:$C$216)&gt;100,100,
FORECAST($C201,AB$205:AB$216,$C$205:$C$216))))</f>
        <v>3.7592295632915693</v>
      </c>
    </row>
    <row r="202" hidden="true" x14ac:dyDescent="0.2">
      <c r="A202" s="2356"/>
      <c r="B202" s="2357"/>
      <c r="C202" s="49">
        <f>MaxRegYear(C200,C205:C216)</f>
        <v>2018</v>
      </c>
      <c r="D202" s="75">
        <f ca="true">IF(MAX(C205:C216)-MIN(C205:C216)&lt;5,AVERAGEIF(C205:C216,"&gt;0",D205:D216),
IF(FORECAST($C202,D$205:D$216,$C$205:$C$216)&lt;0,0,
IF(FORECAST($C202,D$205:D$216,$C$205:$C$216)&gt;100,100,
FORECAST($C202,D$205:D$216,$C$205:$C$216))))</f>
        <v>20.570482920113022</v>
      </c>
      <c r="E202" s="76"/>
      <c r="F202" s="77"/>
      <c r="G202" s="77"/>
      <c r="H202" s="78">
        <f ca="true">IF(MAX(C205:C216)-MIN(C205:C216)&lt;5,AVERAGEIF(C205:C216,"&gt;0",H205:H216),
IF(FORECAST($C202,H$205:H$216,$C$205:$C$216)&lt;0,0,
IF(FORECAST($C202,H$205:H$216,$C$205:$C$216)&gt;100,100,
FORECAST($C202,H$205:H$216,$C$205:$C$216))))</f>
        <v>21.911236841962818</v>
      </c>
      <c r="I202" s="75">
        <f ca="true">IF(MAX(C205:C216)-MIN(C205:C216)&lt;5,AVERAGEIF(C205:C216,"&gt;0",I205:I216),
IF(FORECAST($C202,I$205:I$216,$C$205:$C$216)&lt;0,0,
IF(FORECAST($C202,I$205:I$216,$C$205:$C$216)&gt;100,100,
FORECAST($C202,I$205:I$216,$C$205:$C$216))))</f>
        <v>29.018388181180285</v>
      </c>
      <c r="J202" s="76"/>
      <c r="K202" s="77"/>
      <c r="L202" s="77"/>
      <c r="M202" s="78">
        <f ca="true">IF(MAX(C205:C216)-MIN(C205:C216)&lt;5,AVERAGEIF(C205:C216,"&gt;0",M205:M216),
IF(FORECAST($C202,M$205:M$216,$C$205:$C$216)&lt;0,0,
IF(FORECAST($C202,M$205:M$216,$C$205:$C$216)&gt;100,100,
FORECAST($C202,M$205:M$216,$C$205:$C$216))))</f>
        <v>6.0037120087640687</v>
      </c>
      <c r="N202" s="75">
        <f ca="true">IF(MAX(C205:C216)-MIN(C205:C216)&lt;5,AVERAGEIF(C205:C216,"&gt;0",N205:N216),
IF(FORECAST($C202,N$205:N$216,$C$205:$C$216)&lt;0,0,
IF(FORECAST($C202,N$205:N$216,$C$205:$C$216)&gt;100,100,
FORECAST($C202,N$205:N$216,$C$205:$C$216))))</f>
        <v>51.027848144932932</v>
      </c>
      <c r="O202" s="76"/>
      <c r="P202" s="77"/>
      <c r="Q202" s="77"/>
      <c r="R202" s="78">
        <f ca="true">IF(MAX(C205:C216)-MIN(C205:C216)&lt;5,AVERAGEIF(C205:C216,"&gt;0",R205:R216),
IF(FORECAST($C202,R$205:R$216,$C$205:$C$216)&lt;0,0,
IF(FORECAST($C202,R$205:R$216,$C$205:$C$216)&gt;100,100,
FORECAST($C202,R$205:R$216,$C$205:$C$216))))</f>
        <v>0.8069228933895829</v>
      </c>
      <c r="S202" s="75">
        <f ca="true">IF(MAX(C205:C216)-MIN(C205:C216)&lt;5,AVERAGEIF(C205:C216,"&gt;0",S205:S216),
IF(FORECAST($C202,S$205:S$216,$C$205:$C$216)&lt;0,0,
IF(FORECAST($C202,S$205:S$216,$C$205:$C$216)&gt;100,100,
FORECAST($C202,S$205:S$216,$C$205:$C$216))))</f>
        <v>69.177831880484973</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88.473371161638511</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71" t="s">
        <v>178</v>
      </c>
      <c r="C205" s="472">
        <v>2000</v>
      </c>
      <c r="D205" s="1">
        <f t="shared" ref="D205:D216" ca="true" si="30">IF(ISERROR(INDIRECT(CONCATENATE($B205,"!H122"))),"",INDIRECT(CONCATENATE($B205,"!H122")))</f>
        <v>11.24552452713243</v>
      </c>
      <c r="E205" s="91" t="str">
        <f t="shared" ref="E205:E216" ca="true" si="31">IF(ISERROR(INDIRECT(CONCATENATE($B205,"!H129"))),"",INDIRECT(CONCATENATE($B205,"!H129")))</f>
        <v>N/A</v>
      </c>
      <c r="F205" s="89"/>
      <c r="G205" s="89"/>
      <c r="H205" s="90">
        <f t="shared" ref="H205:H216" ca="true" si="32">IF(ISERROR(INDIRECT(CONCATENATE($B205,"!H127"))),"",INDIRECT(CONCATENATE($B205,"!H127")))</f>
        <v>50.20740897748891</v>
      </c>
      <c r="I205" s="1">
        <f t="shared" ref="I205:I216" ca="true" si="33">IF(ISERROR(INDIRECT(CONCATENATE($B205,"!I122"))),"",INDIRECT(CONCATENATE($B205,"!I122")))</f>
        <v>18.013572963876239</v>
      </c>
      <c r="J205" s="91" t="str">
        <f t="shared" ref="J205:J216" ca="true" si="34">IF(ISERROR(INDIRECT(CONCATENATE($B205,"!I129"))),"",INDIRECT(CONCATENATE($B205,"!I129")))</f>
        <v>N/A</v>
      </c>
      <c r="K205" s="89"/>
      <c r="L205" s="89"/>
      <c r="M205" s="90">
        <f t="shared" ref="M205:M216" ca="true" si="35">IF(ISERROR(INDIRECT(CONCATENATE($B205,"!I127"))),"",INDIRECT(CONCATENATE($B205,"!I127")))</f>
        <v>38.900245248321696</v>
      </c>
      <c r="N205" s="1">
        <f t="shared" ref="N205:N216" ca="true" si="36">IF(ISERROR(INDIRECT(CONCATENATE($B205,"!J122"))),"",INDIRECT(CONCATENATE($B205,"!J122")))</f>
        <v>35.043389917948126</v>
      </c>
      <c r="O205" s="91" t="str">
        <f t="shared" ref="O205:O216" ca="true" si="37">IF(ISERROR(INDIRECT(CONCATENATE($B205,"!J129"))),"",INDIRECT(CONCATENATE($B205,"!J129")))</f>
        <v>N/A</v>
      </c>
      <c r="P205" s="89"/>
      <c r="Q205" s="89"/>
      <c r="R205" s="90">
        <f t="shared" ref="R205:R216" ca="true" si="38">IF(ISERROR(INDIRECT(CONCATENATE($B205,"!J127"))),"",INDIRECT(CONCATENATE($B205,"!J127")))</f>
        <v>29.396368677552566</v>
      </c>
      <c r="S205" s="1">
        <f t="shared" ref="S205:S216" ca="true" si="39">IF(ISERROR(INDIRECT(CONCATENATE($B205,"!K122"))),"",INDIRECT(CONCATENATE($B205,"!K122")))</f>
        <v>60.441023280127702</v>
      </c>
      <c r="T205" s="91" t="str">
        <f t="shared" ref="T205:T216" ca="true" si="40">IF(ISERROR(INDIRECT(CONCATENATE($B205,"!K129"))),"",INDIRECT(CONCATENATE($B205,"!K129")))</f>
        <v>N/A</v>
      </c>
      <c r="U205" s="89"/>
      <c r="V205" s="89"/>
      <c r="W205" s="90">
        <f t="shared" ref="W205:W216" ca="true" si="41">IF(ISERROR(INDIRECT(CONCATENATE($B205,"!K127"))),"",INDIRECT(CONCATENATE($B205,"!K127")))</f>
        <v>11.745749497272714</v>
      </c>
      <c r="X205" s="1">
        <f t="shared" ref="X205:X216" ca="true" si="42">IF(ISERROR(INDIRECT(CONCATENATE($B205,"!L122"))),"",INDIRECT(CONCATENATE($B205,"!L122")))</f>
        <v>84.206282641181431</v>
      </c>
      <c r="Y205" s="91" t="str">
        <f t="shared" ref="Y205:Y216" ca="true" si="43">IF(ISERROR(INDIRECT(CONCATENATE($B205,"!L129"))),"",INDIRECT(CONCATENATE($B205,"!L129")))</f>
        <v>N/A</v>
      </c>
      <c r="Z205" s="89"/>
      <c r="AA205" s="89"/>
      <c r="AB205" s="90">
        <f t="shared" ref="AB205:AB216" ca="true" si="44">IF(ISERROR(INDIRECT(CONCATENATE($B205,"!L2127"))),"",INDIRECT(CONCATENATE($B205,"!L127")))</f>
        <v>4.9676205383518104</v>
      </c>
    </row>
    <row r="206" x14ac:dyDescent="0.2">
      <c r="A206" s="87"/>
      <c r="B206" s="473" t="s">
        <v>147</v>
      </c>
      <c r="C206" s="474">
        <v>2005</v>
      </c>
      <c r="D206" s="2">
        <f t="shared" ca="true" si="30"/>
        <v>21.754448297143114</v>
      </c>
      <c r="E206" s="91">
        <f t="shared" ca="true" si="31"/>
        <v>50.067874045614666</v>
      </c>
      <c r="F206" s="89"/>
      <c r="G206" s="89"/>
      <c r="H206" s="92">
        <f t="shared" ca="true" si="32"/>
        <v>37.003546993533703</v>
      </c>
      <c r="I206" s="2">
        <f t="shared" ca="true" si="33"/>
        <v>32.726403297369636</v>
      </c>
      <c r="J206" s="91">
        <f t="shared" ca="true" si="34"/>
        <v>30.926478989325023</v>
      </c>
      <c r="K206" s="89"/>
      <c r="L206" s="89"/>
      <c r="M206" s="92">
        <f t="shared" ca="true" si="35"/>
        <v>10.582301516295267</v>
      </c>
      <c r="N206" s="2">
        <f t="shared" ca="true" si="36"/>
        <v>48.307597014653311</v>
      </c>
      <c r="O206" s="91">
        <f t="shared" ca="true" si="37"/>
        <v>23.126106111609111</v>
      </c>
      <c r="P206" s="89"/>
      <c r="Q206" s="89"/>
      <c r="R206" s="92">
        <f t="shared" ca="true" si="38"/>
        <v>6.6035534648859588</v>
      </c>
      <c r="S206" s="2">
        <f t="shared" ca="true" si="39"/>
        <v>69.82967843786335</v>
      </c>
      <c r="T206" s="91">
        <f t="shared" ca="true" si="40"/>
        <v>38.604496278419631</v>
      </c>
      <c r="U206" s="89"/>
      <c r="V206" s="89"/>
      <c r="W206" s="92">
        <f t="shared" ca="true" si="41"/>
        <v>1.4830162580959259</v>
      </c>
      <c r="X206" s="2">
        <f t="shared" ca="true" si="42"/>
        <v>89.066556319539075</v>
      </c>
      <c r="Y206" s="91">
        <f t="shared" ca="true" si="43"/>
        <v>60.960625165809965</v>
      </c>
      <c r="Z206" s="89"/>
      <c r="AA206" s="89"/>
      <c r="AB206" s="92">
        <f t="shared" ca="true" si="44"/>
        <v>0.87496802389330353</v>
      </c>
    </row>
    <row r="207" x14ac:dyDescent="0.2">
      <c r="A207" s="87"/>
      <c r="B207" s="473" t="s">
        <v>351</v>
      </c>
      <c r="C207" s="474">
        <v>2011</v>
      </c>
      <c r="D207" s="2">
        <f t="shared" ca="true" si="30"/>
        <v>18.265528721081537</v>
      </c>
      <c r="E207" s="91">
        <f t="shared" ca="true" si="31"/>
        <v>44.807352487736722</v>
      </c>
      <c r="F207" s="89"/>
      <c r="G207" s="89"/>
      <c r="H207" s="92">
        <f t="shared" ca="true" si="32"/>
        <v>40.418898323511343</v>
      </c>
      <c r="I207" s="2">
        <f t="shared" ca="true" si="33"/>
        <v>25.348207480463131</v>
      </c>
      <c r="J207" s="91">
        <f t="shared" ca="true" si="34"/>
        <v>22.495350606952915</v>
      </c>
      <c r="K207" s="89"/>
      <c r="L207" s="89"/>
      <c r="M207" s="92">
        <f t="shared" ca="true" si="35"/>
        <v>24.41190947541574</v>
      </c>
      <c r="N207" s="2">
        <f t="shared" ca="true" si="36"/>
        <v>42.125498865030515</v>
      </c>
      <c r="O207" s="91">
        <f t="shared" ca="true" si="37"/>
        <v>32.99026035624793</v>
      </c>
      <c r="P207" s="89"/>
      <c r="Q207" s="89"/>
      <c r="R207" s="92">
        <f t="shared" ca="true" si="38"/>
        <v>12.821147684039497</v>
      </c>
      <c r="S207" s="2">
        <f t="shared" ca="true" si="39"/>
        <v>57.196446422624568</v>
      </c>
      <c r="T207" s="91">
        <f t="shared" ca="true" si="40"/>
        <v>26.568126620375367</v>
      </c>
      <c r="U207" s="89"/>
      <c r="V207" s="89"/>
      <c r="W207" s="92">
        <f t="shared" ca="true" si="41"/>
        <v>2.7731358088813272</v>
      </c>
      <c r="X207" s="2">
        <f t="shared" ca="true" si="42"/>
        <v>84.283081467207907</v>
      </c>
      <c r="Y207" s="91">
        <f t="shared" ca="true" si="43"/>
        <v>58.499922850246058</v>
      </c>
      <c r="Z207" s="89"/>
      <c r="AA207" s="89"/>
      <c r="AB207" s="92">
        <f t="shared" ca="true" si="44"/>
        <v>0.30629060689084225</v>
      </c>
      <c r="AD207" s="93"/>
    </row>
    <row r="208" x14ac:dyDescent="0.2">
      <c r="A208" s="87"/>
      <c r="B208" s="473" t="s">
        <v>421</v>
      </c>
      <c r="C208" s="474">
        <v>2016</v>
      </c>
      <c r="D208" s="2">
        <f t="shared" ca="true" si="30"/>
        <v>18.338276818741615</v>
      </c>
      <c r="E208" s="91">
        <f t="shared" ca="true" si="31"/>
        <v>32.047347551014369</v>
      </c>
      <c r="F208" s="89"/>
      <c r="G208" s="89"/>
      <c r="H208" s="92">
        <f t="shared" ca="true" si="32"/>
        <v>21.070240991209513</v>
      </c>
      <c r="I208" s="2">
        <f t="shared" ca="true" si="33"/>
        <v>26.797404974225277</v>
      </c>
      <c r="J208" s="91">
        <f t="shared" ca="true" si="34"/>
        <v>32.304283945927679</v>
      </c>
      <c r="K208" s="89"/>
      <c r="L208" s="89"/>
      <c r="M208" s="92">
        <f t="shared" ca="true" si="35"/>
        <v>7.5238255932228633</v>
      </c>
      <c r="N208" s="2">
        <f t="shared" ca="true" si="36"/>
        <v>50.292774553400754</v>
      </c>
      <c r="O208" s="91">
        <f t="shared" ca="true" si="37"/>
        <v>24.275779032492981</v>
      </c>
      <c r="P208" s="89"/>
      <c r="Q208" s="89"/>
      <c r="R208" s="92">
        <f t="shared" ca="true" si="38"/>
        <v>4.3006297115709726</v>
      </c>
      <c r="S208" s="2">
        <f t="shared" ca="true" si="39"/>
        <v>72.718380860821441</v>
      </c>
      <c r="T208" s="91">
        <f t="shared" ca="true" si="40"/>
        <v>32.326336299384799</v>
      </c>
      <c r="U208" s="89"/>
      <c r="V208" s="89"/>
      <c r="W208" s="92">
        <f t="shared" ca="true" si="41"/>
        <v>0.73204240536081089</v>
      </c>
      <c r="X208" s="2">
        <f t="shared" ca="true" si="42"/>
        <v>89.238866530852249</v>
      </c>
      <c r="Y208" s="91">
        <f t="shared" ca="true" si="43"/>
        <v>57.722915467305938</v>
      </c>
      <c r="Z208" s="89"/>
      <c r="AA208" s="89"/>
      <c r="AB208" s="92">
        <f t="shared" ca="true" si="44"/>
        <v>0.26045621438052197</v>
      </c>
    </row>
    <row r="209" x14ac:dyDescent="0.2">
      <c r="A209" s="87"/>
      <c r="B209" s="473"/>
      <c r="C209" s="474"/>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73"/>
      <c r="C210" s="474"/>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73"/>
      <c r="C211" s="474"/>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73"/>
      <c r="C212" s="474"/>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73"/>
      <c r="C213" s="474"/>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73"/>
      <c r="C214" s="474"/>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73"/>
      <c r="C215" s="474"/>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75"/>
      <c r="C216" s="476"/>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2323" t="str">
        <f>CONCATENATE("Urban use of sanitation facilities, ",C199,"–",C200)</f>
        <v>Urban use of sanitation facilities, 2000–2020</v>
      </c>
      <c r="C218" s="2324"/>
      <c r="D218" s="2324"/>
      <c r="E218" s="2324"/>
      <c r="F218" s="2324"/>
      <c r="G218" s="2324"/>
      <c r="H218" s="2324"/>
      <c r="I218" s="2324"/>
      <c r="J218" s="2324"/>
      <c r="K218" s="2324"/>
      <c r="L218" s="2324"/>
      <c r="N218" s="98"/>
      <c r="O218" s="98"/>
      <c r="P218" s="98"/>
      <c r="Q218" s="98"/>
      <c r="R218" s="98"/>
      <c r="S218" s="2347" t="s">
        <v>11</v>
      </c>
      <c r="T218" s="2348"/>
      <c r="U218" s="2348"/>
      <c r="V218" s="2348"/>
      <c r="W218" s="2349"/>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2345" t="s">
        <v>7</v>
      </c>
      <c r="B297" s="2345"/>
      <c r="C297" s="2345"/>
      <c r="D297" s="2342" t="s">
        <v>0</v>
      </c>
      <c r="E297" s="2343"/>
      <c r="F297" s="2343"/>
      <c r="G297" s="2343"/>
      <c r="H297" s="2344"/>
      <c r="I297" s="2342" t="s">
        <v>1</v>
      </c>
      <c r="J297" s="2343"/>
      <c r="K297" s="2343"/>
      <c r="L297" s="2343"/>
      <c r="M297" s="2344"/>
      <c r="N297" s="2342" t="s">
        <v>2</v>
      </c>
      <c r="O297" s="2343"/>
      <c r="P297" s="2343"/>
      <c r="Q297" s="2343"/>
      <c r="R297" s="2344"/>
      <c r="S297" s="2342" t="s">
        <v>3</v>
      </c>
      <c r="T297" s="2343"/>
      <c r="U297" s="2343"/>
      <c r="V297" s="2343"/>
      <c r="W297" s="2344"/>
      <c r="X297" s="2342" t="s">
        <v>4</v>
      </c>
      <c r="Y297" s="2343"/>
      <c r="Z297" s="2343"/>
      <c r="AA297" s="2343"/>
      <c r="AB297" s="2344"/>
    </row>
    <row r="298" s="44" customFormat="true" ht="22.5" customHeight="true" x14ac:dyDescent="0.2">
      <c r="A298" s="2346"/>
      <c r="B298" s="2346"/>
      <c r="C298" s="2346"/>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350" t="s">
        <v>10</v>
      </c>
      <c r="B299" s="2351"/>
      <c r="C299" s="209">
        <v>2000</v>
      </c>
      <c r="D299" s="56">
        <f ca="true">IF((D301+H301)&gt;100,D301*100/(D301+H301),D301)</f>
        <v>1.4914762063835951</v>
      </c>
      <c r="E299" s="105">
        <f ca="true">D299*AVERAGEIF(E305:E316,"&gt;0")/100</f>
        <v>1.145401565173622</v>
      </c>
      <c r="F299" s="58">
        <f ca="true">D299*(100-AVERAGEIF(E305:E316,"&gt;0"))/100</f>
        <v>0.34607464120997328</v>
      </c>
      <c r="G299" s="59">
        <f ca="true">100-(E299+F299+H299)</f>
        <v>3.113774857606586</v>
      </c>
      <c r="H299" s="60">
        <f ca="true">IF((D301+H301)&gt;100,H301*100/(D301+H301),H301)</f>
        <v>95.394748936009819</v>
      </c>
      <c r="I299" s="56">
        <f ca="true">IF((I301+M301)&gt;100,I301*100/(I301+M301),I301)</f>
        <v>2.3877781772331446</v>
      </c>
      <c r="J299" s="105">
        <f ca="true">I299*AVERAGEIF(J305:J316,"&gt;0")/100</f>
        <v>2.0162112232380296</v>
      </c>
      <c r="K299" s="61">
        <f ca="true">I299*(100-AVERAGEIF(J305:J316,"&gt;0"))/100</f>
        <v>0.37156695399511508</v>
      </c>
      <c r="L299" s="62">
        <f ca="true">100-(J299+K299+M299)</f>
        <v>6.2530594744406471</v>
      </c>
      <c r="M299" s="63">
        <f ca="true">IF((I301+M301)&gt;100,M301*100/(I301+M301),M301)</f>
        <v>91.359162348326208</v>
      </c>
      <c r="N299" s="56">
        <f ca="true">IF((N301+R301)&gt;100,N301*100/(N301+R301),N301)</f>
        <v>2.9887571552818599</v>
      </c>
      <c r="O299" s="105">
        <f ca="true">N299*AVERAGEIF(O305:O316,"&gt;0")/100</f>
        <v>2.4068973176405022</v>
      </c>
      <c r="P299" s="61">
        <f ca="true">N299*(100-AVERAGEIF(O305:O316,"&gt;0"))/100</f>
        <v>0.58185983764135774</v>
      </c>
      <c r="Q299" s="62">
        <f ca="true">100-(O299+P299+R299)</f>
        <v>7.8695005524231192</v>
      </c>
      <c r="R299" s="63">
        <f ca="true">IF((N301+R301)&gt;100,R301*100/(N301+R301),R301)</f>
        <v>89.141742292295021</v>
      </c>
      <c r="S299" s="56">
        <f ca="true">IF((S301+W301)&gt;100,S301*100/(S301+W301),S301)</f>
        <v>2.9268280365570263</v>
      </c>
      <c r="T299" s="105">
        <f ca="true">S299*AVERAGEIF(T305:T316,"&gt;0")/100</f>
        <v>2.3080439864560645</v>
      </c>
      <c r="U299" s="61">
        <f ca="true">S299*(100-AVERAGEIF(T305:T316,"&gt;0"))/100</f>
        <v>0.61878405010096182</v>
      </c>
      <c r="V299" s="62">
        <f ca="true">100-(T299+U299+W299)</f>
        <v>11.051203955637675</v>
      </c>
      <c r="W299" s="63">
        <f ca="true">IF((S301+W301)&gt;100,W301*100/(S301+W301),W301)</f>
        <v>86.021968007805299</v>
      </c>
      <c r="X299" s="56">
        <f ca="true">IF((X301+AB301)&gt;100,X301*100/(X301+AB301),X301)</f>
        <v>3.9677115694646545</v>
      </c>
      <c r="Y299" s="105">
        <f ca="true">X299*AVERAGEIF(Y305:Y316,"&gt;0")/100</f>
        <v>2.8662075642444216</v>
      </c>
      <c r="Z299" s="61">
        <f ca="true">X299*(100-AVERAGEIF(Y305:Y316,"&gt;0"))/100</f>
        <v>1.101504005220233</v>
      </c>
      <c r="AA299" s="62">
        <f ca="true">100-(Y299+Z299+AB299)</f>
        <v>16.320109070241642</v>
      </c>
      <c r="AB299" s="63">
        <f ca="true">IF((X301+AB301)&gt;100,AB301*100/(X301+AB301),AB301)</f>
        <v>79.712179360293703</v>
      </c>
    </row>
    <row r="300" s="64" customFormat="true" ht="15" customHeight="true" x14ac:dyDescent="0.2">
      <c r="A300" s="2352"/>
      <c r="B300" s="2353"/>
      <c r="C300" s="210">
        <v>2020</v>
      </c>
      <c r="D300" s="65">
        <f ca="true">IF((D302+H302)&gt;100,D302*100/(D302+H302),D302)</f>
        <v>6.5190770653609889</v>
      </c>
      <c r="E300" s="106">
        <f ca="true">D300*AVERAGEIF(E305:E316,"&gt;0")/100</f>
        <v>5.0064231948139426</v>
      </c>
      <c r="F300" s="67">
        <f ca="true">D300*(100-AVERAGEIF(E305:E316,"&gt;0"))/100</f>
        <v>1.5126538705470458</v>
      </c>
      <c r="G300" s="68">
        <f ca="true">100-(E300+F300+H300)</f>
        <v>49.888802310240635</v>
      </c>
      <c r="H300" s="69">
        <f ca="true">IF((D302+H302)&gt;100,H302*100/(D302+H302),H302)</f>
        <v>43.592120624398376</v>
      </c>
      <c r="I300" s="65">
        <f ca="true">IF((I302+M302)&gt;100,I302*100/(I302+M302),I302)</f>
        <v>6.2324090781095833</v>
      </c>
      <c r="J300" s="106">
        <f ca="true">I300*AVERAGEIF(J305:J316,"&gt;0")/100</f>
        <v>5.2625713941551711</v>
      </c>
      <c r="K300" s="67">
        <f ca="true">I300*(100-AVERAGEIF(J305:J316,"&gt;0"))/100</f>
        <v>0.96983768395441228</v>
      </c>
      <c r="L300" s="68">
        <f ca="true">100-(J300+K300+M300)</f>
        <v>60.341677201586037</v>
      </c>
      <c r="M300" s="69">
        <f ca="true">IF((I302+M302)&gt;100,M302*100/(I302+M302),M302)</f>
        <v>33.425913720304379</v>
      </c>
      <c r="N300" s="65">
        <f ca="true">IF((N302+R302)&gt;100,N302*100/(N302+R302),N302)</f>
        <v>8.3270960399399883</v>
      </c>
      <c r="O300" s="106">
        <f ca="true">N300*AVERAGEIF(O305:O316,"&gt;0")/100</f>
        <v>6.7059530369827813</v>
      </c>
      <c r="P300" s="67">
        <f ca="true">N300*(100-AVERAGEIF(O305:O316,"&gt;0"))/100</f>
        <v>1.6211430029572071</v>
      </c>
      <c r="Q300" s="68">
        <f ca="true">100-(O300+P300+R300)</f>
        <v>65.892023405798227</v>
      </c>
      <c r="R300" s="69">
        <f ca="true">IF((N302+R302)&gt;100,R302*100/(N302+R302),R302)</f>
        <v>25.780880554261785</v>
      </c>
      <c r="S300" s="65">
        <f ca="true">IF((S302+W302)&gt;100,S302*100/(S302+W302),S302)</f>
        <v>8.8328183693724895</v>
      </c>
      <c r="T300" s="106">
        <f ca="true">S300*AVERAGEIF(T305:T316,"&gt;0")/100</f>
        <v>6.9654018159777271</v>
      </c>
      <c r="U300" s="67">
        <f ca="true">S300*(100-AVERAGEIF(T305:T316,"&gt;0"))/100</f>
        <v>1.8674165533947626</v>
      </c>
      <c r="V300" s="68">
        <f ca="true">100-(T300+U300+W300)</f>
        <v>73.486563290070535</v>
      </c>
      <c r="W300" s="69">
        <f ca="true">IF((S302+W302)&gt;100,W302*100/(S302+W302),W302)</f>
        <v>17.680618340556975</v>
      </c>
      <c r="X300" s="65">
        <f ca="true">IF((X302+AB302)&gt;100,X302*100/(X302+AB302),X302)</f>
        <v>14.3028896688229</v>
      </c>
      <c r="Y300" s="106">
        <f ca="true">X300*AVERAGEIF(Y305:Y316,"&gt;0")/100</f>
        <v>10.332164987704704</v>
      </c>
      <c r="Z300" s="67">
        <f ca="true">X300*(100-AVERAGEIF(Y305:Y316,"&gt;0"))/100</f>
        <v>3.9707246811181953</v>
      </c>
      <c r="AA300" s="68">
        <f ca="true">100-(Y300+Z300+AB300)</f>
        <v>78.888833902306942</v>
      </c>
      <c r="AB300" s="69">
        <f ca="true">IF((X302+AB302)&gt;100,AB302*100/(X302+AB302),AB302)</f>
        <v>6.8082764288701583</v>
      </c>
    </row>
    <row r="301" hidden="true" x14ac:dyDescent="0.2">
      <c r="A301" s="2354" t="s">
        <v>12</v>
      </c>
      <c r="B301" s="2355"/>
      <c r="C301" s="70">
        <f>MinRegYear(C299,C305:C316)</f>
        <v>2000</v>
      </c>
      <c r="D301" s="71">
        <f ca="true">IF(MAX(C305:C316)-MIN(C305:C316)&lt;5,AVERAGEIF(C305:C316,"&gt;0",D305:D316),
IF(FORECAST($C301,D$305:D$316,$C$305:$C$316)&lt;0,0,
IF(FORECAST($C301,D$305:D$316,$C$305:$C$316)&gt;100,100,
FORECAST($C301,D$305:D$316,$C$305:$C$316))))</f>
        <v>1.4914762063835951</v>
      </c>
      <c r="E301" s="72"/>
      <c r="F301" s="73"/>
      <c r="G301" s="73"/>
      <c r="H301" s="74">
        <f ca="true">IF(MAX(C305:C316)-MIN(C305:C316)&lt;5,AVERAGEIF(C305:C316,"&gt;0",H305:H316),
IF(FORECAST($C301,H$305:H$316,$C$305:$C$316)&lt;0,0,
IF(FORECAST($C301,H$305:H$316,$C$305:$C$316)&gt;100,100,
FORECAST($C301,H$305:H$316,$C$305:$C$316))))</f>
        <v>95.394748936009819</v>
      </c>
      <c r="I301" s="71">
        <f ca="true">IF(MAX(C305:C316)-MIN(C305:C316)&lt;5,AVERAGEIF(C305:C316,"&gt;0",I305:I316),
IF(FORECAST($C301,I$305:I$316,$C$305:$C$316)&lt;0,0,
IF(FORECAST($C301,I$305:I$316,$C$305:$C$316)&gt;100,100,
FORECAST($C301,I$305:I$316,$C$305:$C$316))))</f>
        <v>2.3877781772331446</v>
      </c>
      <c r="J301" s="72"/>
      <c r="K301" s="73"/>
      <c r="L301" s="73"/>
      <c r="M301" s="74">
        <f ca="true">IF(MAX(C305:C316)-MIN(C305:C316)&lt;5,AVERAGEIF(C305:C316,"&gt;0",M305:M316),
IF(FORECAST($C301,M$305:M$316,$C$305:$C$316)&lt;0,0,
IF(FORECAST($C301,M$305:M$316,$C$305:$C$316)&gt;100,100,
FORECAST($C301,M$305:M$316,$C$305:$C$316))))</f>
        <v>91.359162348326208</v>
      </c>
      <c r="N301" s="71">
        <f ca="true">IF(MAX(C305:C316)-MIN(C305:C316)&lt;5,AVERAGEIF(C305:C316,"&gt;0",N305:N316),
IF(FORECAST($C301,N$305:N$316,$C$305:$C$316)&lt;0,0,
IF(FORECAST($C301,N$305:N$316,$C$305:$C$316)&gt;100,100,
FORECAST($C301,N$305:N$316,$C$305:$C$316))))</f>
        <v>2.9887571552818599</v>
      </c>
      <c r="O301" s="72"/>
      <c r="P301" s="73"/>
      <c r="Q301" s="73"/>
      <c r="R301" s="74">
        <f ca="true">IF(MAX(C305:C316)-MIN(C305:C316)&lt;5,AVERAGEIF(C305:C316,"&gt;0",R305:R316),
IF(FORECAST($C301,R$305:R$316,$C$305:$C$316)&lt;0,0,
IF(FORECAST($C301,R$305:R$316,$C$305:$C$316)&gt;100,100,
FORECAST($C301,R$305:R$316,$C$305:$C$316))))</f>
        <v>89.141742292295021</v>
      </c>
      <c r="S301" s="71">
        <f ca="true">IF(MAX(C305:C316)-MIN(C305:C316)&lt;5,AVERAGEIF(C305:C316,"&gt;0",S305:S316),
IF(FORECAST($C301,S$305:S$316,$C$305:$C$316)&lt;0,0,
IF(FORECAST($C301,S$305:S$316,$C$305:$C$316)&gt;100,100,
FORECAST($C301,S$305:S$316,$C$305:$C$316))))</f>
        <v>2.9268280365570263</v>
      </c>
      <c r="T301" s="72"/>
      <c r="U301" s="73"/>
      <c r="V301" s="73"/>
      <c r="W301" s="74">
        <f ca="true">IF(MAX(C305:C316)-MIN(C305:C316)&lt;5,AVERAGEIF(C305:C316,"&gt;0",W305:W316),
IF(FORECAST($C301,W$305:W$316,$C$305:$C$316)&lt;0,0,
IF(FORECAST($C301,W$305:W$316,$C$305:$C$316)&gt;100,100,
FORECAST($C301,W$305:W$316,$C$305:$C$316))))</f>
        <v>86.021968007805299</v>
      </c>
      <c r="X301" s="71">
        <f ca="true">IF(MAX(C305:C316)-MIN(C305:C316)&lt;5,AVERAGEIF(C305:C316,"&gt;0",X305:X316),
IF(FORECAST($C301,X$305:X$316,$C$305:$C$316)&lt;0,0,
IF(FORECAST($C301,X$305:X$316,$C$305:$C$316)&gt;100,100,
FORECAST($C301,X$305:X$316,$C$305:$C$316))))</f>
        <v>3.9677115694646545</v>
      </c>
      <c r="Y301" s="72"/>
      <c r="Z301" s="73"/>
      <c r="AA301" s="73"/>
      <c r="AB301" s="74">
        <f ca="true">IF(MAX(C305:C316)-MIN(C305:C316)&lt;5,AVERAGEIF(C305:C316,"&gt;0",AB305:AB316),
IF(FORECAST($C301,AB$305:AB$316,$C$305:$C$316)&lt;0,0,
IF(FORECAST($C301,AB$305:AB$316,$C$305:$C$316)&gt;100,100,
FORECAST($C301,AB$305:AB$316,$C$305:$C$316))))</f>
        <v>79.712179360293703</v>
      </c>
    </row>
    <row r="302" hidden="true" x14ac:dyDescent="0.2">
      <c r="A302" s="2356"/>
      <c r="B302" s="2357"/>
      <c r="C302" s="49">
        <f>MaxRegYear(C300,C305:C316)</f>
        <v>2018</v>
      </c>
      <c r="D302" s="75">
        <f ca="true">IF(MAX(C305:C316)-MIN(C305:C316)&lt;5,AVERAGEIF(C305:C316,"&gt;0",D305:D316),
IF(FORECAST($C302,D$305:D$316,$C$305:$C$316)&lt;0,0,
IF(FORECAST($C302,D$305:D$316,$C$305:$C$316)&gt;100,100,
FORECAST($C302,D$305:D$316,$C$305:$C$316))))</f>
        <v>6.5190770653609889</v>
      </c>
      <c r="E302" s="76"/>
      <c r="F302" s="77"/>
      <c r="G302" s="77"/>
      <c r="H302" s="78">
        <f ca="true">IF(MAX(C305:C316)-MIN(C305:C316)&lt;5,AVERAGEIF(C305:C316,"&gt;0",H305:H316),
IF(FORECAST($C302,H$305:H$316,$C$305:$C$316)&lt;0,0,
IF(FORECAST($C302,H$305:H$316,$C$305:$C$316)&gt;100,100,
FORECAST($C302,H$305:H$316,$C$305:$C$316))))</f>
        <v>43.592120624398376</v>
      </c>
      <c r="I302" s="75">
        <f ca="true">IF(MAX(C305:C316)-MIN(C305:C316)&lt;5,AVERAGEIF(C305:C316,"&gt;0",I305:I316),
IF(FORECAST($C302,I$305:I$316,$C$305:$C$316)&lt;0,0,
IF(FORECAST($C302,I$305:I$316,$C$305:$C$316)&gt;100,100,
FORECAST($C302,I$305:I$316,$C$305:$C$316))))</f>
        <v>6.2324090781095833</v>
      </c>
      <c r="J302" s="76"/>
      <c r="K302" s="77"/>
      <c r="L302" s="77"/>
      <c r="M302" s="78">
        <f ca="true">IF(MAX(C305:C316)-MIN(C305:C316)&lt;5,AVERAGEIF(C305:C316,"&gt;0",M305:M316),
IF(FORECAST($C302,M$305:M$316,$C$305:$C$316)&lt;0,0,
IF(FORECAST($C302,M$305:M$316,$C$305:$C$316)&gt;100,100,
FORECAST($C302,M$305:M$316,$C$305:$C$316))))</f>
        <v>33.425913720304379</v>
      </c>
      <c r="N302" s="75">
        <f ca="true">IF(MAX(C305:C316)-MIN(C305:C316)&lt;5,AVERAGEIF(C305:C316,"&gt;0",N305:N316),
IF(FORECAST($C302,N$305:N$316,$C$305:$C$316)&lt;0,0,
IF(FORECAST($C302,N$305:N$316,$C$305:$C$316)&gt;100,100,
FORECAST($C302,N$305:N$316,$C$305:$C$316))))</f>
        <v>8.3270960399399883</v>
      </c>
      <c r="O302" s="76"/>
      <c r="P302" s="77"/>
      <c r="Q302" s="77"/>
      <c r="R302" s="78">
        <f ca="true">IF(MAX(C305:C316)-MIN(C305:C316)&lt;5,AVERAGEIF(C305:C316,"&gt;0",R305:R316),
IF(FORECAST($C302,R$305:R$316,$C$305:$C$316)&lt;0,0,
IF(FORECAST($C302,R$305:R$316,$C$305:$C$316)&gt;100,100,
FORECAST($C302,R$305:R$316,$C$305:$C$316))))</f>
        <v>25.780880554261785</v>
      </c>
      <c r="S302" s="75">
        <f ca="true">IF(MAX(C305:C316)-MIN(C305:C316)&lt;5,AVERAGEIF(C305:C316,"&gt;0",S305:S316),
IF(FORECAST($C302,S$305:S$316,$C$305:$C$316)&lt;0,0,
IF(FORECAST($C302,S$305:S$316,$C$305:$C$316)&gt;100,100,
FORECAST($C302,S$305:S$316,$C$305:$C$316))))</f>
        <v>8.8328183693724895</v>
      </c>
      <c r="T302" s="76"/>
      <c r="U302" s="77"/>
      <c r="V302" s="77"/>
      <c r="W302" s="78">
        <f ca="true">IF(MAX(C305:C316)-MIN(C305:C316)&lt;5,AVERAGEIF(C305:C316,"&gt;0",W305:W316),
IF(FORECAST($C302,W$305:W$316,$C$305:$C$316)&lt;0,0,
IF(FORECAST($C302,W$305:W$316,$C$305:$C$316)&gt;100,100,
FORECAST($C302,W$305:W$316,$C$305:$C$316))))</f>
        <v>17.680618340556975</v>
      </c>
      <c r="X302" s="75">
        <f ca="true">IF(MAX(C305:C316)-MIN(C305:C316)&lt;5,AVERAGEIF(C305:C316,"&gt;0",X305:X316),
IF(FORECAST($C302,X$305:X$316,$C$305:$C$316)&lt;0,0,
IF(FORECAST($C302,X$305:X$316,$C$305:$C$316)&gt;100,100,
FORECAST($C302,X$305:X$316,$C$305:$C$316))))</f>
        <v>14.3028896688229</v>
      </c>
      <c r="Y302" s="76"/>
      <c r="Z302" s="77"/>
      <c r="AA302" s="77"/>
      <c r="AB302" s="78">
        <f ca="true">IF(MAX(C305:C316)-MIN(C305:C316)&lt;5,AVERAGEIF(C305:C316,"&gt;0",AB305:AB316),
IF(FORECAST($C302,AB$305:AB$316,$C$305:$C$316)&lt;0,0,
IF(FORECAST($C302,AB$305:AB$316,$C$305:$C$316)&gt;100,100,
FORECAST($C302,AB$305:AB$316,$C$305:$C$316))))</f>
        <v>6.8082764288701583</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71" t="s">
        <v>178</v>
      </c>
      <c r="C305" s="472">
        <v>2000</v>
      </c>
      <c r="D305" s="1">
        <f t="shared" ref="D305:D316" ca="true" si="45">IF(ISERROR(INDIRECT(CONCATENATE($B305,"!M122"))),"",INDIRECT(CONCATENATE($B305,"!M122")))</f>
        <v>7.7323767577909222E-2</v>
      </c>
      <c r="E305" s="91" t="str">
        <f t="shared" ref="E305:E316" ca="true" si="46">IF(ISERROR(INDIRECT(CONCATENATE($B305,"!M129"))),"",INDIRECT(CONCATENATE($B305,"!M129")))</f>
        <v>N/A</v>
      </c>
      <c r="F305" s="89"/>
      <c r="G305" s="89"/>
      <c r="H305" s="90">
        <f t="shared" ref="H305:H316" ca="true" si="47">IF(ISERROR(INDIRECT(CONCATENATE($B305,"!M127"))),"",INDIRECT(CONCATENATE($B305,"!M127")))</f>
        <v>97.326100333060651</v>
      </c>
      <c r="I305" s="1">
        <f t="shared" ref="I305:I316" ca="true" si="48">IF(ISERROR(INDIRECT(CONCATENATE($B305,"!N122"))),"",INDIRECT(CONCATENATE($B305,"!N122")))</f>
        <v>0.22785905717166038</v>
      </c>
      <c r="J305" s="88" t="str">
        <f t="shared" ref="J305:J316" ca="true" si="49">IF(ISERROR(INDIRECT(CONCATENATE($B305,"!N129"))),"",INDIRECT(CONCATENATE($B305,"!N129")))</f>
        <v>N/A</v>
      </c>
      <c r="K305" s="89"/>
      <c r="L305" s="89"/>
      <c r="M305" s="90">
        <f t="shared" ref="M305:M316" ca="true" si="50">IF(ISERROR(INDIRECT(CONCATENATE($B305,"!N127"))),"",INDIRECT(CONCATENATE($B305,"!N127")))</f>
        <v>94.870518122598398</v>
      </c>
      <c r="N305" s="1">
        <f t="shared" ref="N305:N316" ca="true" si="51">IF(ISERROR(INDIRECT(CONCATENATE($B305,"!O122"))),"",INDIRECT(CONCATENATE($B305,"!O122")))</f>
        <v>0.40967440415490713</v>
      </c>
      <c r="O305" s="88" t="str">
        <f t="shared" ref="O305:O316" ca="true" si="52">IF(ISERROR(INDIRECT(CONCATENATE($B305,"!O129"))),"",INDIRECT(CONCATENATE($B305,"!O129")))</f>
        <v>N/A</v>
      </c>
      <c r="P305" s="89"/>
      <c r="Q305" s="89"/>
      <c r="R305" s="90">
        <f t="shared" ref="R305:R316" ca="true" si="53">IF(ISERROR(INDIRECT(CONCATENATE($B305,"!O127"))),"",INDIRECT(CONCATENATE($B305,"!O127")))</f>
        <v>92.375074055949256</v>
      </c>
      <c r="S305" s="1">
        <f t="shared" ref="S305:S316" ca="true" si="54">IF(ISERROR(INDIRECT(CONCATENATE($B305,"!P122"))),"",INDIRECT(CONCATENATE($B305,"!P122")))</f>
        <v>0.38386279231989034</v>
      </c>
      <c r="T305" s="88" t="str">
        <f t="shared" ref="T305:T316" ca="true" si="55">IF(ISERROR(INDIRECT(CONCATENATE($B305,"!P129"))),"",INDIRECT(CONCATENATE($B305,"!P129")))</f>
        <v>N/A</v>
      </c>
      <c r="U305" s="89"/>
      <c r="V305" s="89"/>
      <c r="W305" s="90">
        <f t="shared" ref="W305:W316" ca="true" si="56">IF(ISERROR(INDIRECT(CONCATENATE($B305,"!P127"))),"",INDIRECT(CONCATENATE($B305,"!P127")))</f>
        <v>88.819345460558864</v>
      </c>
      <c r="X305" s="1">
        <f t="shared" ref="X305:X316" ca="true" si="57">IF(ISERROR(INDIRECT(CONCATENATE($B305,"!Q122"))),"",INDIRECT(CONCATENATE($B305,"!Q122")))</f>
        <v>1.0154438421034406</v>
      </c>
      <c r="Y305" s="88" t="str">
        <f t="shared" ref="Y305:Y316" ca="true" si="58">IF(ISERROR(INDIRECT(CONCATENATE($B305,"!Q129"))),"",INDIRECT(CONCATENATE($B305,"!Q129")))</f>
        <v>N/A</v>
      </c>
      <c r="Z305" s="89"/>
      <c r="AA305" s="89"/>
      <c r="AB305" s="90">
        <f t="shared" ref="AB305:AB316" ca="true" si="59">IF(ISERROR(INDIRECT(CONCATENATE($B305,"!Q2127"))),"",INDIRECT(CONCATENATE($B305,"!Q127")))</f>
        <v>84.774171052790606</v>
      </c>
    </row>
    <row r="306" x14ac:dyDescent="0.2">
      <c r="A306" s="87"/>
      <c r="B306" s="473" t="s">
        <v>147</v>
      </c>
      <c r="C306" s="474">
        <v>2005</v>
      </c>
      <c r="D306" s="2">
        <f t="shared" ca="true" si="45"/>
        <v>4.6928111498679055</v>
      </c>
      <c r="E306" s="91">
        <f t="shared" ca="true" si="46"/>
        <v>92.735515946422666</v>
      </c>
      <c r="F306" s="89"/>
      <c r="G306" s="89"/>
      <c r="H306" s="92">
        <f t="shared" ca="true" si="47"/>
        <v>83.520986127091916</v>
      </c>
      <c r="I306" s="2">
        <f t="shared" ca="true" si="48"/>
        <v>5.9168884425235184</v>
      </c>
      <c r="J306" s="91">
        <f t="shared" ca="true" si="49"/>
        <v>85.636024890224249</v>
      </c>
      <c r="K306" s="89"/>
      <c r="L306" s="89"/>
      <c r="M306" s="92">
        <f t="shared" ca="true" si="50"/>
        <v>73.9549298458479</v>
      </c>
      <c r="N306" s="2">
        <f t="shared" ca="true" si="51"/>
        <v>6.9498206775633067</v>
      </c>
      <c r="O306" s="91">
        <f t="shared" ca="true" si="52"/>
        <v>84.724961859782113</v>
      </c>
      <c r="P306" s="89"/>
      <c r="Q306" s="89"/>
      <c r="R306" s="92">
        <f t="shared" ca="true" si="53"/>
        <v>69.837082121844489</v>
      </c>
      <c r="S306" s="2">
        <f t="shared" ca="true" si="54"/>
        <v>7.0163919094271154</v>
      </c>
      <c r="T306" s="91">
        <f t="shared" ca="true" si="55"/>
        <v>76.841029621789232</v>
      </c>
      <c r="U306" s="89"/>
      <c r="V306" s="89"/>
      <c r="W306" s="92">
        <f t="shared" ca="true" si="56"/>
        <v>64.216712175029159</v>
      </c>
      <c r="X306" s="2">
        <f t="shared" ca="true" si="57"/>
        <v>8.7108606426592647</v>
      </c>
      <c r="Y306" s="91">
        <f t="shared" ca="true" si="58"/>
        <v>77.142000918711346</v>
      </c>
      <c r="Z306" s="89"/>
      <c r="AA306" s="89"/>
      <c r="AB306" s="92">
        <f t="shared" ca="true" si="59"/>
        <v>54.379310955673823</v>
      </c>
    </row>
    <row r="307" x14ac:dyDescent="0.2">
      <c r="A307" s="87"/>
      <c r="B307" s="473" t="s">
        <v>351</v>
      </c>
      <c r="C307" s="474">
        <v>2011</v>
      </c>
      <c r="D307" s="2">
        <f t="shared" ca="true" si="45"/>
        <v>5.1186726292019209</v>
      </c>
      <c r="E307" s="91">
        <f t="shared" ca="true" si="46"/>
        <v>72.649181366473741</v>
      </c>
      <c r="F307" s="89"/>
      <c r="G307" s="89"/>
      <c r="H307" s="92">
        <f t="shared" ca="true" si="47"/>
        <v>52.022379153098782</v>
      </c>
      <c r="I307" s="2">
        <f t="shared" ca="true" si="48"/>
        <v>6.2344701010843728</v>
      </c>
      <c r="J307" s="91">
        <f t="shared" ca="true" si="49"/>
        <v>88.45481709791747</v>
      </c>
      <c r="K307" s="89"/>
      <c r="L307" s="89"/>
      <c r="M307" s="92">
        <f t="shared" ca="true" si="50"/>
        <v>47.604831497412356</v>
      </c>
      <c r="N307" s="2">
        <f t="shared" ca="true" si="51"/>
        <v>9.0521186244512304</v>
      </c>
      <c r="O307" s="91">
        <f t="shared" ca="true" si="52"/>
        <v>78.093476564171723</v>
      </c>
      <c r="P307" s="89"/>
      <c r="Q307" s="89"/>
      <c r="R307" s="92">
        <f t="shared" ca="true" si="53"/>
        <v>43.824279788220544</v>
      </c>
      <c r="S307" s="2">
        <f t="shared" ca="true" si="54"/>
        <v>9.2857089267989146</v>
      </c>
      <c r="T307" s="91">
        <f t="shared" ca="true" si="55"/>
        <v>76.066807461989839</v>
      </c>
      <c r="U307" s="89"/>
      <c r="V307" s="89"/>
      <c r="W307" s="92">
        <f t="shared" ca="true" si="56"/>
        <v>41.513606731130764</v>
      </c>
      <c r="X307" s="2">
        <f t="shared" ca="true" si="57"/>
        <v>15.611924679652061</v>
      </c>
      <c r="Y307" s="91">
        <f t="shared" ca="true" si="58"/>
        <v>68.51287899624765</v>
      </c>
      <c r="Z307" s="89"/>
      <c r="AA307" s="89"/>
      <c r="AB307" s="92">
        <f t="shared" ca="true" si="59"/>
        <v>30.141346184951058</v>
      </c>
      <c r="AD307" s="93"/>
    </row>
    <row r="308" x14ac:dyDescent="0.2">
      <c r="A308" s="87"/>
      <c r="B308" s="473" t="s">
        <v>421</v>
      </c>
      <c r="C308" s="474">
        <v>2016</v>
      </c>
      <c r="D308" s="2">
        <f t="shared" ca="true" si="45"/>
        <v>5.0150543615130623</v>
      </c>
      <c r="E308" s="91">
        <f t="shared" ca="true" si="46"/>
        <v>65.004810800859062</v>
      </c>
      <c r="F308" s="89"/>
      <c r="G308" s="89"/>
      <c r="H308" s="92">
        <f t="shared" ca="true" si="47"/>
        <v>56.615968687924266</v>
      </c>
      <c r="I308" s="2">
        <f t="shared" ca="true" si="48"/>
        <v>4.0067944874888708</v>
      </c>
      <c r="J308" s="91">
        <f t="shared" ca="true" si="49"/>
        <v>79.225555966503563</v>
      </c>
      <c r="K308" s="89"/>
      <c r="L308" s="89"/>
      <c r="M308" s="92">
        <f t="shared" ca="true" si="50"/>
        <v>46.01392792207303</v>
      </c>
      <c r="N308" s="2">
        <f t="shared" ca="true" si="51"/>
        <v>5.0337951543502086</v>
      </c>
      <c r="O308" s="91">
        <f t="shared" ca="true" si="52"/>
        <v>78.776698877877109</v>
      </c>
      <c r="P308" s="89"/>
      <c r="Q308" s="89"/>
      <c r="R308" s="92">
        <f t="shared" ca="true" si="53"/>
        <v>37.889001224440619</v>
      </c>
      <c r="S308" s="2">
        <f t="shared" ca="true" si="54"/>
        <v>5.5208868871323196</v>
      </c>
      <c r="T308" s="91">
        <f t="shared" ca="true" si="55"/>
        <v>83.666771088739154</v>
      </c>
      <c r="U308" s="89"/>
      <c r="V308" s="89"/>
      <c r="W308" s="92">
        <f t="shared" ca="true" si="56"/>
        <v>28.042474922727319</v>
      </c>
      <c r="X308" s="2">
        <f t="shared" ca="true" si="57"/>
        <v>8.9062670678582325</v>
      </c>
      <c r="Y308" s="91">
        <f t="shared" ca="true" si="58"/>
        <v>71.060033510399634</v>
      </c>
      <c r="Z308" s="89"/>
      <c r="AA308" s="89"/>
      <c r="AB308" s="92">
        <f t="shared" ca="true" si="59"/>
        <v>19.946950703007623</v>
      </c>
    </row>
    <row r="309" x14ac:dyDescent="0.2">
      <c r="A309" s="87"/>
      <c r="B309" s="473"/>
      <c r="C309" s="474"/>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73"/>
      <c r="C310" s="474"/>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73"/>
      <c r="C311" s="474"/>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73"/>
      <c r="C312" s="474"/>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73"/>
      <c r="C313" s="474"/>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73"/>
      <c r="C314" s="474"/>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73"/>
      <c r="C315" s="474"/>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75"/>
      <c r="C316" s="476"/>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2323" t="str">
        <f>CONCATENATE("Rural use of sanitation facilities, ",C299,"–",C300)</f>
        <v>Rural use of sanitation facilities, 2000–2020</v>
      </c>
      <c r="C318" s="2324"/>
      <c r="D318" s="2324"/>
      <c r="E318" s="2324"/>
      <c r="F318" s="2324"/>
      <c r="G318" s="2324"/>
      <c r="H318" s="2324"/>
      <c r="I318" s="2324"/>
      <c r="J318" s="2324"/>
      <c r="K318" s="2324"/>
      <c r="L318" s="2324"/>
      <c r="N318" s="98"/>
      <c r="O318" s="98"/>
      <c r="P318" s="98"/>
      <c r="Q318" s="98"/>
      <c r="R318" s="98"/>
      <c r="S318" s="2347" t="s">
        <v>11</v>
      </c>
      <c r="T318" s="2348"/>
      <c r="U318" s="2348"/>
      <c r="V318" s="2348"/>
      <c r="W318" s="2349"/>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367" t="s">
        <v>132</v>
      </c>
      <c r="C4" s="2368"/>
      <c r="D4" s="2368"/>
      <c r="E4" s="2368"/>
      <c r="F4" s="2368"/>
      <c r="G4" s="2368"/>
      <c r="H4" s="2368"/>
      <c r="I4" s="2368"/>
      <c r="J4" s="2368"/>
      <c r="K4" s="2368"/>
      <c r="L4" s="2368"/>
      <c r="M4" s="2368"/>
      <c r="N4" s="2368"/>
      <c r="O4" s="2368"/>
      <c r="P4" s="2368"/>
      <c r="Q4" s="2368"/>
      <c r="R4" s="2368"/>
      <c r="S4" s="2368"/>
      <c r="T4" s="2368"/>
      <c r="U4" s="2368"/>
      <c r="V4" s="2368"/>
      <c r="W4" s="2368"/>
      <c r="X4" s="2368"/>
      <c r="Y4" s="2368"/>
    </row>
    <row r="5" ht="28.5" customHeight="true" x14ac:dyDescent="0.4">
      <c r="B5" s="2359" t="str">
        <f ca="true">IF(ISERROR(INDIRECT(CONCATENATE($E$32,"!A2"))),"",INDIRECT(CONCATENATE($E$32,"!A2")))</f>
        <v>Ethiopia</v>
      </c>
      <c r="C5" s="2369"/>
      <c r="D5" s="2369"/>
      <c r="E5" s="2369"/>
      <c r="F5" s="2369"/>
      <c r="G5" s="2369"/>
      <c r="H5" s="2369"/>
      <c r="I5" s="2369"/>
      <c r="J5" s="2369"/>
      <c r="K5" s="2368"/>
      <c r="L5" s="2368"/>
      <c r="M5" s="2368"/>
      <c r="N5" s="2368"/>
      <c r="O5" s="2368"/>
      <c r="P5" s="2368"/>
      <c r="Q5" s="2368"/>
      <c r="R5" s="2368"/>
      <c r="S5" s="2368"/>
      <c r="T5" s="2368"/>
      <c r="U5" s="2368"/>
      <c r="V5" s="2368"/>
      <c r="W5" s="2368"/>
      <c r="X5" s="2368"/>
      <c r="Y5" s="2368"/>
    </row>
    <row r="6" x14ac:dyDescent="0.2">
      <c r="F6" s="36"/>
      <c r="G6" s="36"/>
      <c r="J6" s="37"/>
      <c r="K6" s="37"/>
      <c r="L6" s="37"/>
      <c r="M6" s="37"/>
      <c r="N6" s="37"/>
      <c r="O6" s="37"/>
      <c r="P6" s="37"/>
    </row>
    <row r="7" s="38" customFormat="true" ht="16.5" customHeight="true" x14ac:dyDescent="0.25">
      <c r="B7" s="2365" t="str">
        <f ca="true">CONCATENATE("National ",IF(ISERROR(INDIRECT(CONCATENATE($E$32,"!A2"))),"",INDIRECT(CONCATENATE($E$32,"!A210"))))</f>
        <v>National Access to hygiene facilities </v>
      </c>
      <c r="C7" s="2366"/>
      <c r="D7" s="2366"/>
      <c r="E7" s="2366"/>
      <c r="F7" s="2366"/>
      <c r="G7" s="2366"/>
      <c r="H7" s="2366"/>
      <c r="K7" s="2383" t="str">
        <f ca="true">CONCATENATE("Urban ",IF(ISERROR(INDIRECT(CONCATENATE($E$32,"!A2"))),"",INDIRECT(CONCATENATE($E$32,"!A210"))))</f>
        <v>Urban Access to hygiene facilities </v>
      </c>
      <c r="L7" s="2384"/>
      <c r="M7" s="2384"/>
      <c r="N7" s="2384"/>
      <c r="O7" s="2384"/>
      <c r="P7" s="2384"/>
      <c r="S7" s="2383" t="str">
        <f ca="true">CONCATENATE("Rural ",IF(ISERROR(INDIRECT(CONCATENATE($E$32,"!A2"))),"",INDIRECT(CONCATENATE($E$32,"!A210"))))</f>
        <v>Rural Access to hygiene facilities </v>
      </c>
      <c r="T7" s="2384"/>
      <c r="U7" s="2384"/>
      <c r="V7" s="2384"/>
      <c r="W7" s="2384"/>
      <c r="X7" s="2384"/>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394" t="str">
        <f>INDEX(B88:B100,A88)</f>
        <v>DHS16</v>
      </c>
      <c r="F32" s="2395"/>
      <c r="G32" s="2374" t="str">
        <f ca="true">IF(ISERROR(INDIRECT(CONCATENATE($E$32,"!A2"))),"",INDIRECT(CONCATENATE($E$32,"!A2")))</f>
        <v>Ethiopia</v>
      </c>
      <c r="H32" s="2375"/>
      <c r="I32" s="2375"/>
      <c r="J32" s="2376"/>
      <c r="K32" s="2380" t="s">
        <v>0</v>
      </c>
      <c r="L32" s="2381"/>
      <c r="M32" s="2382"/>
      <c r="N32" s="2380" t="s">
        <v>1</v>
      </c>
      <c r="O32" s="2381"/>
      <c r="P32" s="2382"/>
      <c r="Q32" s="2380" t="s">
        <v>2</v>
      </c>
      <c r="R32" s="2381"/>
      <c r="S32" s="2382"/>
      <c r="T32" s="2380" t="s">
        <v>3</v>
      </c>
      <c r="U32" s="2381"/>
      <c r="V32" s="2382"/>
      <c r="W32" s="2380" t="s">
        <v>4</v>
      </c>
      <c r="X32" s="2381"/>
      <c r="Y32" s="2382"/>
    </row>
    <row r="33" s="44" customFormat="true" ht="22.5" customHeight="true" x14ac:dyDescent="0.2">
      <c r="E33" s="2396"/>
      <c r="F33" s="2397"/>
      <c r="G33" s="2377"/>
      <c r="H33" s="2378"/>
      <c r="I33" s="2378"/>
      <c r="J33" s="2379"/>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370" t="s">
        <v>21</v>
      </c>
      <c r="C34" s="2371"/>
      <c r="D34" s="2371"/>
      <c r="E34" s="107"/>
      <c r="F34" s="36"/>
      <c r="G34" s="2330" t="s">
        <v>5</v>
      </c>
      <c r="H34" s="2331"/>
      <c r="I34" s="2334"/>
      <c r="J34" s="2387" t="str">
        <f ca="true">IF(ISERROR(INDIRECT(CONCATENATE(#REF!,"!A2"))),"",INDIRECT(CONCATENATE(#REF!,"!A210")))</f>
        <v/>
      </c>
      <c r="K34" s="2385">
        <f ca="true">IF(ISERROR(INDIRECT(CONCATENATE($E$32,"!C222"))),"",INDIRECT(CONCATENATE($E$32,"!C222")))</f>
        <v>1.3900871560821677</v>
      </c>
      <c r="L34" s="2391">
        <f ca="true">IF(ISERROR(INDIRECT(CONCATENATE($E$32,"!C223"))),"",INDIRECT(CONCATENATE($E$32,"!C223")))</f>
        <v>38.977142005981712</v>
      </c>
      <c r="M34" s="2389">
        <f ca="true">IF(ISERROR(INDIRECT(CONCATENATE($E$32,"!C224"))),"",INDIRECT(CONCATENATE($E$32,"!C224")))</f>
        <v>59.632770837936356</v>
      </c>
      <c r="N34" s="2385">
        <f ca="true">IF(ISERROR(INDIRECT(CONCATENATE($E$32,"!D222"))),"",INDIRECT(CONCATENATE($E$32,"!D222")))</f>
        <v>2.8870554607573395</v>
      </c>
      <c r="O34" s="2391">
        <f ca="true">IF(ISERROR(INDIRECT(CONCATENATE($E$32,"!D223"))),"",INDIRECT(CONCATENATE($E$32,"!D223")))</f>
        <v>46.581402158701778</v>
      </c>
      <c r="P34" s="2389">
        <f ca="true">IF(ISERROR(INDIRECT(CONCATENATE($E$32,"!D224"))),"",INDIRECT(CONCATENATE($E$32,"!D224")))</f>
        <v>50.53154238054065</v>
      </c>
      <c r="Q34" s="2385">
        <f ca="true">IF(ISERROR(INDIRECT(CONCATENATE($E$32,"!E222"))),"",INDIRECT(CONCATENATE($E$32,"!E222")))</f>
        <v>4.4857547790373831</v>
      </c>
      <c r="R34" s="2391">
        <f ca="true">IF(ISERROR(INDIRECT(CONCATENATE($E$32,"!E223"))),"",INDIRECT(CONCATENATE($E$32,"!E223")))</f>
        <v>51.637692089026253</v>
      </c>
      <c r="S34" s="2389">
        <f ca="true">IF(ISERROR(INDIRECT(CONCATENATE($E$32,"!E224"))),"",INDIRECT(CONCATENATE($E$32,"!E224")))</f>
        <v>43.876553131936575</v>
      </c>
      <c r="T34" s="2385">
        <f ca="true">IF(ISERROR(INDIRECT(CONCATENATE($E$32,"!F222"))),"",INDIRECT(CONCATENATE($E$32,"!F222")))</f>
        <v>5.8373388302162246</v>
      </c>
      <c r="U34" s="2391">
        <f ca="true">IF(ISERROR(INDIRECT(CONCATENATE($E$32,"!F223"))),"",INDIRECT(CONCATENATE($E$32,"!F223")))</f>
        <v>58.872292963225902</v>
      </c>
      <c r="V34" s="2389">
        <f ca="true">IF(ISERROR(INDIRECT(CONCATENATE($E$32,"!F224"))),"",INDIRECT(CONCATENATE($E$32,"!F224")))</f>
        <v>35.290368206558128</v>
      </c>
      <c r="W34" s="2385">
        <f ca="true">IF(ISERROR(INDIRECT(CONCATENATE($E$32,"!G222"))),"",INDIRECT(CONCATENATE($E$32,"!G222")))</f>
        <v>20.728584963484757</v>
      </c>
      <c r="X34" s="2391">
        <f ca="true">IF(ISERROR(INDIRECT(CONCATENATE($E$32,"!G223"))),"",INDIRECT(CONCATENATE($E$32,"!G223")))</f>
        <v>60.27190675418305</v>
      </c>
      <c r="Y34" s="2389">
        <f ca="true">IF(ISERROR(INDIRECT(CONCATENATE($E$32,"!G224"))),"",INDIRECT(CONCATENATE($E$32,"!G224")))</f>
        <v>18.999508282332091</v>
      </c>
      <c r="Z34" s="108"/>
    </row>
    <row r="35" ht="15" x14ac:dyDescent="0.2">
      <c r="B35" s="2372"/>
      <c r="C35" s="2373"/>
      <c r="D35" s="2373"/>
      <c r="E35" s="107"/>
      <c r="F35" s="36"/>
      <c r="G35" s="2332"/>
      <c r="H35" s="2333"/>
      <c r="I35" s="2335"/>
      <c r="J35" s="2388"/>
      <c r="K35" s="2386"/>
      <c r="L35" s="2392"/>
      <c r="M35" s="2390"/>
      <c r="N35" s="2386"/>
      <c r="O35" s="2392"/>
      <c r="P35" s="2390"/>
      <c r="Q35" s="2386"/>
      <c r="R35" s="2392"/>
      <c r="S35" s="2390"/>
      <c r="T35" s="2386"/>
      <c r="U35" s="2392"/>
      <c r="V35" s="2390"/>
      <c r="W35" s="2386"/>
      <c r="X35" s="2392"/>
      <c r="Y35" s="2390"/>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2330" t="s">
        <v>6</v>
      </c>
      <c r="H37" s="2331"/>
      <c r="I37" s="2334"/>
      <c r="J37" s="2387" t="str">
        <f ca="true">IF(ISERROR(INDIRECT(CONCATENATE(#REF!,"!A2"))),"",INDIRECT(CONCATENATE(#REF!,"!A210")))</f>
        <v/>
      </c>
      <c r="K37" s="2385">
        <f ca="true">IF(ISERROR(INDIRECT(CONCATENATE($E$32,"!H222"))),"",INDIRECT(CONCATENATE($E$32,"!H222")))</f>
        <v>5.573743531681413</v>
      </c>
      <c r="L37" s="2391">
        <f ca="true">IF(ISERROR(INDIRECT(CONCATENATE($E$32,"!H223"))),"",INDIRECT(CONCATENATE($E$32,"!H223")))</f>
        <v>55.014491865304379</v>
      </c>
      <c r="M37" s="2389">
        <f ca="true">IF(ISERROR(INDIRECT(CONCATENATE($E$32,"!H224"))),"",INDIRECT(CONCATENATE($E$32,"!H224")))</f>
        <v>39.411764603014163</v>
      </c>
      <c r="N37" s="2385">
        <f ca="true">IF(ISERROR(INDIRECT(CONCATENATE($E$32,"!I222"))),"",INDIRECT(CONCATENATE($E$32,"!I222")))</f>
        <v>14.709021895251862</v>
      </c>
      <c r="O37" s="2391">
        <f ca="true">IF(ISERROR(INDIRECT(CONCATENATE($E$32,"!I223"))),"",INDIRECT(CONCATENATE($E$32,"!I223")))</f>
        <v>67.011755988690012</v>
      </c>
      <c r="P37" s="2389">
        <f ca="true">IF(ISERROR(INDIRECT(CONCATENATE($E$32,"!I224"))),"",INDIRECT(CONCATENATE($E$32,"!I224")))</f>
        <v>18.279222116058271</v>
      </c>
      <c r="Q37" s="2385">
        <f ca="true">IF(ISERROR(INDIRECT(CONCATENATE($E$32,"!J222"))),"",INDIRECT(CONCATENATE($E$32,"!J222")))</f>
        <v>22.783751380243999</v>
      </c>
      <c r="R37" s="2391">
        <f ca="true">IF(ISERROR(INDIRECT(CONCATENATE($E$32,"!J223"))),"",INDIRECT(CONCATENATE($E$32,"!J223")))</f>
        <v>63.587028940985299</v>
      </c>
      <c r="S37" s="2389">
        <f ca="true">IF(ISERROR(INDIRECT(CONCATENATE($E$32,"!J224"))),"",INDIRECT(CONCATENATE($E$32,"!J224")))</f>
        <v>13.629219678770541</v>
      </c>
      <c r="T37" s="2385">
        <f ca="true">IF(ISERROR(INDIRECT(CONCATENATE($E$32,"!K222"))),"",INDIRECT(CONCATENATE($E$32,"!K222")))</f>
        <v>27.391086114217238</v>
      </c>
      <c r="U37" s="2391">
        <f ca="true">IF(ISERROR(INDIRECT(CONCATENATE($E$32,"!K223"))),"",INDIRECT(CONCATENATE($E$32,"!K223")))</f>
        <v>56.879809456297259</v>
      </c>
      <c r="V37" s="2389">
        <f ca="true">IF(ISERROR(INDIRECT(CONCATENATE($E$32,"!K224"))),"",INDIRECT(CONCATENATE($E$32,"!K224")))</f>
        <v>15.729104429485369</v>
      </c>
      <c r="W37" s="2385">
        <f ca="true">IF(ISERROR(INDIRECT(CONCATENATE($E$32,"!L222"))),"",INDIRECT(CONCATENATE($E$32,"!L222")))</f>
        <v>46.483471472698525</v>
      </c>
      <c r="X37" s="2391">
        <f ca="true">IF(ISERROR(INDIRECT(CONCATENATE($E$32,"!L223"))),"",INDIRECT(CONCATENATE($E$32,"!L223")))</f>
        <v>43.454397800988929</v>
      </c>
      <c r="Y37" s="2389">
        <f ca="true">IF(ISERROR(INDIRECT(CONCATENATE($E$32,"!L224"))),"",INDIRECT(CONCATENATE($E$32,"!L224")))</f>
        <v>10.062130726312439</v>
      </c>
      <c r="Z37" s="108"/>
    </row>
    <row r="38" x14ac:dyDescent="0.2">
      <c r="F38" s="36"/>
      <c r="G38" s="2332"/>
      <c r="H38" s="2333"/>
      <c r="I38" s="2335"/>
      <c r="J38" s="2393"/>
      <c r="K38" s="2386"/>
      <c r="L38" s="2392"/>
      <c r="M38" s="2390"/>
      <c r="N38" s="2386"/>
      <c r="O38" s="2392"/>
      <c r="P38" s="2390"/>
      <c r="Q38" s="2386"/>
      <c r="R38" s="2392"/>
      <c r="S38" s="2390"/>
      <c r="T38" s="2386"/>
      <c r="U38" s="2392"/>
      <c r="V38" s="2390"/>
      <c r="W38" s="2386"/>
      <c r="X38" s="2392"/>
      <c r="Y38" s="2390"/>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2330" t="s">
        <v>7</v>
      </c>
      <c r="H40" s="2331"/>
      <c r="I40" s="2334"/>
      <c r="J40" s="2387" t="str">
        <f ca="true">IF(ISERROR(INDIRECT(CONCATENATE(#REF!,"!A2"))),"",INDIRECT(CONCATENATE(#REF!,"!A210")))</f>
        <v/>
      </c>
      <c r="K40" s="2385">
        <f ca="true">IF(ISERROR(INDIRECT(CONCATENATE($E$32,"!M222"))),"",INDIRECT(CONCATENATE($E$32,"!M222")))</f>
        <v>0.87321006831395676</v>
      </c>
      <c r="L40" s="2391">
        <f ca="true">IF(ISERROR(INDIRECT(CONCATENATE($E$32,"!M223"))),"",INDIRECT(CONCATENATE($E$32,"!M223")))</f>
        <v>38.247793209537619</v>
      </c>
      <c r="M40" s="2389">
        <f ca="true">IF(ISERROR(INDIRECT(CONCATENATE($E$32,"!M224"))),"",INDIRECT(CONCATENATE($E$32,"!M224")))</f>
        <v>60.878996722148784</v>
      </c>
      <c r="N40" s="2385">
        <f ca="true">IF(ISERROR(INDIRECT(CONCATENATE($E$32,"!N222"))),"",INDIRECT(CONCATENATE($E$32,"!N222")))</f>
        <v>2.9094105863415578</v>
      </c>
      <c r="O40" s="2391">
        <f ca="true">IF(ISERROR(INDIRECT(CONCATENATE($E$32,"!N223"))),"",INDIRECT(CONCATENATE($E$32,"!N223")))</f>
        <v>45.253065980737759</v>
      </c>
      <c r="P40" s="2389">
        <f ca="true">IF(ISERROR(INDIRECT(CONCATENATE($E$32,"!N224"))),"",INDIRECT(CONCATENATE($E$32,"!N224")))</f>
        <v>51.837523432920804</v>
      </c>
      <c r="Q40" s="2385">
        <f ca="true">IF(ISERROR(INDIRECT(CONCATENATE($E$32,"!O222"))),"",INDIRECT(CONCATENATE($E$32,"!O222")))</f>
        <v>3.7262640834333927</v>
      </c>
      <c r="R40" s="2391">
        <f ca="true">IF(ISERROR(INDIRECT(CONCATENATE($E$32,"!O223"))),"",INDIRECT(CONCATENATE($E$32,"!O223")))</f>
        <v>48.46755208680004</v>
      </c>
      <c r="S40" s="2389">
        <f ca="true">IF(ISERROR(INDIRECT(CONCATENATE($E$32,"!O224"))),"",INDIRECT(CONCATENATE($E$32,"!O224")))</f>
        <v>47.806183829766709</v>
      </c>
      <c r="T40" s="2385">
        <f ca="true">IF(ISERROR(INDIRECT(CONCATENATE($E$32,"!P222"))),"",INDIRECT(CONCATENATE($E$32,"!P222")))</f>
        <v>5.1281913447014755</v>
      </c>
      <c r="U40" s="2391">
        <f ca="true">IF(ISERROR(INDIRECT(CONCATENATE($E$32,"!P223"))),"",INDIRECT(CONCATENATE($E$32,"!P223")))</f>
        <v>56.674985634564756</v>
      </c>
      <c r="V40" s="2389">
        <f ca="true">IF(ISERROR(INDIRECT(CONCATENATE($E$32,"!P224"))),"",INDIRECT(CONCATENATE($E$32,"!P224")))</f>
        <v>38.196823020733994</v>
      </c>
      <c r="W40" s="2385">
        <f ca="true">IF(ISERROR(INDIRECT(CONCATENATE($E$32,"!Q222"))),"",INDIRECT(CONCATENATE($E$32,"!Q222")))</f>
        <v>7.6176625580522943</v>
      </c>
      <c r="X40" s="2391">
        <f ca="true">IF(ISERROR(INDIRECT(CONCATENATE($E$32,"!Q223"))),"",INDIRECT(CONCATENATE($E$32,"!Q223")))</f>
        <v>62.229784782179365</v>
      </c>
      <c r="Y40" s="2389">
        <f ca="true">IF(ISERROR(INDIRECT(CONCATENATE($E$32,"!Q224"))),"",INDIRECT(CONCATENATE($E$32,"!Q224")))</f>
        <v>30.152552659768183</v>
      </c>
      <c r="Z40" s="108"/>
    </row>
    <row r="41" x14ac:dyDescent="0.2">
      <c r="F41" s="36"/>
      <c r="G41" s="2332"/>
      <c r="H41" s="2333"/>
      <c r="I41" s="2335"/>
      <c r="J41" s="2393"/>
      <c r="K41" s="2386"/>
      <c r="L41" s="2392"/>
      <c r="M41" s="2390"/>
      <c r="N41" s="2386"/>
      <c r="O41" s="2392"/>
      <c r="P41" s="2390"/>
      <c r="Q41" s="2386"/>
      <c r="R41" s="2392"/>
      <c r="S41" s="2390"/>
      <c r="T41" s="2386"/>
      <c r="U41" s="2392"/>
      <c r="V41" s="2390"/>
      <c r="W41" s="2386"/>
      <c r="X41" s="2392"/>
      <c r="Y41" s="2390"/>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4</v>
      </c>
      <c r="B88" s="4" t="s">
        <v>178</v>
      </c>
    </row>
    <row r="89" hidden="true" x14ac:dyDescent="0.2">
      <c r="B89" s="4" t="s">
        <v>147</v>
      </c>
    </row>
    <row r="90" hidden="true" x14ac:dyDescent="0.2">
      <c r="B90" s="4" t="s">
        <v>351</v>
      </c>
    </row>
    <row r="91" hidden="true" x14ac:dyDescent="0.2">
      <c r="B91" s="4" t="s">
        <v>421</v>
      </c>
    </row>
    <row r="92" hidden="true" x14ac:dyDescent="0.2">
      <c r="B92" s="4" t="s">
        <v>134</v>
      </c>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58AB3-C165-4AB9-B416-AB51D9F18513}">
  <sheetPr codeName="Feuil7"/>
  <dimension ref="A1:CZ1200"/>
  <sheetViews>
    <sheetView showGridLines="false" workbookViewId="0"/>
  </sheetViews>
  <sheetFormatPr defaultColWidth="9.140625" defaultRowHeight="15" customHeight="true" x14ac:dyDescent="0.2"/>
  <cols>
    <col min="1" max="1" width="31.5703125" style="391" customWidth="true"/>
    <col min="2" max="2" width="41.5703125" style="391" customWidth="true"/>
    <col min="3" max="17" width="10.7109375" style="391" customWidth="true"/>
    <col min="18" max="28" width="12.5703125" style="391" customWidth="true"/>
    <col min="29" max="52" width="12.5703125" style="211" customWidth="true"/>
    <col min="53" max="53" width="31.5703125" style="392" customWidth="true"/>
    <col min="54" max="54" width="41.5703125" style="238" customWidth="true"/>
    <col min="55" max="69" width="9.140625" style="392"/>
    <col min="70" max="77" width="12.5703125" style="392" customWidth="true"/>
    <col min="78" max="104" width="12.5703125" style="211" customWidth="true"/>
    <col min="105" max="16384" width="9.140625" style="391"/>
  </cols>
  <sheetData>
    <row r="1" s="111" customFormat="true" ht="18" customHeight="true" x14ac:dyDescent="0.2">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Ethiopia</v>
      </c>
      <c r="B2" s="226"/>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2000</v>
      </c>
      <c r="B3" s="228"/>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DHS00</v>
      </c>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96" t="s">
        <v>146</v>
      </c>
      <c r="B10" s="697" t="s">
        <v>147</v>
      </c>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96" t="str">
        <f>B1027</f>
        <v/>
      </c>
      <c r="B11" s="698"/>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99"/>
      <c r="B12" s="697"/>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700"/>
      <c r="B13" s="70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398" customFormat="true" ht="15" customHeight="true" x14ac:dyDescent="0.2">
      <c r="A14" s="115" t="s">
        <v>95</v>
      </c>
      <c r="B14" s="208"/>
      <c r="C14" s="2534" t="s">
        <v>114</v>
      </c>
      <c r="D14" s="2535"/>
      <c r="E14" s="2535"/>
      <c r="F14" s="2535"/>
      <c r="G14" s="2536"/>
      <c r="H14" s="2503" t="s">
        <v>38</v>
      </c>
      <c r="I14" s="2504"/>
      <c r="J14" s="2504"/>
      <c r="K14" s="2504"/>
      <c r="L14" s="2505"/>
      <c r="M14" s="2515" t="s">
        <v>37</v>
      </c>
      <c r="N14" s="2516"/>
      <c r="O14" s="2516"/>
      <c r="P14" s="2516"/>
      <c r="Q14" s="2517"/>
      <c r="R14" s="2056" t="s">
        <v>137</v>
      </c>
      <c r="S14" s="2091"/>
      <c r="T14" s="2091"/>
      <c r="U14" s="2091"/>
      <c r="V14" s="2091"/>
      <c r="W14" s="2091"/>
      <c r="X14" s="2091"/>
      <c r="Y14" s="2091"/>
      <c r="Z14" s="2091"/>
      <c r="AA14" s="2091"/>
      <c r="AB14" s="2092"/>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694"/>
      <c r="BA14" s="217" t="s">
        <v>128</v>
      </c>
      <c r="BB14" s="115" t="s">
        <v>95</v>
      </c>
      <c r="BC14" s="2524" t="s">
        <v>114</v>
      </c>
      <c r="BD14" s="2525"/>
      <c r="BE14" s="2525"/>
      <c r="BF14" s="2525"/>
      <c r="BG14" s="2526"/>
      <c r="BH14" s="2527" t="s">
        <v>38</v>
      </c>
      <c r="BI14" s="2525"/>
      <c r="BJ14" s="2525"/>
      <c r="BK14" s="2525"/>
      <c r="BL14" s="2526"/>
      <c r="BM14" s="2527" t="s">
        <v>37</v>
      </c>
      <c r="BN14" s="2525"/>
      <c r="BO14" s="2525"/>
      <c r="BP14" s="2525"/>
      <c r="BQ14" s="2537"/>
      <c r="BR14" s="2070" t="s">
        <v>137</v>
      </c>
      <c r="BS14" s="2071"/>
      <c r="BT14" s="2071"/>
      <c r="BU14" s="2071"/>
      <c r="BV14" s="2071"/>
      <c r="BW14" s="2071"/>
      <c r="BX14" s="2071"/>
      <c r="BY14" s="2072"/>
      <c r="BZ14" s="313"/>
      <c r="CA14" s="313"/>
      <c r="CB14" s="313"/>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398" customFormat="true" ht="12.75" x14ac:dyDescent="0.2">
      <c r="A15" s="182" t="s">
        <v>87</v>
      </c>
      <c r="B15" s="242"/>
      <c r="C15" s="269" t="s">
        <v>0</v>
      </c>
      <c r="D15" s="270" t="s">
        <v>1</v>
      </c>
      <c r="E15" s="270" t="s">
        <v>2</v>
      </c>
      <c r="F15" s="270" t="s">
        <v>3</v>
      </c>
      <c r="G15" s="271" t="s">
        <v>4</v>
      </c>
      <c r="H15" s="828" t="s">
        <v>0</v>
      </c>
      <c r="I15" s="751" t="s">
        <v>1</v>
      </c>
      <c r="J15" s="751" t="s">
        <v>2</v>
      </c>
      <c r="K15" s="751" t="s">
        <v>3</v>
      </c>
      <c r="L15" s="752" t="s">
        <v>4</v>
      </c>
      <c r="M15" s="812" t="s">
        <v>0</v>
      </c>
      <c r="N15" s="751" t="s">
        <v>1</v>
      </c>
      <c r="O15" s="751" t="s">
        <v>2</v>
      </c>
      <c r="P15" s="751" t="s">
        <v>3</v>
      </c>
      <c r="Q15" s="847" t="s">
        <v>4</v>
      </c>
      <c r="R15" s="828" t="s">
        <v>148</v>
      </c>
      <c r="S15" s="751" t="s">
        <v>149</v>
      </c>
      <c r="T15" s="751" t="s">
        <v>150</v>
      </c>
      <c r="U15" s="751" t="s">
        <v>151</v>
      </c>
      <c r="V15" s="751" t="s">
        <v>152</v>
      </c>
      <c r="W15" s="751" t="s">
        <v>153</v>
      </c>
      <c r="X15" s="751" t="s">
        <v>154</v>
      </c>
      <c r="Y15" s="751" t="s">
        <v>155</v>
      </c>
      <c r="Z15" s="751" t="s">
        <v>156</v>
      </c>
      <c r="AA15" s="751" t="s">
        <v>157</v>
      </c>
      <c r="AB15" s="753" t="s">
        <v>158</v>
      </c>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694"/>
      <c r="BA15" s="192" t="s">
        <v>119</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148</v>
      </c>
      <c r="BS15" s="166" t="s">
        <v>149</v>
      </c>
      <c r="BT15" s="166" t="s">
        <v>150</v>
      </c>
      <c r="BU15" s="166" t="s">
        <v>151</v>
      </c>
      <c r="BV15" s="166" t="s">
        <v>152</v>
      </c>
      <c r="BW15" s="166" t="s">
        <v>153</v>
      </c>
      <c r="BX15" s="166" t="s">
        <v>154</v>
      </c>
      <c r="BY15" s="167" t="s">
        <v>155</v>
      </c>
      <c r="BZ15" s="167" t="s">
        <v>156</v>
      </c>
      <c r="CA15" s="167" t="s">
        <v>157</v>
      </c>
      <c r="CB15" s="167" t="s">
        <v>158</v>
      </c>
      <c r="CC15" s="2144"/>
      <c r="CD15" s="2144"/>
      <c r="CE15" s="2144"/>
      <c r="CF15" s="2144"/>
      <c r="CG15" s="2144"/>
      <c r="CH15" s="2144"/>
      <c r="CI15" s="2144"/>
      <c r="CJ15" s="2144"/>
      <c r="CK15" s="2144"/>
      <c r="CL15" s="2144"/>
      <c r="CM15" s="2144"/>
      <c r="CN15" s="2144"/>
      <c r="CO15" s="2144"/>
      <c r="CP15" s="2144"/>
      <c r="CQ15" s="2144"/>
      <c r="CR15" s="2144"/>
      <c r="CS15" s="2144"/>
      <c r="CT15" s="2144"/>
      <c r="CU15" s="2144"/>
      <c r="CV15" s="2144"/>
      <c r="CW15" s="2144"/>
      <c r="CX15" s="2144"/>
      <c r="CY15" s="2144"/>
      <c r="CZ15" s="2144"/>
    </row>
    <row r="16" s="398" customFormat="true" ht="15" customHeight="true" x14ac:dyDescent="0.2">
      <c r="A16" s="2518" t="s">
        <v>13</v>
      </c>
      <c r="B16" s="1109" t="s">
        <v>14</v>
      </c>
      <c r="C16" s="914">
        <f t="shared" ref="C16:AB16" si="0">C58+C59+C60+C63+C64+C67</f>
        <v>13.361315562935195</v>
      </c>
      <c r="D16" s="915">
        <f t="shared" si="0"/>
        <v>11.565955815778549</v>
      </c>
      <c r="E16" s="915">
        <f t="shared" si="0"/>
        <v>13.138114391097584</v>
      </c>
      <c r="F16" s="915">
        <f t="shared" si="0"/>
        <v>16.29845621430599</v>
      </c>
      <c r="G16" s="916">
        <f t="shared" si="0"/>
        <v>64.22263403511802</v>
      </c>
      <c r="H16" s="917">
        <f t="shared" si="0"/>
        <v>59.400107691969247</v>
      </c>
      <c r="I16" s="915">
        <f t="shared" si="0"/>
        <v>76.455172105120553</v>
      </c>
      <c r="J16" s="915">
        <f t="shared" si="0"/>
        <v>92.224596306633003</v>
      </c>
      <c r="K16" s="915">
        <f t="shared" si="0"/>
        <v>98.622473599749199</v>
      </c>
      <c r="L16" s="918">
        <f t="shared" si="0"/>
        <v>99.896837298012557</v>
      </c>
      <c r="M16" s="914">
        <f t="shared" si="0"/>
        <v>10.584876786087211</v>
      </c>
      <c r="N16" s="915">
        <f t="shared" si="0"/>
        <v>10.923391433780758</v>
      </c>
      <c r="O16" s="915">
        <f t="shared" si="0"/>
        <v>12.128592409260857</v>
      </c>
      <c r="P16" s="915">
        <f t="shared" si="0"/>
        <v>16.18044349176764</v>
      </c>
      <c r="Q16" s="916">
        <f t="shared" si="0"/>
        <v>16.964389331238184</v>
      </c>
      <c r="R16" s="917">
        <f t="shared" si="0"/>
        <v>98.440929269041732</v>
      </c>
      <c r="S16" s="915">
        <f t="shared" si="0"/>
        <v>13.5163807691647</v>
      </c>
      <c r="T16" s="915">
        <f t="shared" si="0"/>
        <v>16.965585656233774</v>
      </c>
      <c r="U16" s="915">
        <f t="shared" si="0"/>
        <v>25.71547193109997</v>
      </c>
      <c r="V16" s="915">
        <f t="shared" si="0"/>
        <v>82.544191308113085</v>
      </c>
      <c r="W16" s="915">
        <f t="shared" si="0"/>
        <v>37.236247077718346</v>
      </c>
      <c r="X16" s="915">
        <f t="shared" si="0"/>
        <v>60.26252154935333</v>
      </c>
      <c r="Y16" s="915">
        <f t="shared" si="0"/>
        <v>21.637830148990588</v>
      </c>
      <c r="Z16" s="915">
        <f t="shared" si="0"/>
        <v>19.265975760208921</v>
      </c>
      <c r="AA16" s="915">
        <f t="shared" si="0"/>
        <v>20.535535521167713</v>
      </c>
      <c r="AB16" s="918">
        <f t="shared" si="0"/>
        <v>38.569409709333989</v>
      </c>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694"/>
      <c r="BA16" s="2538" t="s">
        <v>13</v>
      </c>
      <c r="BB16" s="147" t="s">
        <v>14</v>
      </c>
      <c r="BC16" s="1218" t="s">
        <v>35</v>
      </c>
      <c r="BD16" s="1238" t="s">
        <v>35</v>
      </c>
      <c r="BE16" s="1238" t="s">
        <v>35</v>
      </c>
      <c r="BF16" s="1238" t="s">
        <v>35</v>
      </c>
      <c r="BG16" s="1259" t="s">
        <v>35</v>
      </c>
      <c r="BH16" s="1280" t="s">
        <v>35</v>
      </c>
      <c r="BI16" s="1238" t="s">
        <v>35</v>
      </c>
      <c r="BJ16" s="1238" t="s">
        <v>35</v>
      </c>
      <c r="BK16" s="1238" t="s">
        <v>35</v>
      </c>
      <c r="BL16" s="1259" t="s">
        <v>35</v>
      </c>
      <c r="BM16" s="1280" t="s">
        <v>35</v>
      </c>
      <c r="BN16" s="1238" t="s">
        <v>35</v>
      </c>
      <c r="BO16" s="1238" t="s">
        <v>35</v>
      </c>
      <c r="BP16" s="1238" t="s">
        <v>35</v>
      </c>
      <c r="BQ16" s="1259" t="s">
        <v>35</v>
      </c>
      <c r="BR16" s="1280" t="s">
        <v>35</v>
      </c>
      <c r="BS16" s="1238" t="s">
        <v>35</v>
      </c>
      <c r="BT16" s="1238" t="s">
        <v>35</v>
      </c>
      <c r="BU16" s="1238" t="s">
        <v>35</v>
      </c>
      <c r="BV16" s="1238" t="s">
        <v>35</v>
      </c>
      <c r="BW16" s="1238" t="s">
        <v>35</v>
      </c>
      <c r="BX16" s="1238" t="s">
        <v>35</v>
      </c>
      <c r="BY16" s="1300" t="s">
        <v>35</v>
      </c>
      <c r="BZ16" s="1300" t="s">
        <v>35</v>
      </c>
      <c r="CA16" s="1300" t="s">
        <v>35</v>
      </c>
      <c r="CB16" s="1300" t="s">
        <v>35</v>
      </c>
      <c r="CC16" s="2145"/>
      <c r="CD16" s="2145"/>
      <c r="CE16" s="2145"/>
      <c r="CF16" s="2145"/>
      <c r="CG16" s="2145"/>
      <c r="CH16" s="2145"/>
      <c r="CI16" s="2145"/>
      <c r="CJ16" s="2145"/>
      <c r="CK16" s="2145"/>
      <c r="CL16" s="2145"/>
      <c r="CM16" s="2145"/>
      <c r="CN16" s="2145"/>
      <c r="CO16" s="2145"/>
      <c r="CP16" s="2145"/>
      <c r="CQ16" s="2145"/>
      <c r="CR16" s="2145"/>
      <c r="CS16" s="2145"/>
      <c r="CT16" s="2145"/>
      <c r="CU16" s="2145"/>
      <c r="CV16" s="2145"/>
      <c r="CW16" s="2145"/>
      <c r="CX16" s="2145"/>
      <c r="CY16" s="2145"/>
      <c r="CZ16" s="2145"/>
    </row>
    <row r="17" s="398" customFormat="true" ht="15" customHeight="true" x14ac:dyDescent="0.2">
      <c r="A17" s="2519"/>
      <c r="B17" s="1110" t="s">
        <v>51</v>
      </c>
      <c r="C17" s="919">
        <f>100-C16</f>
        <v>86.638684437064811</v>
      </c>
      <c r="D17" s="920">
        <f t="shared" ref="D17:AB17" si="1">100-D16</f>
        <v>88.434044184221449</v>
      </c>
      <c r="E17" s="920">
        <f t="shared" si="1"/>
        <v>86.861885608902412</v>
      </c>
      <c r="F17" s="920">
        <f t="shared" si="1"/>
        <v>83.701543785694014</v>
      </c>
      <c r="G17" s="921">
        <f t="shared" si="1"/>
        <v>35.77736596488198</v>
      </c>
      <c r="H17" s="922">
        <f t="shared" si="1"/>
        <v>40.599892308030753</v>
      </c>
      <c r="I17" s="920">
        <f t="shared" si="1"/>
        <v>23.544827894879447</v>
      </c>
      <c r="J17" s="920">
        <f t="shared" si="1"/>
        <v>7.7754036933669965</v>
      </c>
      <c r="K17" s="920">
        <f t="shared" si="1"/>
        <v>1.377526400250801</v>
      </c>
      <c r="L17" s="923">
        <f t="shared" si="1"/>
        <v>0.10316270198744348</v>
      </c>
      <c r="M17" s="919">
        <f t="shared" si="1"/>
        <v>89.415123213912793</v>
      </c>
      <c r="N17" s="920">
        <f t="shared" si="1"/>
        <v>89.076608566219249</v>
      </c>
      <c r="O17" s="920">
        <f t="shared" si="1"/>
        <v>87.871407590739139</v>
      </c>
      <c r="P17" s="920">
        <f t="shared" si="1"/>
        <v>83.819556508232353</v>
      </c>
      <c r="Q17" s="921">
        <f t="shared" si="1"/>
        <v>83.035610668761819</v>
      </c>
      <c r="R17" s="922">
        <f t="shared" si="1"/>
        <v>1.5590707309582683</v>
      </c>
      <c r="S17" s="920">
        <f t="shared" si="1"/>
        <v>86.483619230835302</v>
      </c>
      <c r="T17" s="920">
        <f t="shared" si="1"/>
        <v>83.03441434376623</v>
      </c>
      <c r="U17" s="920">
        <f t="shared" si="1"/>
        <v>74.28452806890003</v>
      </c>
      <c r="V17" s="920">
        <f t="shared" si="1"/>
        <v>17.455808691886915</v>
      </c>
      <c r="W17" s="920">
        <f t="shared" si="1"/>
        <v>62.763752922281654</v>
      </c>
      <c r="X17" s="920">
        <f t="shared" si="1"/>
        <v>39.73747845064667</v>
      </c>
      <c r="Y17" s="920">
        <f t="shared" si="1"/>
        <v>78.362169851009412</v>
      </c>
      <c r="Z17" s="920">
        <f t="shared" si="1"/>
        <v>80.734024239791083</v>
      </c>
      <c r="AA17" s="920">
        <f t="shared" si="1"/>
        <v>79.464464478832284</v>
      </c>
      <c r="AB17" s="923">
        <f t="shared" si="1"/>
        <v>61.430590290666011</v>
      </c>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694"/>
      <c r="BA17" s="2539"/>
      <c r="BB17" s="148" t="s">
        <v>51</v>
      </c>
      <c r="BC17" s="1219" t="s">
        <v>35</v>
      </c>
      <c r="BD17" s="1239" t="s">
        <v>35</v>
      </c>
      <c r="BE17" s="1239" t="s">
        <v>35</v>
      </c>
      <c r="BF17" s="1239" t="s">
        <v>35</v>
      </c>
      <c r="BG17" s="1260" t="s">
        <v>35</v>
      </c>
      <c r="BH17" s="1281" t="s">
        <v>35</v>
      </c>
      <c r="BI17" s="1239" t="s">
        <v>35</v>
      </c>
      <c r="BJ17" s="1239" t="s">
        <v>35</v>
      </c>
      <c r="BK17" s="1239" t="s">
        <v>35</v>
      </c>
      <c r="BL17" s="1260" t="s">
        <v>35</v>
      </c>
      <c r="BM17" s="1281" t="s">
        <v>35</v>
      </c>
      <c r="BN17" s="1239" t="s">
        <v>35</v>
      </c>
      <c r="BO17" s="1239" t="s">
        <v>35</v>
      </c>
      <c r="BP17" s="1239" t="s">
        <v>35</v>
      </c>
      <c r="BQ17" s="1260" t="s">
        <v>35</v>
      </c>
      <c r="BR17" s="1281" t="s">
        <v>35</v>
      </c>
      <c r="BS17" s="1239" t="s">
        <v>35</v>
      </c>
      <c r="BT17" s="1239" t="s">
        <v>35</v>
      </c>
      <c r="BU17" s="1239" t="s">
        <v>35</v>
      </c>
      <c r="BV17" s="1239" t="s">
        <v>35</v>
      </c>
      <c r="BW17" s="1239" t="s">
        <v>35</v>
      </c>
      <c r="BX17" s="1239" t="s">
        <v>35</v>
      </c>
      <c r="BY17" s="1301" t="s">
        <v>35</v>
      </c>
      <c r="BZ17" s="1301" t="s">
        <v>35</v>
      </c>
      <c r="CA17" s="1301" t="s">
        <v>35</v>
      </c>
      <c r="CB17" s="1301" t="s">
        <v>35</v>
      </c>
      <c r="CC17" s="2146"/>
      <c r="CD17" s="2146"/>
      <c r="CE17" s="2146"/>
      <c r="CF17" s="2146"/>
      <c r="CG17" s="2146"/>
      <c r="CH17" s="2146"/>
      <c r="CI17" s="2146"/>
      <c r="CJ17" s="2146"/>
      <c r="CK17" s="2146"/>
      <c r="CL17" s="2146"/>
      <c r="CM17" s="2146"/>
      <c r="CN17" s="2146"/>
      <c r="CO17" s="2146"/>
      <c r="CP17" s="2146"/>
      <c r="CQ17" s="2146"/>
      <c r="CR17" s="2146"/>
      <c r="CS17" s="2146"/>
      <c r="CT17" s="2146"/>
      <c r="CU17" s="2146"/>
      <c r="CV17" s="2146"/>
      <c r="CW17" s="2146"/>
      <c r="CX17" s="2146"/>
      <c r="CY17" s="2146"/>
      <c r="CZ17" s="2146"/>
    </row>
    <row r="18" s="398" customFormat="true" ht="15" customHeight="true" x14ac:dyDescent="0.2">
      <c r="A18" s="2519" t="s">
        <v>60</v>
      </c>
      <c r="B18" s="1110" t="s">
        <v>15</v>
      </c>
      <c r="C18" s="919">
        <f>C16*'DHS05'!C23/100</f>
        <v>8.8986361649148389</v>
      </c>
      <c r="D18" s="920">
        <f>D16*'DHS05'!D23/100</f>
        <v>7.8764159105451919</v>
      </c>
      <c r="E18" s="920">
        <f>E16*'DHS05'!E23/100</f>
        <v>9.4463042471991638</v>
      </c>
      <c r="F18" s="920">
        <f>F16*'DHS05'!F23/100</f>
        <v>12.077156054800737</v>
      </c>
      <c r="G18" s="921">
        <f>G16*'DHS05'!G23/100</f>
        <v>58.4425969719574</v>
      </c>
      <c r="H18" s="922">
        <f>H16*'DHS05'!H23/100</f>
        <v>48.64868819972282</v>
      </c>
      <c r="I18" s="920">
        <f>I16*'DHS05'!I23/100</f>
        <v>71.256220401972357</v>
      </c>
      <c r="J18" s="920">
        <f>J16*'DHS05'!J23/100</f>
        <v>86.87556972084829</v>
      </c>
      <c r="K18" s="920">
        <f>K16*'DHS05'!K23/100</f>
        <v>96.551401654154475</v>
      </c>
      <c r="L18" s="923">
        <f>L16*'DHS05'!L23/100</f>
        <v>99.397353111522492</v>
      </c>
      <c r="M18" s="919">
        <f>M16*'DHS05'!M23/100</f>
        <v>6.9542640484592981</v>
      </c>
      <c r="N18" s="920">
        <f>N16*'DHS05'!N23/100</f>
        <v>7.5480634807425027</v>
      </c>
      <c r="O18" s="920">
        <f>O16*'DHS05'!O23/100</f>
        <v>8.5506576485289045</v>
      </c>
      <c r="P18" s="920">
        <f>P16*'DHS05'!P23/100</f>
        <v>11.779362862006842</v>
      </c>
      <c r="Q18" s="921">
        <f>Q16*'DHS05'!Q23/100</f>
        <v>13.384903182346926</v>
      </c>
      <c r="R18" s="922">
        <f>R16*'DHS05'!R23/100</f>
        <v>94.897055815356239</v>
      </c>
      <c r="S18" s="920">
        <f>S16*'DHS05'!S23/100</f>
        <v>6.2310515345849264</v>
      </c>
      <c r="T18" s="920">
        <f>T16*'DHS05'!T23/100</f>
        <v>12.011634644613512</v>
      </c>
      <c r="U18" s="920">
        <f>U16*'DHS05'!U23/100</f>
        <v>19.132311116738379</v>
      </c>
      <c r="V18" s="920">
        <f>V16*'DHS05'!V23/100</f>
        <v>63.311394733322743</v>
      </c>
      <c r="W18" s="920">
        <f>W16*'DHS05'!W23/100</f>
        <v>31.092266309894818</v>
      </c>
      <c r="X18" s="920">
        <f>X16*'DHS05'!X23/100</f>
        <v>46.040566463705943</v>
      </c>
      <c r="Y18" s="920">
        <f>Y16*'DHS05'!Y23/100</f>
        <v>16.747680535318715</v>
      </c>
      <c r="Z18" s="920">
        <f>Z16*'DHS05'!Z23/100</f>
        <v>15.220120850565047</v>
      </c>
      <c r="AA18" s="920">
        <f>AA16*'DHS05'!AA23/100</f>
        <v>11.931146137798441</v>
      </c>
      <c r="AB18" s="923">
        <f>AB16*'DHS05'!AB23/100</f>
        <v>25.841504505253774</v>
      </c>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694"/>
      <c r="BA18" s="2539" t="s">
        <v>60</v>
      </c>
      <c r="BB18" s="148" t="s">
        <v>15</v>
      </c>
      <c r="BC18" s="1219" t="s">
        <v>35</v>
      </c>
      <c r="BD18" s="1239" t="s">
        <v>35</v>
      </c>
      <c r="BE18" s="1239" t="s">
        <v>35</v>
      </c>
      <c r="BF18" s="1239" t="s">
        <v>35</v>
      </c>
      <c r="BG18" s="1260" t="s">
        <v>35</v>
      </c>
      <c r="BH18" s="1281" t="s">
        <v>35</v>
      </c>
      <c r="BI18" s="1239" t="s">
        <v>35</v>
      </c>
      <c r="BJ18" s="1239" t="s">
        <v>35</v>
      </c>
      <c r="BK18" s="1239" t="s">
        <v>35</v>
      </c>
      <c r="BL18" s="1260" t="s">
        <v>35</v>
      </c>
      <c r="BM18" s="1281" t="s">
        <v>35</v>
      </c>
      <c r="BN18" s="1239" t="s">
        <v>35</v>
      </c>
      <c r="BO18" s="1239" t="s">
        <v>35</v>
      </c>
      <c r="BP18" s="1239" t="s">
        <v>35</v>
      </c>
      <c r="BQ18" s="1260" t="s">
        <v>35</v>
      </c>
      <c r="BR18" s="1281" t="s">
        <v>35</v>
      </c>
      <c r="BS18" s="1239" t="s">
        <v>35</v>
      </c>
      <c r="BT18" s="1239" t="s">
        <v>35</v>
      </c>
      <c r="BU18" s="1239" t="s">
        <v>35</v>
      </c>
      <c r="BV18" s="1239" t="s">
        <v>35</v>
      </c>
      <c r="BW18" s="1239" t="s">
        <v>35</v>
      </c>
      <c r="BX18" s="1239" t="s">
        <v>35</v>
      </c>
      <c r="BY18" s="1301" t="s">
        <v>35</v>
      </c>
      <c r="BZ18" s="1301" t="s">
        <v>35</v>
      </c>
      <c r="CA18" s="1301" t="s">
        <v>35</v>
      </c>
      <c r="CB18" s="1301" t="s">
        <v>35</v>
      </c>
      <c r="CC18" s="2146"/>
      <c r="CD18" s="2146"/>
      <c r="CE18" s="2146"/>
      <c r="CF18" s="2146"/>
      <c r="CG18" s="2146"/>
      <c r="CH18" s="2146"/>
      <c r="CI18" s="2146"/>
      <c r="CJ18" s="2146"/>
      <c r="CK18" s="2146"/>
      <c r="CL18" s="2146"/>
      <c r="CM18" s="2146"/>
      <c r="CN18" s="2146"/>
      <c r="CO18" s="2146"/>
      <c r="CP18" s="2146"/>
      <c r="CQ18" s="2146"/>
      <c r="CR18" s="2146"/>
      <c r="CS18" s="2146"/>
      <c r="CT18" s="2146"/>
      <c r="CU18" s="2146"/>
      <c r="CV18" s="2146"/>
      <c r="CW18" s="2146"/>
      <c r="CX18" s="2146"/>
      <c r="CY18" s="2146"/>
      <c r="CZ18" s="2146"/>
    </row>
    <row r="19" s="398" customFormat="true" ht="15" customHeight="true" x14ac:dyDescent="0.2">
      <c r="A19" s="2519"/>
      <c r="B19" s="1110" t="s">
        <v>16</v>
      </c>
      <c r="C19" s="919">
        <f>C16*'DHS05'!C22/100</f>
        <v>4.462679398020355</v>
      </c>
      <c r="D19" s="920">
        <f>D16*'DHS05'!D22/100</f>
        <v>3.6895399052333575</v>
      </c>
      <c r="E19" s="920">
        <f>E16*'DHS05'!E22/100</f>
        <v>3.691810143898421</v>
      </c>
      <c r="F19" s="920">
        <f>F16*'DHS05'!F22/100</f>
        <v>4.2213001595052511</v>
      </c>
      <c r="G19" s="921" t="e">
        <f>G16*'DHS05'!G22/100</f>
        <v>#VALUE!</v>
      </c>
      <c r="H19" s="922">
        <f>H16*'DHS05'!H22/100</f>
        <v>10.751419492246434</v>
      </c>
      <c r="I19" s="920">
        <f>I16*'DHS05'!I22/100</f>
        <v>5.1989517031481975</v>
      </c>
      <c r="J19" s="920">
        <f>J16*'DHS05'!J22/100</f>
        <v>5.3490265857847143</v>
      </c>
      <c r="K19" s="920">
        <f>K16*'DHS05'!K22/100</f>
        <v>2.0710719455947331</v>
      </c>
      <c r="L19" s="923">
        <f>L16*'DHS05'!L22/100</f>
        <v>0.49948418649006276</v>
      </c>
      <c r="M19" s="919">
        <f>M16*'DHS05'!M22/100</f>
        <v>3.6306127376279131</v>
      </c>
      <c r="N19" s="920">
        <f>N16*'DHS05'!N22/100</f>
        <v>3.3753279530382536</v>
      </c>
      <c r="O19" s="920">
        <f>O16*'DHS05'!O22/100</f>
        <v>3.5779347607319529</v>
      </c>
      <c r="P19" s="920">
        <f>P16*'DHS05'!P22/100</f>
        <v>4.4010806297607976</v>
      </c>
      <c r="Q19" s="921">
        <f>Q16*'DHS05'!Q22/100</f>
        <v>3.5794861488912573</v>
      </c>
      <c r="R19" s="922">
        <f>R16*'DHS05'!R22/100</f>
        <v>3.5438734536855026</v>
      </c>
      <c r="S19" s="920">
        <f>S16*'DHS05'!S22/100</f>
        <v>7.2853292345797733</v>
      </c>
      <c r="T19" s="920">
        <f>T16*'DHS05'!T22/100</f>
        <v>4.9539510116202621</v>
      </c>
      <c r="U19" s="920">
        <f>U16*'DHS05'!U22/100</f>
        <v>6.5831608143615927</v>
      </c>
      <c r="V19" s="920">
        <f>V16*'DHS05'!V22/100</f>
        <v>19.232796574790349</v>
      </c>
      <c r="W19" s="920">
        <f>W16*'DHS05'!W22/100</f>
        <v>6.1439807678235274</v>
      </c>
      <c r="X19" s="920">
        <f>X16*'DHS05'!X22/100</f>
        <v>14.221955085647387</v>
      </c>
      <c r="Y19" s="920">
        <f>Y16*'DHS05'!Y22/100</f>
        <v>4.8901496136718734</v>
      </c>
      <c r="Z19" s="920">
        <f>Z16*'DHS05'!Z22/100</f>
        <v>4.0458549096438734</v>
      </c>
      <c r="AA19" s="920">
        <f>AA16*'DHS05'!AA22/100</f>
        <v>8.6043893833692717</v>
      </c>
      <c r="AB19" s="923">
        <f>AB16*'DHS05'!AB22/100</f>
        <v>12.727905204080216</v>
      </c>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694"/>
      <c r="BA19" s="2539"/>
      <c r="BB19" s="148" t="s">
        <v>16</v>
      </c>
      <c r="BC19" s="1219" t="s">
        <v>35</v>
      </c>
      <c r="BD19" s="1239" t="s">
        <v>35</v>
      </c>
      <c r="BE19" s="1239" t="s">
        <v>35</v>
      </c>
      <c r="BF19" s="1239" t="s">
        <v>35</v>
      </c>
      <c r="BG19" s="1260" t="s">
        <v>35</v>
      </c>
      <c r="BH19" s="1281" t="s">
        <v>35</v>
      </c>
      <c r="BI19" s="1239" t="s">
        <v>35</v>
      </c>
      <c r="BJ19" s="1239" t="s">
        <v>35</v>
      </c>
      <c r="BK19" s="1239" t="s">
        <v>35</v>
      </c>
      <c r="BL19" s="1260" t="s">
        <v>35</v>
      </c>
      <c r="BM19" s="1281" t="s">
        <v>35</v>
      </c>
      <c r="BN19" s="1239" t="s">
        <v>35</v>
      </c>
      <c r="BO19" s="1239" t="s">
        <v>35</v>
      </c>
      <c r="BP19" s="1239" t="s">
        <v>35</v>
      </c>
      <c r="BQ19" s="1260" t="s">
        <v>35</v>
      </c>
      <c r="BR19" s="1281" t="s">
        <v>35</v>
      </c>
      <c r="BS19" s="1239" t="s">
        <v>35</v>
      </c>
      <c r="BT19" s="1239" t="s">
        <v>35</v>
      </c>
      <c r="BU19" s="1239" t="s">
        <v>35</v>
      </c>
      <c r="BV19" s="1239" t="s">
        <v>35</v>
      </c>
      <c r="BW19" s="1239" t="s">
        <v>35</v>
      </c>
      <c r="BX19" s="1239" t="s">
        <v>35</v>
      </c>
      <c r="BY19" s="1301" t="s">
        <v>35</v>
      </c>
      <c r="BZ19" s="1301" t="s">
        <v>35</v>
      </c>
      <c r="CA19" s="1301" t="s">
        <v>35</v>
      </c>
      <c r="CB19" s="1301" t="s">
        <v>35</v>
      </c>
      <c r="CC19" s="2146"/>
      <c r="CD19" s="2146"/>
      <c r="CE19" s="2146"/>
      <c r="CF19" s="2146"/>
      <c r="CG19" s="2146"/>
      <c r="CH19" s="2146"/>
      <c r="CI19" s="2146"/>
      <c r="CJ19" s="2146"/>
      <c r="CK19" s="2146"/>
      <c r="CL19" s="2146"/>
      <c r="CM19" s="2146"/>
      <c r="CN19" s="2146"/>
      <c r="CO19" s="2146"/>
      <c r="CP19" s="2146"/>
      <c r="CQ19" s="2146"/>
      <c r="CR19" s="2146"/>
      <c r="CS19" s="2146"/>
      <c r="CT19" s="2146"/>
      <c r="CU19" s="2146"/>
      <c r="CV19" s="2146"/>
      <c r="CW19" s="2146"/>
      <c r="CX19" s="2146"/>
      <c r="CY19" s="2146"/>
      <c r="CZ19" s="2146"/>
    </row>
    <row r="20" s="398" customFormat="true" ht="15" customHeight="true" x14ac:dyDescent="0.2">
      <c r="A20" s="2519"/>
      <c r="B20" s="1110" t="s">
        <v>22</v>
      </c>
      <c r="C20" s="919">
        <f>100-(C18+C19+C21)</f>
        <v>49.520085434940611</v>
      </c>
      <c r="D20" s="920">
        <f t="shared" ref="D20:AB20" si="2">100-(D18+D19+D21)</f>
        <v>51.978725309112448</v>
      </c>
      <c r="E20" s="920">
        <f t="shared" si="2"/>
        <v>52.689828800904792</v>
      </c>
      <c r="F20" s="920">
        <f t="shared" si="2"/>
        <v>47.474192946655037</v>
      </c>
      <c r="G20" s="921" t="e">
        <f t="shared" si="2"/>
        <v>#VALUE!</v>
      </c>
      <c r="H20" s="922">
        <f t="shared" si="2"/>
        <v>19.379141093968755</v>
      </c>
      <c r="I20" s="920">
        <f t="shared" si="2"/>
        <v>12.321571641301773</v>
      </c>
      <c r="J20" s="920">
        <f t="shared" si="2"/>
        <v>3.7984946896727791</v>
      </c>
      <c r="K20" s="920">
        <f t="shared" si="2"/>
        <v>1.1837816341469534</v>
      </c>
      <c r="L20" s="923">
        <f t="shared" si="2"/>
        <v>9.1053150606228428E-2</v>
      </c>
      <c r="M20" s="919">
        <f t="shared" si="2"/>
        <v>51.264458461207909</v>
      </c>
      <c r="N20" s="920">
        <f t="shared" si="2"/>
        <v>53.105706472924631</v>
      </c>
      <c r="O20" s="920">
        <f t="shared" si="2"/>
        <v>52.61515000436313</v>
      </c>
      <c r="P20" s="920">
        <f t="shared" si="2"/>
        <v>50.171791448984379</v>
      </c>
      <c r="Q20" s="921">
        <f t="shared" si="2"/>
        <v>46.606926322666723</v>
      </c>
      <c r="R20" s="922">
        <f t="shared" si="2"/>
        <v>1.1734940985706288</v>
      </c>
      <c r="S20" s="920">
        <f t="shared" si="2"/>
        <v>17.306250455773423</v>
      </c>
      <c r="T20" s="920">
        <f t="shared" si="2"/>
        <v>53.312880648606992</v>
      </c>
      <c r="U20" s="920">
        <f t="shared" si="2"/>
        <v>34.174695064472417</v>
      </c>
      <c r="V20" s="920">
        <f t="shared" si="2"/>
        <v>17.114178307701863</v>
      </c>
      <c r="W20" s="920">
        <f t="shared" si="2"/>
        <v>24.230361159232615</v>
      </c>
      <c r="X20" s="920">
        <f t="shared" si="2"/>
        <v>29.954243301222803</v>
      </c>
      <c r="Y20" s="920">
        <f t="shared" si="2"/>
        <v>47.7417469044019</v>
      </c>
      <c r="Z20" s="920">
        <f t="shared" si="2"/>
        <v>39.035164599098906</v>
      </c>
      <c r="AA20" s="920">
        <f t="shared" si="2"/>
        <v>41.002995363781764</v>
      </c>
      <c r="AB20" s="923">
        <f t="shared" si="2"/>
        <v>38.642277443082584</v>
      </c>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694"/>
      <c r="BA20" s="2539"/>
      <c r="BB20" s="148" t="s">
        <v>22</v>
      </c>
      <c r="BC20" s="1219" t="s">
        <v>35</v>
      </c>
      <c r="BD20" s="1239" t="s">
        <v>35</v>
      </c>
      <c r="BE20" s="1239" t="s">
        <v>35</v>
      </c>
      <c r="BF20" s="1239" t="s">
        <v>35</v>
      </c>
      <c r="BG20" s="1260" t="s">
        <v>35</v>
      </c>
      <c r="BH20" s="1281" t="s">
        <v>35</v>
      </c>
      <c r="BI20" s="1239" t="s">
        <v>35</v>
      </c>
      <c r="BJ20" s="1239" t="s">
        <v>35</v>
      </c>
      <c r="BK20" s="1239" t="s">
        <v>35</v>
      </c>
      <c r="BL20" s="1260" t="s">
        <v>35</v>
      </c>
      <c r="BM20" s="1281" t="s">
        <v>35</v>
      </c>
      <c r="BN20" s="1239" t="s">
        <v>35</v>
      </c>
      <c r="BO20" s="1239" t="s">
        <v>35</v>
      </c>
      <c r="BP20" s="1239" t="s">
        <v>35</v>
      </c>
      <c r="BQ20" s="1260" t="s">
        <v>35</v>
      </c>
      <c r="BR20" s="1281" t="s">
        <v>35</v>
      </c>
      <c r="BS20" s="1239" t="s">
        <v>35</v>
      </c>
      <c r="BT20" s="1239" t="s">
        <v>35</v>
      </c>
      <c r="BU20" s="1239" t="s">
        <v>35</v>
      </c>
      <c r="BV20" s="1239" t="s">
        <v>35</v>
      </c>
      <c r="BW20" s="1239" t="s">
        <v>35</v>
      </c>
      <c r="BX20" s="1239" t="s">
        <v>35</v>
      </c>
      <c r="BY20" s="1301" t="s">
        <v>35</v>
      </c>
      <c r="BZ20" s="1301" t="s">
        <v>35</v>
      </c>
      <c r="CA20" s="1301" t="s">
        <v>35</v>
      </c>
      <c r="CB20" s="1301" t="s">
        <v>35</v>
      </c>
      <c r="CC20" s="2146"/>
      <c r="CD20" s="2146"/>
      <c r="CE20" s="2146"/>
      <c r="CF20" s="2146"/>
      <c r="CG20" s="2146"/>
      <c r="CH20" s="2146"/>
      <c r="CI20" s="2146"/>
      <c r="CJ20" s="2146"/>
      <c r="CK20" s="2146"/>
      <c r="CL20" s="2146"/>
      <c r="CM20" s="2146"/>
      <c r="CN20" s="2146"/>
      <c r="CO20" s="2146"/>
      <c r="CP20" s="2146"/>
      <c r="CQ20" s="2146"/>
      <c r="CR20" s="2146"/>
      <c r="CS20" s="2146"/>
      <c r="CT20" s="2146"/>
      <c r="CU20" s="2146"/>
      <c r="CV20" s="2146"/>
      <c r="CW20" s="2146"/>
      <c r="CX20" s="2146"/>
      <c r="CY20" s="2146"/>
      <c r="CZ20" s="2146"/>
    </row>
    <row r="21" s="398" customFormat="true" ht="15" customHeight="true" x14ac:dyDescent="0.2">
      <c r="A21" s="2519"/>
      <c r="B21" s="1110" t="s">
        <v>17</v>
      </c>
      <c r="C21" s="919">
        <f t="shared" ref="C21:AB21" si="3">C65+C66</f>
        <v>37.118599002124199</v>
      </c>
      <c r="D21" s="920">
        <f t="shared" si="3"/>
        <v>36.455318875109</v>
      </c>
      <c r="E21" s="920">
        <f t="shared" si="3"/>
        <v>34.17205680799762</v>
      </c>
      <c r="F21" s="920">
        <f t="shared" si="3"/>
        <v>36.227350839038976</v>
      </c>
      <c r="G21" s="921">
        <f t="shared" si="3"/>
        <v>14.936260761365855</v>
      </c>
      <c r="H21" s="922">
        <f t="shared" si="3"/>
        <v>21.220751214061988</v>
      </c>
      <c r="I21" s="920">
        <f t="shared" si="3"/>
        <v>11.223256253577677</v>
      </c>
      <c r="J21" s="920">
        <f t="shared" si="3"/>
        <v>3.976909003694217</v>
      </c>
      <c r="K21" s="920">
        <f t="shared" si="3"/>
        <v>0.19374476610384014</v>
      </c>
      <c r="L21" s="923">
        <f t="shared" si="3"/>
        <v>1.2109551381219427E-2</v>
      </c>
      <c r="M21" s="919">
        <f t="shared" si="3"/>
        <v>38.150664752704877</v>
      </c>
      <c r="N21" s="920">
        <f t="shared" si="3"/>
        <v>35.970902093294612</v>
      </c>
      <c r="O21" s="920">
        <f t="shared" si="3"/>
        <v>35.256257586376016</v>
      </c>
      <c r="P21" s="920">
        <f t="shared" si="3"/>
        <v>33.64776505924798</v>
      </c>
      <c r="Q21" s="921">
        <f t="shared" si="3"/>
        <v>36.428684346095096</v>
      </c>
      <c r="R21" s="922">
        <f t="shared" si="3"/>
        <v>0.38557663238762074</v>
      </c>
      <c r="S21" s="920">
        <f t="shared" si="3"/>
        <v>69.177368775061879</v>
      </c>
      <c r="T21" s="920">
        <f t="shared" si="3"/>
        <v>29.721533695159238</v>
      </c>
      <c r="U21" s="920">
        <f t="shared" si="3"/>
        <v>40.109833004427621</v>
      </c>
      <c r="V21" s="920">
        <f t="shared" si="3"/>
        <v>0.34163038418505087</v>
      </c>
      <c r="W21" s="920">
        <f t="shared" si="3"/>
        <v>38.533391763049032</v>
      </c>
      <c r="X21" s="920">
        <f t="shared" si="3"/>
        <v>9.783235149423863</v>
      </c>
      <c r="Y21" s="920">
        <f t="shared" si="3"/>
        <v>30.620422946607512</v>
      </c>
      <c r="Z21" s="920">
        <f t="shared" si="3"/>
        <v>41.698859640692177</v>
      </c>
      <c r="AA21" s="920">
        <f t="shared" si="3"/>
        <v>38.461469115050527</v>
      </c>
      <c r="AB21" s="923">
        <f t="shared" si="3"/>
        <v>22.788312847583427</v>
      </c>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694"/>
      <c r="BA21" s="2539"/>
      <c r="BB21" s="148" t="s">
        <v>17</v>
      </c>
      <c r="BC21" s="1219" t="s">
        <v>35</v>
      </c>
      <c r="BD21" s="1239" t="s">
        <v>35</v>
      </c>
      <c r="BE21" s="1239" t="s">
        <v>35</v>
      </c>
      <c r="BF21" s="1239" t="s">
        <v>35</v>
      </c>
      <c r="BG21" s="1260" t="s">
        <v>35</v>
      </c>
      <c r="BH21" s="1281" t="s">
        <v>35</v>
      </c>
      <c r="BI21" s="1239" t="s">
        <v>35</v>
      </c>
      <c r="BJ21" s="1239" t="s">
        <v>35</v>
      </c>
      <c r="BK21" s="1239" t="s">
        <v>35</v>
      </c>
      <c r="BL21" s="1260" t="s">
        <v>35</v>
      </c>
      <c r="BM21" s="1281" t="s">
        <v>35</v>
      </c>
      <c r="BN21" s="1239" t="s">
        <v>35</v>
      </c>
      <c r="BO21" s="1239" t="s">
        <v>35</v>
      </c>
      <c r="BP21" s="1239" t="s">
        <v>35</v>
      </c>
      <c r="BQ21" s="1260" t="s">
        <v>35</v>
      </c>
      <c r="BR21" s="1281" t="s">
        <v>35</v>
      </c>
      <c r="BS21" s="1239" t="s">
        <v>35</v>
      </c>
      <c r="BT21" s="1239" t="s">
        <v>35</v>
      </c>
      <c r="BU21" s="1239" t="s">
        <v>35</v>
      </c>
      <c r="BV21" s="1239" t="s">
        <v>35</v>
      </c>
      <c r="BW21" s="1239" t="s">
        <v>35</v>
      </c>
      <c r="BX21" s="1239" t="s">
        <v>35</v>
      </c>
      <c r="BY21" s="1301" t="s">
        <v>35</v>
      </c>
      <c r="BZ21" s="1301" t="s">
        <v>35</v>
      </c>
      <c r="CA21" s="1301" t="s">
        <v>35</v>
      </c>
      <c r="CB21" s="1301" t="s">
        <v>35</v>
      </c>
      <c r="CC21" s="2146"/>
      <c r="CD21" s="2146"/>
      <c r="CE21" s="2146"/>
      <c r="CF21" s="2146"/>
      <c r="CG21" s="2146"/>
      <c r="CH21" s="2146"/>
      <c r="CI21" s="2146"/>
      <c r="CJ21" s="2146"/>
      <c r="CK21" s="2146"/>
      <c r="CL21" s="2146"/>
      <c r="CM21" s="2146"/>
      <c r="CN21" s="2146"/>
      <c r="CO21" s="2146"/>
      <c r="CP21" s="2146"/>
      <c r="CQ21" s="2146"/>
      <c r="CR21" s="2146"/>
      <c r="CS21" s="2146"/>
      <c r="CT21" s="2146"/>
      <c r="CU21" s="2146"/>
      <c r="CV21" s="2146"/>
      <c r="CW21" s="2146"/>
      <c r="CX21" s="2146"/>
      <c r="CY21" s="2146"/>
      <c r="CZ21" s="2146"/>
    </row>
    <row r="22" s="398" customFormat="true" ht="15" customHeight="true" x14ac:dyDescent="0.2">
      <c r="A22" s="2519" t="s">
        <v>54</v>
      </c>
      <c r="B22" s="1110" t="s">
        <v>49</v>
      </c>
      <c r="C22" s="1142" t="s">
        <v>35</v>
      </c>
      <c r="D22" s="1156" t="s">
        <v>35</v>
      </c>
      <c r="E22" s="1156" t="s">
        <v>35</v>
      </c>
      <c r="F22" s="1156" t="s">
        <v>35</v>
      </c>
      <c r="G22" s="1170" t="s">
        <v>35</v>
      </c>
      <c r="H22" s="1184" t="s">
        <v>35</v>
      </c>
      <c r="I22" s="1156" t="s">
        <v>35</v>
      </c>
      <c r="J22" s="1156" t="s">
        <v>35</v>
      </c>
      <c r="K22" s="1156" t="s">
        <v>35</v>
      </c>
      <c r="L22" s="1198" t="s">
        <v>35</v>
      </c>
      <c r="M22" s="1142" t="s">
        <v>35</v>
      </c>
      <c r="N22" s="1156" t="s">
        <v>35</v>
      </c>
      <c r="O22" s="1156" t="s">
        <v>35</v>
      </c>
      <c r="P22" s="1156" t="s">
        <v>35</v>
      </c>
      <c r="Q22" s="1170" t="s">
        <v>35</v>
      </c>
      <c r="R22" s="1184" t="s">
        <v>35</v>
      </c>
      <c r="S22" s="1156" t="s">
        <v>35</v>
      </c>
      <c r="T22" s="1156" t="s">
        <v>35</v>
      </c>
      <c r="U22" s="1156" t="s">
        <v>35</v>
      </c>
      <c r="V22" s="1156" t="s">
        <v>35</v>
      </c>
      <c r="W22" s="1156" t="s">
        <v>35</v>
      </c>
      <c r="X22" s="1156" t="s">
        <v>35</v>
      </c>
      <c r="Y22" s="1156" t="s">
        <v>35</v>
      </c>
      <c r="Z22" s="1156" t="s">
        <v>35</v>
      </c>
      <c r="AA22" s="1156" t="s">
        <v>35</v>
      </c>
      <c r="AB22" s="1198" t="s">
        <v>35</v>
      </c>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694"/>
      <c r="BA22" s="2539" t="s">
        <v>54</v>
      </c>
      <c r="BB22" s="148" t="s">
        <v>49</v>
      </c>
      <c r="BC22" s="1219" t="s">
        <v>35</v>
      </c>
      <c r="BD22" s="1239" t="s">
        <v>35</v>
      </c>
      <c r="BE22" s="1239" t="s">
        <v>35</v>
      </c>
      <c r="BF22" s="1239" t="s">
        <v>35</v>
      </c>
      <c r="BG22" s="1260" t="s">
        <v>35</v>
      </c>
      <c r="BH22" s="1281" t="s">
        <v>35</v>
      </c>
      <c r="BI22" s="1239" t="s">
        <v>35</v>
      </c>
      <c r="BJ22" s="1239" t="s">
        <v>35</v>
      </c>
      <c r="BK22" s="1239" t="s">
        <v>35</v>
      </c>
      <c r="BL22" s="1260" t="s">
        <v>35</v>
      </c>
      <c r="BM22" s="1281" t="s">
        <v>35</v>
      </c>
      <c r="BN22" s="1239" t="s">
        <v>35</v>
      </c>
      <c r="BO22" s="1239" t="s">
        <v>35</v>
      </c>
      <c r="BP22" s="1239" t="s">
        <v>35</v>
      </c>
      <c r="BQ22" s="1260" t="s">
        <v>35</v>
      </c>
      <c r="BR22" s="1281" t="s">
        <v>35</v>
      </c>
      <c r="BS22" s="1239" t="s">
        <v>35</v>
      </c>
      <c r="BT22" s="1239" t="s">
        <v>35</v>
      </c>
      <c r="BU22" s="1239" t="s">
        <v>35</v>
      </c>
      <c r="BV22" s="1239" t="s">
        <v>35</v>
      </c>
      <c r="BW22" s="1239" t="s">
        <v>35</v>
      </c>
      <c r="BX22" s="1239" t="s">
        <v>35</v>
      </c>
      <c r="BY22" s="1301" t="s">
        <v>35</v>
      </c>
      <c r="BZ22" s="1301" t="s">
        <v>35</v>
      </c>
      <c r="CA22" s="1301" t="s">
        <v>35</v>
      </c>
      <c r="CB22" s="1301" t="s">
        <v>35</v>
      </c>
      <c r="CC22" s="2146"/>
      <c r="CD22" s="2146"/>
      <c r="CE22" s="2146"/>
      <c r="CF22" s="2146"/>
      <c r="CG22" s="2146"/>
      <c r="CH22" s="2146"/>
      <c r="CI22" s="2146"/>
      <c r="CJ22" s="2146"/>
      <c r="CK22" s="2146"/>
      <c r="CL22" s="2146"/>
      <c r="CM22" s="2146"/>
      <c r="CN22" s="2146"/>
      <c r="CO22" s="2146"/>
      <c r="CP22" s="2146"/>
      <c r="CQ22" s="2146"/>
      <c r="CR22" s="2146"/>
      <c r="CS22" s="2146"/>
      <c r="CT22" s="2146"/>
      <c r="CU22" s="2146"/>
      <c r="CV22" s="2146"/>
      <c r="CW22" s="2146"/>
      <c r="CX22" s="2146"/>
      <c r="CY22" s="2146"/>
      <c r="CZ22" s="2146"/>
    </row>
    <row r="23" s="398" customFormat="true" ht="15" customHeight="true" x14ac:dyDescent="0.2">
      <c r="A23" s="2520"/>
      <c r="B23" s="1111" t="s">
        <v>48</v>
      </c>
      <c r="C23" s="1143" t="s">
        <v>35</v>
      </c>
      <c r="D23" s="1157" t="s">
        <v>35</v>
      </c>
      <c r="E23" s="1157" t="s">
        <v>35</v>
      </c>
      <c r="F23" s="1157" t="s">
        <v>35</v>
      </c>
      <c r="G23" s="1171" t="s">
        <v>35</v>
      </c>
      <c r="H23" s="1185" t="s">
        <v>35</v>
      </c>
      <c r="I23" s="1157" t="s">
        <v>35</v>
      </c>
      <c r="J23" s="1157" t="s">
        <v>35</v>
      </c>
      <c r="K23" s="1157" t="s">
        <v>35</v>
      </c>
      <c r="L23" s="1199" t="s">
        <v>35</v>
      </c>
      <c r="M23" s="1143" t="s">
        <v>35</v>
      </c>
      <c r="N23" s="1157" t="s">
        <v>35</v>
      </c>
      <c r="O23" s="1157" t="s">
        <v>35</v>
      </c>
      <c r="P23" s="1157" t="s">
        <v>35</v>
      </c>
      <c r="Q23" s="1171" t="s">
        <v>35</v>
      </c>
      <c r="R23" s="1185" t="s">
        <v>35</v>
      </c>
      <c r="S23" s="1157" t="s">
        <v>35</v>
      </c>
      <c r="T23" s="1157" t="s">
        <v>35</v>
      </c>
      <c r="U23" s="1157" t="s">
        <v>35</v>
      </c>
      <c r="V23" s="1157" t="s">
        <v>35</v>
      </c>
      <c r="W23" s="1157" t="s">
        <v>35</v>
      </c>
      <c r="X23" s="1157" t="s">
        <v>35</v>
      </c>
      <c r="Y23" s="1157" t="s">
        <v>35</v>
      </c>
      <c r="Z23" s="1157" t="s">
        <v>35</v>
      </c>
      <c r="AA23" s="1157" t="s">
        <v>35</v>
      </c>
      <c r="AB23" s="1199" t="s">
        <v>35</v>
      </c>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694"/>
      <c r="BA23" s="2540"/>
      <c r="BB23" s="149" t="s">
        <v>48</v>
      </c>
      <c r="BC23" s="1220" t="s">
        <v>35</v>
      </c>
      <c r="BD23" s="1240" t="s">
        <v>35</v>
      </c>
      <c r="BE23" s="1240" t="s">
        <v>35</v>
      </c>
      <c r="BF23" s="1240" t="s">
        <v>35</v>
      </c>
      <c r="BG23" s="1261" t="s">
        <v>35</v>
      </c>
      <c r="BH23" s="1282" t="s">
        <v>35</v>
      </c>
      <c r="BI23" s="1240" t="s">
        <v>35</v>
      </c>
      <c r="BJ23" s="1240" t="s">
        <v>35</v>
      </c>
      <c r="BK23" s="1240" t="s">
        <v>35</v>
      </c>
      <c r="BL23" s="1261" t="s">
        <v>35</v>
      </c>
      <c r="BM23" s="1282" t="s">
        <v>35</v>
      </c>
      <c r="BN23" s="1240" t="s">
        <v>35</v>
      </c>
      <c r="BO23" s="1240" t="s">
        <v>35</v>
      </c>
      <c r="BP23" s="1240" t="s">
        <v>35</v>
      </c>
      <c r="BQ23" s="1261" t="s">
        <v>35</v>
      </c>
      <c r="BR23" s="1282" t="s">
        <v>35</v>
      </c>
      <c r="BS23" s="1240" t="s">
        <v>35</v>
      </c>
      <c r="BT23" s="1240" t="s">
        <v>35</v>
      </c>
      <c r="BU23" s="1240" t="s">
        <v>35</v>
      </c>
      <c r="BV23" s="1240" t="s">
        <v>35</v>
      </c>
      <c r="BW23" s="1240" t="s">
        <v>35</v>
      </c>
      <c r="BX23" s="1240" t="s">
        <v>35</v>
      </c>
      <c r="BY23" s="1302" t="s">
        <v>35</v>
      </c>
      <c r="BZ23" s="1302" t="s">
        <v>35</v>
      </c>
      <c r="CA23" s="1302" t="s">
        <v>35</v>
      </c>
      <c r="CB23" s="1302" t="s">
        <v>35</v>
      </c>
      <c r="CC23" s="2147"/>
      <c r="CD23" s="2147"/>
      <c r="CE23" s="2147"/>
      <c r="CF23" s="2147"/>
      <c r="CG23" s="2147"/>
      <c r="CH23" s="2147"/>
      <c r="CI23" s="2147"/>
      <c r="CJ23" s="2147"/>
      <c r="CK23" s="2147"/>
      <c r="CL23" s="2147"/>
      <c r="CM23" s="2147"/>
      <c r="CN23" s="2147"/>
      <c r="CO23" s="2147"/>
      <c r="CP23" s="2147"/>
      <c r="CQ23" s="2147"/>
      <c r="CR23" s="2147"/>
      <c r="CS23" s="2147"/>
      <c r="CT23" s="2147"/>
      <c r="CU23" s="2147"/>
      <c r="CV23" s="2147"/>
      <c r="CW23" s="2147"/>
      <c r="CX23" s="2147"/>
      <c r="CY23" s="2147"/>
      <c r="CZ23" s="2147"/>
    </row>
    <row r="24" s="131" customFormat="true" ht="15" hidden="true" customHeight="true" x14ac:dyDescent="0.2">
      <c r="A24" s="2479" t="s">
        <v>47</v>
      </c>
      <c r="B24" s="248" t="s">
        <v>59</v>
      </c>
      <c r="C24" s="254"/>
      <c r="D24" s="255"/>
      <c r="E24" s="255"/>
      <c r="F24" s="255"/>
      <c r="G24" s="256"/>
      <c r="H24" s="257"/>
      <c r="I24" s="255"/>
      <c r="J24" s="255"/>
      <c r="K24" s="255"/>
      <c r="L24" s="258"/>
      <c r="M24" s="254"/>
      <c r="N24" s="255"/>
      <c r="O24" s="255"/>
      <c r="P24" s="255"/>
      <c r="Q24" s="256"/>
      <c r="R24" s="257"/>
      <c r="S24" s="255"/>
      <c r="T24" s="255"/>
      <c r="U24" s="255"/>
      <c r="V24" s="255"/>
      <c r="W24" s="255"/>
      <c r="X24" s="255"/>
      <c r="Y24" s="255"/>
      <c r="Z24" s="255"/>
      <c r="AA24" s="255"/>
      <c r="AB24" s="258"/>
      <c r="AC24" s="667"/>
      <c r="AD24" s="667"/>
      <c r="AE24" s="667"/>
      <c r="AF24" s="667"/>
      <c r="AG24" s="667"/>
      <c r="AH24" s="667"/>
      <c r="AI24" s="667"/>
      <c r="AJ24" s="667"/>
      <c r="AK24" s="667"/>
      <c r="AL24" s="667"/>
      <c r="AM24" s="667"/>
      <c r="AN24" s="667"/>
      <c r="AO24" s="667"/>
      <c r="AP24" s="667"/>
      <c r="AQ24" s="667"/>
      <c r="AR24" s="667"/>
      <c r="AS24" s="667"/>
      <c r="AT24" s="667"/>
      <c r="AU24" s="667"/>
      <c r="AV24" s="667"/>
      <c r="AW24" s="667"/>
      <c r="AX24" s="667"/>
      <c r="AY24" s="667"/>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480"/>
      <c r="B25" s="240" t="s">
        <v>58</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0"/>
      <c r="AA25" s="260"/>
      <c r="AB25" s="263"/>
      <c r="AC25" s="667"/>
      <c r="AD25" s="667"/>
      <c r="AE25" s="667"/>
      <c r="AF25" s="667"/>
      <c r="AG25" s="667"/>
      <c r="AH25" s="667"/>
      <c r="AI25" s="667"/>
      <c r="AJ25" s="667"/>
      <c r="AK25" s="667"/>
      <c r="AL25" s="667"/>
      <c r="AM25" s="667"/>
      <c r="AN25" s="667"/>
      <c r="AO25" s="667"/>
      <c r="AP25" s="667"/>
      <c r="AQ25" s="667"/>
      <c r="AR25" s="667"/>
      <c r="AS25" s="667"/>
      <c r="AT25" s="667"/>
      <c r="AU25" s="667"/>
      <c r="AV25" s="667"/>
      <c r="AW25" s="667"/>
      <c r="AX25" s="667"/>
      <c r="AY25" s="667"/>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481"/>
      <c r="B26" s="241" t="s">
        <v>46</v>
      </c>
      <c r="C26" s="264"/>
      <c r="D26" s="265"/>
      <c r="E26" s="265"/>
      <c r="F26" s="265"/>
      <c r="G26" s="266"/>
      <c r="H26" s="267"/>
      <c r="I26" s="265"/>
      <c r="J26" s="265"/>
      <c r="K26" s="265"/>
      <c r="L26" s="268"/>
      <c r="M26" s="264"/>
      <c r="N26" s="265"/>
      <c r="O26" s="265"/>
      <c r="P26" s="265"/>
      <c r="Q26" s="266"/>
      <c r="R26" s="2063"/>
      <c r="S26" s="2064"/>
      <c r="T26" s="2064"/>
      <c r="U26" s="2064"/>
      <c r="V26" s="2064"/>
      <c r="W26" s="2064"/>
      <c r="X26" s="2064"/>
      <c r="Y26" s="2064"/>
      <c r="Z26" s="2064"/>
      <c r="AA26" s="2064"/>
      <c r="AB26" s="2065"/>
      <c r="AC26" s="667"/>
      <c r="AD26" s="667"/>
      <c r="AE26" s="667"/>
      <c r="AF26" s="667"/>
      <c r="AG26" s="667"/>
      <c r="AH26" s="667"/>
      <c r="AI26" s="667"/>
      <c r="AJ26" s="667"/>
      <c r="AK26" s="667"/>
      <c r="AL26" s="667"/>
      <c r="AM26" s="667"/>
      <c r="AN26" s="667"/>
      <c r="AO26" s="667"/>
      <c r="AP26" s="667"/>
      <c r="AQ26" s="667"/>
      <c r="AR26" s="667"/>
      <c r="AS26" s="667"/>
      <c r="AT26" s="667"/>
      <c r="AU26" s="667"/>
      <c r="AV26" s="667"/>
      <c r="AW26" s="667"/>
      <c r="AX26" s="667"/>
      <c r="AY26" s="667"/>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399" customFormat="true" ht="15" customHeight="true" x14ac:dyDescent="0.2">
      <c r="A27" s="130"/>
      <c r="B27" s="183"/>
      <c r="C27" s="2508" t="s">
        <v>114</v>
      </c>
      <c r="D27" s="2509"/>
      <c r="E27" s="2509"/>
      <c r="F27" s="2509"/>
      <c r="G27" s="2510"/>
      <c r="H27" s="2511" t="s">
        <v>38</v>
      </c>
      <c r="I27" s="2512"/>
      <c r="J27" s="2512"/>
      <c r="K27" s="2512"/>
      <c r="L27" s="2513"/>
      <c r="M27" s="2514" t="s">
        <v>37</v>
      </c>
      <c r="N27" s="2512"/>
      <c r="O27" s="2512"/>
      <c r="P27" s="2512"/>
      <c r="Q27" s="2513"/>
      <c r="R27" s="2057" t="s">
        <v>137</v>
      </c>
      <c r="S27" s="2093"/>
      <c r="T27" s="2093"/>
      <c r="U27" s="2093"/>
      <c r="V27" s="2093"/>
      <c r="W27" s="2093"/>
      <c r="X27" s="2093"/>
      <c r="Y27" s="2093"/>
      <c r="Z27" s="2093"/>
      <c r="AA27" s="2093"/>
      <c r="AB27" s="2094"/>
      <c r="AC27" s="667"/>
      <c r="AD27" s="667"/>
      <c r="AE27" s="667"/>
      <c r="AF27" s="667"/>
      <c r="AG27" s="667"/>
      <c r="AH27" s="667"/>
      <c r="AI27" s="667"/>
      <c r="AJ27" s="667"/>
      <c r="AK27" s="667"/>
      <c r="AL27" s="667"/>
      <c r="AM27" s="667"/>
      <c r="AN27" s="667"/>
      <c r="AO27" s="667"/>
      <c r="AP27" s="667"/>
      <c r="AQ27" s="667"/>
      <c r="AR27" s="667"/>
      <c r="AS27" s="667"/>
      <c r="AT27" s="667"/>
      <c r="AU27" s="667"/>
      <c r="AV27" s="667"/>
      <c r="AW27" s="667"/>
      <c r="AX27" s="667"/>
      <c r="AY27" s="667"/>
      <c r="AZ27" s="216"/>
      <c r="BA27" s="217" t="s">
        <v>128</v>
      </c>
      <c r="BB27" s="115" t="s">
        <v>95</v>
      </c>
      <c r="BC27" s="2541" t="s">
        <v>114</v>
      </c>
      <c r="BD27" s="2542"/>
      <c r="BE27" s="2542"/>
      <c r="BF27" s="2542"/>
      <c r="BG27" s="2543"/>
      <c r="BH27" s="2544" t="s">
        <v>38</v>
      </c>
      <c r="BI27" s="2542"/>
      <c r="BJ27" s="2542"/>
      <c r="BK27" s="2542"/>
      <c r="BL27" s="2543"/>
      <c r="BM27" s="2544" t="s">
        <v>37</v>
      </c>
      <c r="BN27" s="2542"/>
      <c r="BO27" s="2542"/>
      <c r="BP27" s="2542"/>
      <c r="BQ27" s="2545"/>
      <c r="BR27" s="2073" t="s">
        <v>137</v>
      </c>
      <c r="BS27" s="2074"/>
      <c r="BT27" s="2074"/>
      <c r="BU27" s="2074"/>
      <c r="BV27" s="2074"/>
      <c r="BW27" s="2074"/>
      <c r="BX27" s="2074"/>
      <c r="BY27" s="2075"/>
      <c r="BZ27" s="313"/>
      <c r="CA27" s="313"/>
      <c r="CB27" s="313"/>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399" customFormat="true" ht="12.75" x14ac:dyDescent="0.2">
      <c r="A28" s="184" t="s">
        <v>69</v>
      </c>
      <c r="B28" s="243"/>
      <c r="C28" s="272" t="s">
        <v>0</v>
      </c>
      <c r="D28" s="273" t="s">
        <v>1</v>
      </c>
      <c r="E28" s="273" t="s">
        <v>2</v>
      </c>
      <c r="F28" s="273" t="s">
        <v>3</v>
      </c>
      <c r="G28" s="274" t="s">
        <v>4</v>
      </c>
      <c r="H28" s="829" t="s">
        <v>0</v>
      </c>
      <c r="I28" s="754" t="s">
        <v>1</v>
      </c>
      <c r="J28" s="754" t="s">
        <v>2</v>
      </c>
      <c r="K28" s="754" t="s">
        <v>3</v>
      </c>
      <c r="L28" s="755" t="s">
        <v>4</v>
      </c>
      <c r="M28" s="813" t="s">
        <v>0</v>
      </c>
      <c r="N28" s="754" t="s">
        <v>1</v>
      </c>
      <c r="O28" s="754" t="s">
        <v>2</v>
      </c>
      <c r="P28" s="754" t="s">
        <v>3</v>
      </c>
      <c r="Q28" s="848" t="s">
        <v>4</v>
      </c>
      <c r="R28" s="829" t="s">
        <v>148</v>
      </c>
      <c r="S28" s="754" t="s">
        <v>149</v>
      </c>
      <c r="T28" s="754" t="s">
        <v>150</v>
      </c>
      <c r="U28" s="754" t="s">
        <v>151</v>
      </c>
      <c r="V28" s="754" t="s">
        <v>152</v>
      </c>
      <c r="W28" s="754" t="s">
        <v>153</v>
      </c>
      <c r="X28" s="754" t="s">
        <v>154</v>
      </c>
      <c r="Y28" s="754" t="s">
        <v>155</v>
      </c>
      <c r="Z28" s="754" t="s">
        <v>156</v>
      </c>
      <c r="AA28" s="754" t="s">
        <v>157</v>
      </c>
      <c r="AB28" s="756" t="s">
        <v>158</v>
      </c>
      <c r="AC28" s="667"/>
      <c r="AD28" s="667"/>
      <c r="AE28" s="667"/>
      <c r="AF28" s="667"/>
      <c r="AG28" s="667"/>
      <c r="AH28" s="667"/>
      <c r="AI28" s="667"/>
      <c r="AJ28" s="667"/>
      <c r="AK28" s="667"/>
      <c r="AL28" s="667"/>
      <c r="AM28" s="667"/>
      <c r="AN28" s="667"/>
      <c r="AO28" s="667"/>
      <c r="AP28" s="667"/>
      <c r="AQ28" s="667"/>
      <c r="AR28" s="667"/>
      <c r="AS28" s="667"/>
      <c r="AT28" s="667"/>
      <c r="AU28" s="667"/>
      <c r="AV28" s="667"/>
      <c r="AW28" s="667"/>
      <c r="AX28" s="667"/>
      <c r="AY28" s="667"/>
      <c r="AZ28" s="216"/>
      <c r="BA28" s="194" t="s">
        <v>119</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148</v>
      </c>
      <c r="BS28" s="168" t="s">
        <v>149</v>
      </c>
      <c r="BT28" s="168" t="s">
        <v>150</v>
      </c>
      <c r="BU28" s="168" t="s">
        <v>151</v>
      </c>
      <c r="BV28" s="168" t="s">
        <v>152</v>
      </c>
      <c r="BW28" s="168" t="s">
        <v>153</v>
      </c>
      <c r="BX28" s="168" t="s">
        <v>154</v>
      </c>
      <c r="BY28" s="169" t="s">
        <v>155</v>
      </c>
      <c r="BZ28" s="169" t="s">
        <v>156</v>
      </c>
      <c r="CA28" s="169" t="s">
        <v>157</v>
      </c>
      <c r="CB28" s="169" t="s">
        <v>158</v>
      </c>
      <c r="CC28" s="2148"/>
      <c r="CD28" s="2148"/>
      <c r="CE28" s="2148"/>
      <c r="CF28" s="2148"/>
      <c r="CG28" s="2148"/>
      <c r="CH28" s="2148"/>
      <c r="CI28" s="2148"/>
      <c r="CJ28" s="2148"/>
      <c r="CK28" s="2148"/>
      <c r="CL28" s="2148"/>
      <c r="CM28" s="2148"/>
      <c r="CN28" s="2148"/>
      <c r="CO28" s="2148"/>
      <c r="CP28" s="2148"/>
      <c r="CQ28" s="2148"/>
      <c r="CR28" s="2148"/>
      <c r="CS28" s="2148"/>
      <c r="CT28" s="2148"/>
      <c r="CU28" s="2148"/>
      <c r="CV28" s="2148"/>
      <c r="CW28" s="2148"/>
      <c r="CX28" s="2148"/>
      <c r="CY28" s="2148"/>
      <c r="CZ28" s="2148"/>
    </row>
    <row r="29" s="399" customFormat="true" ht="15" customHeight="true" x14ac:dyDescent="0.2">
      <c r="A29" s="2501" t="s">
        <v>57</v>
      </c>
      <c r="B29" s="1112" t="s">
        <v>49</v>
      </c>
      <c r="C29" s="926">
        <v>6.9241482198089814</v>
      </c>
      <c r="D29" s="927">
        <v>4.628139984505748</v>
      </c>
      <c r="E29" s="927">
        <v>5.3997023018381451</v>
      </c>
      <c r="F29" s="927">
        <v>6.1947663771652675</v>
      </c>
      <c r="G29" s="928">
        <v>56.518933104214874</v>
      </c>
      <c r="H29" s="929">
        <v>50.360564247642422</v>
      </c>
      <c r="I29" s="927">
        <v>74.231400184888727</v>
      </c>
      <c r="J29" s="927">
        <v>83.032475238529813</v>
      </c>
      <c r="K29" s="927">
        <v>94.209930357182742</v>
      </c>
      <c r="L29" s="930">
        <v>99.874074404010869</v>
      </c>
      <c r="M29" s="931">
        <v>4.1551784910459162</v>
      </c>
      <c r="N29" s="927">
        <v>4.2759709156411185</v>
      </c>
      <c r="O29" s="927">
        <v>4.7546757786795233</v>
      </c>
      <c r="P29" s="927">
        <v>6.1463112719422623</v>
      </c>
      <c r="Q29" s="928">
        <v>6.1732832516587441</v>
      </c>
      <c r="R29" s="929">
        <v>98.440929269041405</v>
      </c>
      <c r="S29" s="927">
        <v>10.787809256185975</v>
      </c>
      <c r="T29" s="927">
        <v>9.8315391468613491</v>
      </c>
      <c r="U29" s="927">
        <v>4.008303708004024</v>
      </c>
      <c r="V29" s="927">
        <v>80.12064574785262</v>
      </c>
      <c r="W29" s="927">
        <v>15.477254968056691</v>
      </c>
      <c r="X29" s="927">
        <v>50.397191938556418</v>
      </c>
      <c r="Y29" s="927">
        <v>14.506997063903912</v>
      </c>
      <c r="Z29" s="927">
        <v>11.504547530216843</v>
      </c>
      <c r="AA29" s="927">
        <v>12.274220606360409</v>
      </c>
      <c r="AB29" s="2103">
        <v>22.151032093464053</v>
      </c>
      <c r="AC29" s="667"/>
      <c r="AD29" s="667"/>
      <c r="AE29" s="667"/>
      <c r="AF29" s="667"/>
      <c r="AG29" s="667"/>
      <c r="AH29" s="667"/>
      <c r="AI29" s="667"/>
      <c r="AJ29" s="667"/>
      <c r="AK29" s="667"/>
      <c r="AL29" s="667"/>
      <c r="AM29" s="667"/>
      <c r="AN29" s="667"/>
      <c r="AO29" s="667"/>
      <c r="AP29" s="667"/>
      <c r="AQ29" s="667"/>
      <c r="AR29" s="667"/>
      <c r="AS29" s="667"/>
      <c r="AT29" s="667"/>
      <c r="AU29" s="667"/>
      <c r="AV29" s="667"/>
      <c r="AW29" s="667"/>
      <c r="AX29" s="667"/>
      <c r="AY29" s="667"/>
      <c r="AZ29" s="216"/>
      <c r="BA29" s="2506" t="s">
        <v>57</v>
      </c>
      <c r="BB29" s="150" t="s">
        <v>49</v>
      </c>
      <c r="BC29" s="1221" t="s">
        <v>35</v>
      </c>
      <c r="BD29" s="1241" t="s">
        <v>35</v>
      </c>
      <c r="BE29" s="1241" t="s">
        <v>35</v>
      </c>
      <c r="BF29" s="1241" t="s">
        <v>35</v>
      </c>
      <c r="BG29" s="1262" t="s">
        <v>35</v>
      </c>
      <c r="BH29" s="1283" t="s">
        <v>35</v>
      </c>
      <c r="BI29" s="1241" t="s">
        <v>35</v>
      </c>
      <c r="BJ29" s="1241" t="s">
        <v>35</v>
      </c>
      <c r="BK29" s="1241" t="s">
        <v>35</v>
      </c>
      <c r="BL29" s="1262" t="s">
        <v>35</v>
      </c>
      <c r="BM29" s="1283" t="s">
        <v>35</v>
      </c>
      <c r="BN29" s="1241" t="s">
        <v>35</v>
      </c>
      <c r="BO29" s="1241" t="s">
        <v>35</v>
      </c>
      <c r="BP29" s="1241" t="s">
        <v>35</v>
      </c>
      <c r="BQ29" s="1262" t="s">
        <v>35</v>
      </c>
      <c r="BR29" s="1283" t="s">
        <v>35</v>
      </c>
      <c r="BS29" s="1241" t="s">
        <v>35</v>
      </c>
      <c r="BT29" s="1241" t="s">
        <v>35</v>
      </c>
      <c r="BU29" s="1241" t="s">
        <v>35</v>
      </c>
      <c r="BV29" s="1241" t="s">
        <v>35</v>
      </c>
      <c r="BW29" s="1241" t="s">
        <v>35</v>
      </c>
      <c r="BX29" s="1241" t="s">
        <v>35</v>
      </c>
      <c r="BY29" s="1303" t="s">
        <v>35</v>
      </c>
      <c r="BZ29" s="1303" t="s">
        <v>35</v>
      </c>
      <c r="CA29" s="1303" t="s">
        <v>35</v>
      </c>
      <c r="CB29" s="1303" t="s">
        <v>35</v>
      </c>
      <c r="CC29" s="2149"/>
      <c r="CD29" s="2149"/>
      <c r="CE29" s="2149"/>
      <c r="CF29" s="2149"/>
      <c r="CG29" s="2149"/>
      <c r="CH29" s="2149"/>
      <c r="CI29" s="2149"/>
      <c r="CJ29" s="2149"/>
      <c r="CK29" s="2149"/>
      <c r="CL29" s="2149"/>
      <c r="CM29" s="2149"/>
      <c r="CN29" s="2149"/>
      <c r="CO29" s="2149"/>
      <c r="CP29" s="2149"/>
      <c r="CQ29" s="2149"/>
      <c r="CR29" s="2149"/>
      <c r="CS29" s="2149"/>
      <c r="CT29" s="2149"/>
      <c r="CU29" s="2149"/>
      <c r="CV29" s="2149"/>
      <c r="CW29" s="2149"/>
      <c r="CX29" s="2149"/>
      <c r="CY29" s="2149"/>
      <c r="CZ29" s="2149"/>
    </row>
    <row r="30" s="399" customFormat="true" ht="15" customHeight="true" x14ac:dyDescent="0.2">
      <c r="A30" s="2502"/>
      <c r="B30" s="1113" t="s">
        <v>48</v>
      </c>
      <c r="C30" s="932">
        <v>93.075851780191016</v>
      </c>
      <c r="D30" s="933">
        <v>95.371860015494264</v>
      </c>
      <c r="E30" s="933">
        <v>94.60029769816191</v>
      </c>
      <c r="F30" s="933">
        <v>93.805233622834876</v>
      </c>
      <c r="G30" s="934">
        <v>43.481066895785744</v>
      </c>
      <c r="H30" s="935">
        <v>49.639435752357663</v>
      </c>
      <c r="I30" s="933">
        <v>25.768599815111237</v>
      </c>
      <c r="J30" s="933">
        <v>16.967524761470131</v>
      </c>
      <c r="K30" s="933">
        <v>5.7900696428172385</v>
      </c>
      <c r="L30" s="936">
        <v>0.12592559598913394</v>
      </c>
      <c r="M30" s="937">
        <v>95.844821508953999</v>
      </c>
      <c r="N30" s="933">
        <v>95.72402908435879</v>
      </c>
      <c r="O30" s="933">
        <v>95.245324221320502</v>
      </c>
      <c r="P30" s="933">
        <v>93.853688728057762</v>
      </c>
      <c r="Q30" s="934">
        <v>93.826716748341326</v>
      </c>
      <c r="R30" s="935">
        <v>1.5590707309586405</v>
      </c>
      <c r="S30" s="933">
        <v>89.212190743814162</v>
      </c>
      <c r="T30" s="933">
        <v>90.168460853138257</v>
      </c>
      <c r="U30" s="933">
        <v>95.991696291995993</v>
      </c>
      <c r="V30" s="933">
        <v>19.879354252147348</v>
      </c>
      <c r="W30" s="933">
        <v>84.52274503194333</v>
      </c>
      <c r="X30" s="933">
        <v>49.602808061443525</v>
      </c>
      <c r="Y30" s="933">
        <v>85.49300293609592</v>
      </c>
      <c r="Z30" s="933">
        <v>88.49545246978326</v>
      </c>
      <c r="AA30" s="933">
        <v>87.725779393639343</v>
      </c>
      <c r="AB30" s="2104">
        <v>77.848967906536203</v>
      </c>
      <c r="AC30" s="667"/>
      <c r="AD30" s="667"/>
      <c r="AE30" s="667"/>
      <c r="AF30" s="667"/>
      <c r="AG30" s="667"/>
      <c r="AH30" s="667"/>
      <c r="AI30" s="667"/>
      <c r="AJ30" s="667"/>
      <c r="AK30" s="667"/>
      <c r="AL30" s="667"/>
      <c r="AM30" s="667"/>
      <c r="AN30" s="667"/>
      <c r="AO30" s="667"/>
      <c r="AP30" s="667"/>
      <c r="AQ30" s="667"/>
      <c r="AR30" s="667"/>
      <c r="AS30" s="667"/>
      <c r="AT30" s="667"/>
      <c r="AU30" s="667"/>
      <c r="AV30" s="667"/>
      <c r="AW30" s="667"/>
      <c r="AX30" s="667"/>
      <c r="AY30" s="667"/>
      <c r="AZ30" s="216"/>
      <c r="BA30" s="2507"/>
      <c r="BB30" s="151" t="s">
        <v>48</v>
      </c>
      <c r="BC30" s="1222" t="s">
        <v>35</v>
      </c>
      <c r="BD30" s="1242" t="s">
        <v>35</v>
      </c>
      <c r="BE30" s="1242" t="s">
        <v>35</v>
      </c>
      <c r="BF30" s="1242" t="s">
        <v>35</v>
      </c>
      <c r="BG30" s="1263" t="s">
        <v>35</v>
      </c>
      <c r="BH30" s="1284" t="s">
        <v>35</v>
      </c>
      <c r="BI30" s="1242" t="s">
        <v>35</v>
      </c>
      <c r="BJ30" s="1242" t="s">
        <v>35</v>
      </c>
      <c r="BK30" s="1242" t="s">
        <v>35</v>
      </c>
      <c r="BL30" s="1263" t="s">
        <v>35</v>
      </c>
      <c r="BM30" s="1284" t="s">
        <v>35</v>
      </c>
      <c r="BN30" s="1242" t="s">
        <v>35</v>
      </c>
      <c r="BO30" s="1242" t="s">
        <v>35</v>
      </c>
      <c r="BP30" s="1242" t="s">
        <v>35</v>
      </c>
      <c r="BQ30" s="1263" t="s">
        <v>35</v>
      </c>
      <c r="BR30" s="1284" t="s">
        <v>35</v>
      </c>
      <c r="BS30" s="1242" t="s">
        <v>35</v>
      </c>
      <c r="BT30" s="1242" t="s">
        <v>35</v>
      </c>
      <c r="BU30" s="1242" t="s">
        <v>35</v>
      </c>
      <c r="BV30" s="1242" t="s">
        <v>35</v>
      </c>
      <c r="BW30" s="1242" t="s">
        <v>35</v>
      </c>
      <c r="BX30" s="1242" t="s">
        <v>35</v>
      </c>
      <c r="BY30" s="1304" t="s">
        <v>35</v>
      </c>
      <c r="BZ30" s="1304" t="s">
        <v>35</v>
      </c>
      <c r="CA30" s="1304" t="s">
        <v>35</v>
      </c>
      <c r="CB30" s="1304" t="s">
        <v>35</v>
      </c>
      <c r="CC30" s="2150"/>
      <c r="CD30" s="2150"/>
      <c r="CE30" s="2150"/>
      <c r="CF30" s="2150"/>
      <c r="CG30" s="2150"/>
      <c r="CH30" s="2150"/>
      <c r="CI30" s="2150"/>
      <c r="CJ30" s="2150"/>
      <c r="CK30" s="2150"/>
      <c r="CL30" s="2150"/>
      <c r="CM30" s="2150"/>
      <c r="CN30" s="2150"/>
      <c r="CO30" s="2150"/>
      <c r="CP30" s="2150"/>
      <c r="CQ30" s="2150"/>
      <c r="CR30" s="2150"/>
      <c r="CS30" s="2150"/>
      <c r="CT30" s="2150"/>
      <c r="CU30" s="2150"/>
      <c r="CV30" s="2150"/>
      <c r="CW30" s="2150"/>
      <c r="CX30" s="2150"/>
      <c r="CY30" s="2150"/>
      <c r="CZ30" s="2150"/>
    </row>
    <row r="31" s="130" customFormat="true" ht="15" customHeight="true" x14ac:dyDescent="0.2">
      <c r="A31" s="2493" t="s">
        <v>103</v>
      </c>
      <c r="B31" s="249" t="s">
        <v>49</v>
      </c>
      <c r="C31" s="940">
        <v>0.26185510674346457</v>
      </c>
      <c r="D31" s="941">
        <v>0</v>
      </c>
      <c r="E31" s="941">
        <v>1.2298106716321644E-3</v>
      </c>
      <c r="F31" s="941">
        <v>3.8895422017061684E-2</v>
      </c>
      <c r="G31" s="942">
        <v>20.930015028259849</v>
      </c>
      <c r="H31" s="943">
        <v>3.9424439318261069</v>
      </c>
      <c r="I31" s="941">
        <v>7.9380018255167535</v>
      </c>
      <c r="J31" s="941">
        <v>17.953994969152138</v>
      </c>
      <c r="K31" s="941">
        <v>40.730060102058893</v>
      </c>
      <c r="L31" s="944">
        <v>76.673346590931317</v>
      </c>
      <c r="M31" s="945">
        <v>0</v>
      </c>
      <c r="N31" s="941">
        <v>0</v>
      </c>
      <c r="O31" s="941">
        <v>0</v>
      </c>
      <c r="P31" s="941">
        <v>0</v>
      </c>
      <c r="Q31" s="942">
        <v>3.832253527717893E-2</v>
      </c>
      <c r="R31" s="943">
        <v>63.361978112095798</v>
      </c>
      <c r="S31" s="941">
        <v>2.0542674802138605</v>
      </c>
      <c r="T31" s="941">
        <v>2.4641332944525485</v>
      </c>
      <c r="U31" s="941">
        <v>0.37328801881277013</v>
      </c>
      <c r="V31" s="941">
        <v>30.489789109504358</v>
      </c>
      <c r="W31" s="941">
        <v>1.9355256878156393</v>
      </c>
      <c r="X31" s="941">
        <v>27.241490877206438</v>
      </c>
      <c r="Y31" s="941">
        <v>1.92957120308699</v>
      </c>
      <c r="Z31" s="941">
        <v>1.1758151163142949</v>
      </c>
      <c r="AA31" s="941">
        <v>1.713001621922345</v>
      </c>
      <c r="AB31" s="2105">
        <v>5.9309983745717068</v>
      </c>
      <c r="AC31" s="667"/>
      <c r="AD31" s="667"/>
      <c r="AE31" s="667"/>
      <c r="AF31" s="667"/>
      <c r="AG31" s="667"/>
      <c r="AH31" s="667"/>
      <c r="AI31" s="667"/>
      <c r="AJ31" s="667"/>
      <c r="AK31" s="667"/>
      <c r="AL31" s="667"/>
      <c r="AM31" s="667"/>
      <c r="AN31" s="667"/>
      <c r="AO31" s="667"/>
      <c r="AP31" s="667"/>
      <c r="AQ31" s="667"/>
      <c r="AR31" s="667"/>
      <c r="AS31" s="667"/>
      <c r="AT31" s="667"/>
      <c r="AU31" s="667"/>
      <c r="AV31" s="667"/>
      <c r="AW31" s="667"/>
      <c r="AX31" s="667"/>
      <c r="AY31" s="667"/>
      <c r="AZ31" s="216"/>
      <c r="BA31" s="2507" t="s">
        <v>103</v>
      </c>
      <c r="BB31" s="151" t="s">
        <v>49</v>
      </c>
      <c r="BC31" s="1222" t="s">
        <v>35</v>
      </c>
      <c r="BD31" s="1242" t="s">
        <v>35</v>
      </c>
      <c r="BE31" s="1242" t="s">
        <v>35</v>
      </c>
      <c r="BF31" s="1242" t="s">
        <v>35</v>
      </c>
      <c r="BG31" s="1263" t="s">
        <v>35</v>
      </c>
      <c r="BH31" s="1284" t="s">
        <v>35</v>
      </c>
      <c r="BI31" s="1242" t="s">
        <v>35</v>
      </c>
      <c r="BJ31" s="1242" t="s">
        <v>35</v>
      </c>
      <c r="BK31" s="1242" t="s">
        <v>35</v>
      </c>
      <c r="BL31" s="1263" t="s">
        <v>35</v>
      </c>
      <c r="BM31" s="1284" t="s">
        <v>35</v>
      </c>
      <c r="BN31" s="1242" t="s">
        <v>35</v>
      </c>
      <c r="BO31" s="1242" t="s">
        <v>35</v>
      </c>
      <c r="BP31" s="1242" t="s">
        <v>35</v>
      </c>
      <c r="BQ31" s="1263" t="s">
        <v>35</v>
      </c>
      <c r="BR31" s="1284" t="s">
        <v>35</v>
      </c>
      <c r="BS31" s="1242" t="s">
        <v>35</v>
      </c>
      <c r="BT31" s="1242" t="s">
        <v>35</v>
      </c>
      <c r="BU31" s="1242" t="s">
        <v>35</v>
      </c>
      <c r="BV31" s="1242" t="s">
        <v>35</v>
      </c>
      <c r="BW31" s="1242" t="s">
        <v>35</v>
      </c>
      <c r="BX31" s="1242" t="s">
        <v>35</v>
      </c>
      <c r="BY31" s="1304" t="s">
        <v>35</v>
      </c>
      <c r="BZ31" s="1304" t="s">
        <v>35</v>
      </c>
      <c r="CA31" s="1304" t="s">
        <v>35</v>
      </c>
      <c r="CB31" s="1304" t="s">
        <v>35</v>
      </c>
      <c r="CC31" s="2150"/>
      <c r="CD31" s="2150"/>
      <c r="CE31" s="2150"/>
      <c r="CF31" s="2150"/>
      <c r="CG31" s="2150"/>
      <c r="CH31" s="2150"/>
      <c r="CI31" s="2150"/>
      <c r="CJ31" s="2150"/>
      <c r="CK31" s="2150"/>
      <c r="CL31" s="2150"/>
      <c r="CM31" s="2150"/>
      <c r="CN31" s="2150"/>
      <c r="CO31" s="2150"/>
      <c r="CP31" s="2150"/>
      <c r="CQ31" s="2150"/>
      <c r="CR31" s="2150"/>
      <c r="CS31" s="2150"/>
      <c r="CT31" s="2150"/>
      <c r="CU31" s="2150"/>
      <c r="CV31" s="2150"/>
      <c r="CW31" s="2150"/>
      <c r="CX31" s="2150"/>
      <c r="CY31" s="2150"/>
      <c r="CZ31" s="2150"/>
    </row>
    <row r="32" s="130" customFormat="true" ht="15" customHeight="true" x14ac:dyDescent="0.2">
      <c r="A32" s="2493"/>
      <c r="B32" s="249" t="s">
        <v>48</v>
      </c>
      <c r="C32" s="932">
        <v>99.738144893256546</v>
      </c>
      <c r="D32" s="933">
        <v>100</v>
      </c>
      <c r="E32" s="933">
        <v>99.998770189328368</v>
      </c>
      <c r="F32" s="933">
        <v>99.961104577982951</v>
      </c>
      <c r="G32" s="934">
        <v>79.06998497174034</v>
      </c>
      <c r="H32" s="935">
        <v>96.057556068173966</v>
      </c>
      <c r="I32" s="933">
        <v>92.061998174483193</v>
      </c>
      <c r="J32" s="933">
        <v>82.046005030847823</v>
      </c>
      <c r="K32" s="933">
        <v>59.26993989794088</v>
      </c>
      <c r="L32" s="936">
        <v>23.32665340906857</v>
      </c>
      <c r="M32" s="937">
        <v>100</v>
      </c>
      <c r="N32" s="933">
        <v>100</v>
      </c>
      <c r="O32" s="933">
        <v>100</v>
      </c>
      <c r="P32" s="933">
        <v>100</v>
      </c>
      <c r="Q32" s="934">
        <v>99.961677464722825</v>
      </c>
      <c r="R32" s="935">
        <v>36.638021887904543</v>
      </c>
      <c r="S32" s="933">
        <v>97.945732519786191</v>
      </c>
      <c r="T32" s="933">
        <v>97.535866705547349</v>
      </c>
      <c r="U32" s="933">
        <v>99.626711981187228</v>
      </c>
      <c r="V32" s="933">
        <v>69.510210890495586</v>
      </c>
      <c r="W32" s="933">
        <v>98.064474312184345</v>
      </c>
      <c r="X32" s="933">
        <v>72.758509122793399</v>
      </c>
      <c r="Y32" s="933">
        <v>98.070428796913006</v>
      </c>
      <c r="Z32" s="933">
        <v>98.824184883685746</v>
      </c>
      <c r="AA32" s="933">
        <v>98.286998378077612</v>
      </c>
      <c r="AB32" s="2104">
        <v>94.069001625428399</v>
      </c>
      <c r="AC32" s="667"/>
      <c r="AD32" s="667"/>
      <c r="AE32" s="667"/>
      <c r="AF32" s="667"/>
      <c r="AG32" s="667"/>
      <c r="AH32" s="667"/>
      <c r="AI32" s="667"/>
      <c r="AJ32" s="667"/>
      <c r="AK32" s="667"/>
      <c r="AL32" s="667"/>
      <c r="AM32" s="667"/>
      <c r="AN32" s="667"/>
      <c r="AO32" s="667"/>
      <c r="AP32" s="667"/>
      <c r="AQ32" s="667"/>
      <c r="AR32" s="667"/>
      <c r="AS32" s="667"/>
      <c r="AT32" s="667"/>
      <c r="AU32" s="667"/>
      <c r="AV32" s="667"/>
      <c r="AW32" s="667"/>
      <c r="AX32" s="667"/>
      <c r="AY32" s="667"/>
      <c r="AZ32" s="216"/>
      <c r="BA32" s="2507"/>
      <c r="BB32" s="151" t="s">
        <v>48</v>
      </c>
      <c r="BC32" s="1222" t="s">
        <v>35</v>
      </c>
      <c r="BD32" s="1242" t="s">
        <v>35</v>
      </c>
      <c r="BE32" s="1242" t="s">
        <v>35</v>
      </c>
      <c r="BF32" s="1242" t="s">
        <v>35</v>
      </c>
      <c r="BG32" s="1263" t="s">
        <v>35</v>
      </c>
      <c r="BH32" s="1284" t="s">
        <v>35</v>
      </c>
      <c r="BI32" s="1242" t="s">
        <v>35</v>
      </c>
      <c r="BJ32" s="1242" t="s">
        <v>35</v>
      </c>
      <c r="BK32" s="1242" t="s">
        <v>35</v>
      </c>
      <c r="BL32" s="1263" t="s">
        <v>35</v>
      </c>
      <c r="BM32" s="1284" t="s">
        <v>35</v>
      </c>
      <c r="BN32" s="1242" t="s">
        <v>35</v>
      </c>
      <c r="BO32" s="1242" t="s">
        <v>35</v>
      </c>
      <c r="BP32" s="1242" t="s">
        <v>35</v>
      </c>
      <c r="BQ32" s="1263" t="s">
        <v>35</v>
      </c>
      <c r="BR32" s="1284" t="s">
        <v>35</v>
      </c>
      <c r="BS32" s="1242" t="s">
        <v>35</v>
      </c>
      <c r="BT32" s="1242" t="s">
        <v>35</v>
      </c>
      <c r="BU32" s="1242" t="s">
        <v>35</v>
      </c>
      <c r="BV32" s="1242" t="s">
        <v>35</v>
      </c>
      <c r="BW32" s="1242" t="s">
        <v>35</v>
      </c>
      <c r="BX32" s="1242" t="s">
        <v>35</v>
      </c>
      <c r="BY32" s="1304" t="s">
        <v>35</v>
      </c>
      <c r="BZ32" s="1304" t="s">
        <v>35</v>
      </c>
      <c r="CA32" s="1304" t="s">
        <v>35</v>
      </c>
      <c r="CB32" s="1304" t="s">
        <v>35</v>
      </c>
      <c r="CC32" s="2150"/>
      <c r="CD32" s="2150"/>
      <c r="CE32" s="2150"/>
      <c r="CF32" s="2150"/>
      <c r="CG32" s="2150"/>
      <c r="CH32" s="2150"/>
      <c r="CI32" s="2150"/>
      <c r="CJ32" s="2150"/>
      <c r="CK32" s="2150"/>
      <c r="CL32" s="2150"/>
      <c r="CM32" s="2150"/>
      <c r="CN32" s="2150"/>
      <c r="CO32" s="2150"/>
      <c r="CP32" s="2150"/>
      <c r="CQ32" s="2150"/>
      <c r="CR32" s="2150"/>
      <c r="CS32" s="2150"/>
      <c r="CT32" s="2150"/>
      <c r="CU32" s="2150"/>
      <c r="CV32" s="2150"/>
      <c r="CW32" s="2150"/>
      <c r="CX32" s="2150"/>
      <c r="CY32" s="2150"/>
      <c r="CZ32" s="2150"/>
    </row>
    <row r="33" s="130" customFormat="true" ht="15" customHeight="true" x14ac:dyDescent="0.2">
      <c r="A33" s="2493" t="s">
        <v>104</v>
      </c>
      <c r="B33" s="249" t="s">
        <v>49</v>
      </c>
      <c r="C33" s="1144" t="s">
        <v>35</v>
      </c>
      <c r="D33" s="1158" t="s">
        <v>35</v>
      </c>
      <c r="E33" s="1158" t="s">
        <v>35</v>
      </c>
      <c r="F33" s="1158" t="s">
        <v>35</v>
      </c>
      <c r="G33" s="1172" t="s">
        <v>35</v>
      </c>
      <c r="H33" s="1186" t="s">
        <v>35</v>
      </c>
      <c r="I33" s="1158" t="s">
        <v>35</v>
      </c>
      <c r="J33" s="1158" t="s">
        <v>35</v>
      </c>
      <c r="K33" s="1158" t="s">
        <v>35</v>
      </c>
      <c r="L33" s="1200" t="s">
        <v>35</v>
      </c>
      <c r="M33" s="1212" t="s">
        <v>35</v>
      </c>
      <c r="N33" s="1158" t="s">
        <v>35</v>
      </c>
      <c r="O33" s="1158" t="s">
        <v>35</v>
      </c>
      <c r="P33" s="1158" t="s">
        <v>35</v>
      </c>
      <c r="Q33" s="1172" t="s">
        <v>35</v>
      </c>
      <c r="R33" s="1186" t="s">
        <v>35</v>
      </c>
      <c r="S33" s="1158" t="s">
        <v>35</v>
      </c>
      <c r="T33" s="1158" t="s">
        <v>35</v>
      </c>
      <c r="U33" s="1158" t="s">
        <v>35</v>
      </c>
      <c r="V33" s="1158" t="s">
        <v>35</v>
      </c>
      <c r="W33" s="1158" t="s">
        <v>35</v>
      </c>
      <c r="X33" s="1158" t="s">
        <v>35</v>
      </c>
      <c r="Y33" s="1216" t="s">
        <v>35</v>
      </c>
      <c r="Z33" s="1216" t="s">
        <v>35</v>
      </c>
      <c r="AA33" s="1216" t="s">
        <v>35</v>
      </c>
      <c r="AB33" s="2106" t="s">
        <v>35</v>
      </c>
      <c r="AC33" s="2139"/>
      <c r="AD33" s="2139"/>
      <c r="AE33" s="2139"/>
      <c r="AF33" s="2139"/>
      <c r="AG33" s="2139"/>
      <c r="AH33" s="2139"/>
      <c r="AI33" s="2139"/>
      <c r="AJ33" s="2139"/>
      <c r="AK33" s="2139"/>
      <c r="AL33" s="2139"/>
      <c r="AM33" s="2139"/>
      <c r="AN33" s="2139"/>
      <c r="AO33" s="2139"/>
      <c r="AP33" s="2139"/>
      <c r="AQ33" s="2139"/>
      <c r="AR33" s="2139"/>
      <c r="AS33" s="2139"/>
      <c r="AT33" s="2139"/>
      <c r="AU33" s="2139"/>
      <c r="AV33" s="2139"/>
      <c r="AW33" s="2139"/>
      <c r="AX33" s="2139"/>
      <c r="AY33" s="2139"/>
      <c r="AZ33" s="215"/>
      <c r="BA33" s="2507" t="s">
        <v>104</v>
      </c>
      <c r="BB33" s="151" t="s">
        <v>49</v>
      </c>
      <c r="BC33" s="1222" t="s">
        <v>35</v>
      </c>
      <c r="BD33" s="1242" t="s">
        <v>35</v>
      </c>
      <c r="BE33" s="1242" t="s">
        <v>35</v>
      </c>
      <c r="BF33" s="1242" t="s">
        <v>35</v>
      </c>
      <c r="BG33" s="1263" t="s">
        <v>35</v>
      </c>
      <c r="BH33" s="1284" t="s">
        <v>35</v>
      </c>
      <c r="BI33" s="1242" t="s">
        <v>35</v>
      </c>
      <c r="BJ33" s="1242" t="s">
        <v>35</v>
      </c>
      <c r="BK33" s="1242" t="s">
        <v>35</v>
      </c>
      <c r="BL33" s="1263" t="s">
        <v>35</v>
      </c>
      <c r="BM33" s="1284" t="s">
        <v>35</v>
      </c>
      <c r="BN33" s="1242" t="s">
        <v>35</v>
      </c>
      <c r="BO33" s="1242" t="s">
        <v>35</v>
      </c>
      <c r="BP33" s="1242" t="s">
        <v>35</v>
      </c>
      <c r="BQ33" s="1263" t="s">
        <v>35</v>
      </c>
      <c r="BR33" s="1284" t="s">
        <v>35</v>
      </c>
      <c r="BS33" s="1242" t="s">
        <v>35</v>
      </c>
      <c r="BT33" s="1242" t="s">
        <v>35</v>
      </c>
      <c r="BU33" s="1242" t="s">
        <v>35</v>
      </c>
      <c r="BV33" s="1242" t="s">
        <v>35</v>
      </c>
      <c r="BW33" s="1242" t="s">
        <v>35</v>
      </c>
      <c r="BX33" s="1242" t="s">
        <v>35</v>
      </c>
      <c r="BY33" s="1304" t="s">
        <v>35</v>
      </c>
      <c r="BZ33" s="1304" t="s">
        <v>35</v>
      </c>
      <c r="CA33" s="1304" t="s">
        <v>35</v>
      </c>
      <c r="CB33" s="1304" t="s">
        <v>35</v>
      </c>
      <c r="CC33" s="2150"/>
      <c r="CD33" s="2150"/>
      <c r="CE33" s="2150"/>
      <c r="CF33" s="2150"/>
      <c r="CG33" s="2150"/>
      <c r="CH33" s="2150"/>
      <c r="CI33" s="2150"/>
      <c r="CJ33" s="2150"/>
      <c r="CK33" s="2150"/>
      <c r="CL33" s="2150"/>
      <c r="CM33" s="2150"/>
      <c r="CN33" s="2150"/>
      <c r="CO33" s="2150"/>
      <c r="CP33" s="2150"/>
      <c r="CQ33" s="2150"/>
      <c r="CR33" s="2150"/>
      <c r="CS33" s="2150"/>
      <c r="CT33" s="2150"/>
      <c r="CU33" s="2150"/>
      <c r="CV33" s="2150"/>
      <c r="CW33" s="2150"/>
      <c r="CX33" s="2150"/>
      <c r="CY33" s="2150"/>
      <c r="CZ33" s="2150"/>
    </row>
    <row r="34" s="130" customFormat="true" ht="15" customHeight="true" x14ac:dyDescent="0.2">
      <c r="A34" s="2493"/>
      <c r="B34" s="249" t="s">
        <v>48</v>
      </c>
      <c r="C34" s="1144" t="s">
        <v>35</v>
      </c>
      <c r="D34" s="1158" t="s">
        <v>35</v>
      </c>
      <c r="E34" s="1158" t="s">
        <v>35</v>
      </c>
      <c r="F34" s="1158" t="s">
        <v>35</v>
      </c>
      <c r="G34" s="1172" t="s">
        <v>35</v>
      </c>
      <c r="H34" s="1186" t="s">
        <v>35</v>
      </c>
      <c r="I34" s="1158" t="s">
        <v>35</v>
      </c>
      <c r="J34" s="1158" t="s">
        <v>35</v>
      </c>
      <c r="K34" s="1158" t="s">
        <v>35</v>
      </c>
      <c r="L34" s="1200" t="s">
        <v>35</v>
      </c>
      <c r="M34" s="1212" t="s">
        <v>35</v>
      </c>
      <c r="N34" s="1158" t="s">
        <v>35</v>
      </c>
      <c r="O34" s="1158" t="s">
        <v>35</v>
      </c>
      <c r="P34" s="1158" t="s">
        <v>35</v>
      </c>
      <c r="Q34" s="1172" t="s">
        <v>35</v>
      </c>
      <c r="R34" s="1186" t="s">
        <v>35</v>
      </c>
      <c r="S34" s="1158" t="s">
        <v>35</v>
      </c>
      <c r="T34" s="1158" t="s">
        <v>35</v>
      </c>
      <c r="U34" s="1158" t="s">
        <v>35</v>
      </c>
      <c r="V34" s="1158" t="s">
        <v>35</v>
      </c>
      <c r="W34" s="1158" t="s">
        <v>35</v>
      </c>
      <c r="X34" s="1158" t="s">
        <v>35</v>
      </c>
      <c r="Y34" s="1216" t="s">
        <v>35</v>
      </c>
      <c r="Z34" s="1216" t="s">
        <v>35</v>
      </c>
      <c r="AA34" s="1216" t="s">
        <v>35</v>
      </c>
      <c r="AB34" s="2106" t="s">
        <v>35</v>
      </c>
      <c r="AC34" s="2139"/>
      <c r="AD34" s="2139"/>
      <c r="AE34" s="2139"/>
      <c r="AF34" s="2139"/>
      <c r="AG34" s="2139"/>
      <c r="AH34" s="2139"/>
      <c r="AI34" s="2139"/>
      <c r="AJ34" s="2139"/>
      <c r="AK34" s="2139"/>
      <c r="AL34" s="2139"/>
      <c r="AM34" s="2139"/>
      <c r="AN34" s="2139"/>
      <c r="AO34" s="2139"/>
      <c r="AP34" s="2139"/>
      <c r="AQ34" s="2139"/>
      <c r="AR34" s="2139"/>
      <c r="AS34" s="2139"/>
      <c r="AT34" s="2139"/>
      <c r="AU34" s="2139"/>
      <c r="AV34" s="2139"/>
      <c r="AW34" s="2139"/>
      <c r="AX34" s="2139"/>
      <c r="AY34" s="2139"/>
      <c r="AZ34" s="215"/>
      <c r="BA34" s="2507"/>
      <c r="BB34" s="151" t="s">
        <v>48</v>
      </c>
      <c r="BC34" s="1222" t="s">
        <v>35</v>
      </c>
      <c r="BD34" s="1242" t="s">
        <v>35</v>
      </c>
      <c r="BE34" s="1242" t="s">
        <v>35</v>
      </c>
      <c r="BF34" s="1242" t="s">
        <v>35</v>
      </c>
      <c r="BG34" s="1263" t="s">
        <v>35</v>
      </c>
      <c r="BH34" s="1284" t="s">
        <v>35</v>
      </c>
      <c r="BI34" s="1242" t="s">
        <v>35</v>
      </c>
      <c r="BJ34" s="1242" t="s">
        <v>35</v>
      </c>
      <c r="BK34" s="1242" t="s">
        <v>35</v>
      </c>
      <c r="BL34" s="1263" t="s">
        <v>35</v>
      </c>
      <c r="BM34" s="1284" t="s">
        <v>35</v>
      </c>
      <c r="BN34" s="1242" t="s">
        <v>35</v>
      </c>
      <c r="BO34" s="1242" t="s">
        <v>35</v>
      </c>
      <c r="BP34" s="1242" t="s">
        <v>35</v>
      </c>
      <c r="BQ34" s="1263" t="s">
        <v>35</v>
      </c>
      <c r="BR34" s="1284" t="s">
        <v>35</v>
      </c>
      <c r="BS34" s="1242" t="s">
        <v>35</v>
      </c>
      <c r="BT34" s="1242" t="s">
        <v>35</v>
      </c>
      <c r="BU34" s="1242" t="s">
        <v>35</v>
      </c>
      <c r="BV34" s="1242" t="s">
        <v>35</v>
      </c>
      <c r="BW34" s="1242" t="s">
        <v>35</v>
      </c>
      <c r="BX34" s="1242" t="s">
        <v>35</v>
      </c>
      <c r="BY34" s="1304" t="s">
        <v>35</v>
      </c>
      <c r="BZ34" s="1304" t="s">
        <v>35</v>
      </c>
      <c r="CA34" s="1304" t="s">
        <v>35</v>
      </c>
      <c r="CB34" s="1304" t="s">
        <v>35</v>
      </c>
      <c r="CC34" s="2150"/>
      <c r="CD34" s="2150"/>
      <c r="CE34" s="2150"/>
      <c r="CF34" s="2150"/>
      <c r="CG34" s="2150"/>
      <c r="CH34" s="2150"/>
      <c r="CI34" s="2150"/>
      <c r="CJ34" s="2150"/>
      <c r="CK34" s="2150"/>
      <c r="CL34" s="2150"/>
      <c r="CM34" s="2150"/>
      <c r="CN34" s="2150"/>
      <c r="CO34" s="2150"/>
      <c r="CP34" s="2150"/>
      <c r="CQ34" s="2150"/>
      <c r="CR34" s="2150"/>
      <c r="CS34" s="2150"/>
      <c r="CT34" s="2150"/>
      <c r="CU34" s="2150"/>
      <c r="CV34" s="2150"/>
      <c r="CW34" s="2150"/>
      <c r="CX34" s="2150"/>
      <c r="CY34" s="2150"/>
      <c r="CZ34" s="2150"/>
    </row>
    <row r="35" s="399" customFormat="true" ht="15" customHeight="true" x14ac:dyDescent="0.2">
      <c r="A35" s="2502" t="s">
        <v>55</v>
      </c>
      <c r="B35" s="1113" t="s">
        <v>49</v>
      </c>
      <c r="C35" s="932">
        <v>0.37312937107707211</v>
      </c>
      <c r="D35" s="933">
        <v>0.33466996346512756</v>
      </c>
      <c r="E35" s="933">
        <v>0.20471834576868153</v>
      </c>
      <c r="F35" s="933">
        <v>0.845971092868121</v>
      </c>
      <c r="G35" s="934">
        <v>21.271130379195188</v>
      </c>
      <c r="H35" s="935">
        <v>3.9463215944205778</v>
      </c>
      <c r="I35" s="933">
        <v>8.7264287512618743</v>
      </c>
      <c r="J35" s="933">
        <v>17.956635558126919</v>
      </c>
      <c r="K35" s="933">
        <v>40.822993063420903</v>
      </c>
      <c r="L35" s="936">
        <v>76.740314109277861</v>
      </c>
      <c r="M35" s="937">
        <v>0.12780438832378063</v>
      </c>
      <c r="N35" s="933">
        <v>0.30506887463398374</v>
      </c>
      <c r="O35" s="933">
        <v>0.24011588713088791</v>
      </c>
      <c r="P35" s="933">
        <v>0.65256477942446611</v>
      </c>
      <c r="Q35" s="934">
        <v>0.66881367821403748</v>
      </c>
      <c r="R35" s="935">
        <v>63.443715678231328</v>
      </c>
      <c r="S35" s="933">
        <v>2.4714627926194317</v>
      </c>
      <c r="T35" s="933">
        <v>2.7730452881832308</v>
      </c>
      <c r="U35" s="933">
        <v>1.2310819320037105</v>
      </c>
      <c r="V35" s="933">
        <v>31.032381464477666</v>
      </c>
      <c r="W35" s="933">
        <v>1.9355256878156393</v>
      </c>
      <c r="X35" s="933">
        <v>27.270640833564851</v>
      </c>
      <c r="Y35" s="933">
        <v>2.2828454804026408</v>
      </c>
      <c r="Z35" s="933">
        <v>1.7614632888414594</v>
      </c>
      <c r="AA35" s="933">
        <v>1.7325917019905792</v>
      </c>
      <c r="AB35" s="2104">
        <v>5.9309983745717068</v>
      </c>
      <c r="AC35" s="667"/>
      <c r="AD35" s="667"/>
      <c r="AE35" s="667"/>
      <c r="AF35" s="667"/>
      <c r="AG35" s="667"/>
      <c r="AH35" s="667"/>
      <c r="AI35" s="667"/>
      <c r="AJ35" s="667"/>
      <c r="AK35" s="667"/>
      <c r="AL35" s="667"/>
      <c r="AM35" s="667"/>
      <c r="AN35" s="667"/>
      <c r="AO35" s="667"/>
      <c r="AP35" s="667"/>
      <c r="AQ35" s="667"/>
      <c r="AR35" s="667"/>
      <c r="AS35" s="667"/>
      <c r="AT35" s="667"/>
      <c r="AU35" s="667"/>
      <c r="AV35" s="667"/>
      <c r="AW35" s="667"/>
      <c r="AX35" s="667"/>
      <c r="AY35" s="667"/>
      <c r="AZ35" s="216"/>
      <c r="BA35" s="2507" t="s">
        <v>55</v>
      </c>
      <c r="BB35" s="151" t="s">
        <v>49</v>
      </c>
      <c r="BC35" s="1222" t="s">
        <v>35</v>
      </c>
      <c r="BD35" s="1242" t="s">
        <v>35</v>
      </c>
      <c r="BE35" s="1242" t="s">
        <v>35</v>
      </c>
      <c r="BF35" s="1242" t="s">
        <v>35</v>
      </c>
      <c r="BG35" s="1263" t="s">
        <v>35</v>
      </c>
      <c r="BH35" s="1284" t="s">
        <v>35</v>
      </c>
      <c r="BI35" s="1242" t="s">
        <v>35</v>
      </c>
      <c r="BJ35" s="1242" t="s">
        <v>35</v>
      </c>
      <c r="BK35" s="1242" t="s">
        <v>35</v>
      </c>
      <c r="BL35" s="1263" t="s">
        <v>35</v>
      </c>
      <c r="BM35" s="1284" t="s">
        <v>35</v>
      </c>
      <c r="BN35" s="1242" t="s">
        <v>35</v>
      </c>
      <c r="BO35" s="1242" t="s">
        <v>35</v>
      </c>
      <c r="BP35" s="1242" t="s">
        <v>35</v>
      </c>
      <c r="BQ35" s="1263" t="s">
        <v>35</v>
      </c>
      <c r="BR35" s="1284" t="s">
        <v>35</v>
      </c>
      <c r="BS35" s="1242" t="s">
        <v>35</v>
      </c>
      <c r="BT35" s="1242" t="s">
        <v>35</v>
      </c>
      <c r="BU35" s="1242" t="s">
        <v>35</v>
      </c>
      <c r="BV35" s="1242" t="s">
        <v>35</v>
      </c>
      <c r="BW35" s="1242" t="s">
        <v>35</v>
      </c>
      <c r="BX35" s="1242" t="s">
        <v>35</v>
      </c>
      <c r="BY35" s="1304" t="s">
        <v>35</v>
      </c>
      <c r="BZ35" s="1304" t="s">
        <v>35</v>
      </c>
      <c r="CA35" s="1304" t="s">
        <v>35</v>
      </c>
      <c r="CB35" s="1304" t="s">
        <v>35</v>
      </c>
      <c r="CC35" s="2150"/>
      <c r="CD35" s="2150"/>
      <c r="CE35" s="2150"/>
      <c r="CF35" s="2150"/>
      <c r="CG35" s="2150"/>
      <c r="CH35" s="2150"/>
      <c r="CI35" s="2150"/>
      <c r="CJ35" s="2150"/>
      <c r="CK35" s="2150"/>
      <c r="CL35" s="2150"/>
      <c r="CM35" s="2150"/>
      <c r="CN35" s="2150"/>
      <c r="CO35" s="2150"/>
      <c r="CP35" s="2150"/>
      <c r="CQ35" s="2150"/>
      <c r="CR35" s="2150"/>
      <c r="CS35" s="2150"/>
      <c r="CT35" s="2150"/>
      <c r="CU35" s="2150"/>
      <c r="CV35" s="2150"/>
      <c r="CW35" s="2150"/>
      <c r="CX35" s="2150"/>
      <c r="CY35" s="2150"/>
      <c r="CZ35" s="2150"/>
    </row>
    <row r="36" s="399" customFormat="true" ht="15" customHeight="true" x14ac:dyDescent="0.2">
      <c r="A36" s="2502"/>
      <c r="B36" s="1113" t="s">
        <v>48</v>
      </c>
      <c r="C36" s="932">
        <v>99.62687062892293</v>
      </c>
      <c r="D36" s="933">
        <v>99.665330036534868</v>
      </c>
      <c r="E36" s="933">
        <v>99.795281654231317</v>
      </c>
      <c r="F36" s="933">
        <v>99.154028907131902</v>
      </c>
      <c r="G36" s="934">
        <v>78.728869620804971</v>
      </c>
      <c r="H36" s="935">
        <v>96.053678405579461</v>
      </c>
      <c r="I36" s="933">
        <v>91.273571248738079</v>
      </c>
      <c r="J36" s="933">
        <v>82.043364441873038</v>
      </c>
      <c r="K36" s="933">
        <v>59.17700693657887</v>
      </c>
      <c r="L36" s="936">
        <v>23.259685890722036</v>
      </c>
      <c r="M36" s="937">
        <v>99.872195611676219</v>
      </c>
      <c r="N36" s="933">
        <v>99.694931125366011</v>
      </c>
      <c r="O36" s="933">
        <v>99.75988411286913</v>
      </c>
      <c r="P36" s="933">
        <v>99.347435220575534</v>
      </c>
      <c r="Q36" s="934">
        <v>99.331186321786021</v>
      </c>
      <c r="R36" s="935">
        <v>36.55628432176902</v>
      </c>
      <c r="S36" s="933">
        <v>97.528537207380623</v>
      </c>
      <c r="T36" s="933">
        <v>97.22695471181666</v>
      </c>
      <c r="U36" s="933">
        <v>98.76891806799631</v>
      </c>
      <c r="V36" s="933">
        <v>68.967618535522263</v>
      </c>
      <c r="W36" s="933">
        <v>98.064474312184345</v>
      </c>
      <c r="X36" s="933">
        <v>72.729359166435003</v>
      </c>
      <c r="Y36" s="933">
        <v>97.717154519597344</v>
      </c>
      <c r="Z36" s="933">
        <v>98.238536711158574</v>
      </c>
      <c r="AA36" s="933">
        <v>98.2674082980094</v>
      </c>
      <c r="AB36" s="2104">
        <v>94.069001625428399</v>
      </c>
      <c r="AC36" s="667"/>
      <c r="AD36" s="667"/>
      <c r="AE36" s="667"/>
      <c r="AF36" s="667"/>
      <c r="AG36" s="667"/>
      <c r="AH36" s="667"/>
      <c r="AI36" s="667"/>
      <c r="AJ36" s="667"/>
      <c r="AK36" s="667"/>
      <c r="AL36" s="667"/>
      <c r="AM36" s="667"/>
      <c r="AN36" s="667"/>
      <c r="AO36" s="667"/>
      <c r="AP36" s="667"/>
      <c r="AQ36" s="667"/>
      <c r="AR36" s="667"/>
      <c r="AS36" s="667"/>
      <c r="AT36" s="667"/>
      <c r="AU36" s="667"/>
      <c r="AV36" s="667"/>
      <c r="AW36" s="667"/>
      <c r="AX36" s="667"/>
      <c r="AY36" s="667"/>
      <c r="AZ36" s="216"/>
      <c r="BA36" s="2507"/>
      <c r="BB36" s="151" t="s">
        <v>48</v>
      </c>
      <c r="BC36" s="1222" t="s">
        <v>35</v>
      </c>
      <c r="BD36" s="1242" t="s">
        <v>35</v>
      </c>
      <c r="BE36" s="1242" t="s">
        <v>35</v>
      </c>
      <c r="BF36" s="1242" t="s">
        <v>35</v>
      </c>
      <c r="BG36" s="1263" t="s">
        <v>35</v>
      </c>
      <c r="BH36" s="1284" t="s">
        <v>35</v>
      </c>
      <c r="BI36" s="1242" t="s">
        <v>35</v>
      </c>
      <c r="BJ36" s="1242" t="s">
        <v>35</v>
      </c>
      <c r="BK36" s="1242" t="s">
        <v>35</v>
      </c>
      <c r="BL36" s="1263" t="s">
        <v>35</v>
      </c>
      <c r="BM36" s="1284" t="s">
        <v>35</v>
      </c>
      <c r="BN36" s="1242" t="s">
        <v>35</v>
      </c>
      <c r="BO36" s="1242" t="s">
        <v>35</v>
      </c>
      <c r="BP36" s="1242" t="s">
        <v>35</v>
      </c>
      <c r="BQ36" s="1263" t="s">
        <v>35</v>
      </c>
      <c r="BR36" s="1284" t="s">
        <v>35</v>
      </c>
      <c r="BS36" s="1242" t="s">
        <v>35</v>
      </c>
      <c r="BT36" s="1242" t="s">
        <v>35</v>
      </c>
      <c r="BU36" s="1242" t="s">
        <v>35</v>
      </c>
      <c r="BV36" s="1242" t="s">
        <v>35</v>
      </c>
      <c r="BW36" s="1242" t="s">
        <v>35</v>
      </c>
      <c r="BX36" s="1242" t="s">
        <v>35</v>
      </c>
      <c r="BY36" s="1304" t="s">
        <v>35</v>
      </c>
      <c r="BZ36" s="1304" t="s">
        <v>35</v>
      </c>
      <c r="CA36" s="1304" t="s">
        <v>35</v>
      </c>
      <c r="CB36" s="1304" t="s">
        <v>35</v>
      </c>
      <c r="CC36" s="2150"/>
      <c r="CD36" s="2150"/>
      <c r="CE36" s="2150"/>
      <c r="CF36" s="2150"/>
      <c r="CG36" s="2150"/>
      <c r="CH36" s="2150"/>
      <c r="CI36" s="2150"/>
      <c r="CJ36" s="2150"/>
      <c r="CK36" s="2150"/>
      <c r="CL36" s="2150"/>
      <c r="CM36" s="2150"/>
      <c r="CN36" s="2150"/>
      <c r="CO36" s="2150"/>
      <c r="CP36" s="2150"/>
      <c r="CQ36" s="2150"/>
      <c r="CR36" s="2150"/>
      <c r="CS36" s="2150"/>
      <c r="CT36" s="2150"/>
      <c r="CU36" s="2150"/>
      <c r="CV36" s="2150"/>
      <c r="CW36" s="2150"/>
      <c r="CX36" s="2150"/>
      <c r="CY36" s="2150"/>
      <c r="CZ36" s="2150"/>
    </row>
    <row r="37" s="399" customFormat="true" ht="15" customHeight="true" x14ac:dyDescent="0.2">
      <c r="A37" s="2502" t="s">
        <v>159</v>
      </c>
      <c r="B37" s="1113" t="s">
        <v>49</v>
      </c>
      <c r="C37" s="1145" t="s">
        <v>35</v>
      </c>
      <c r="D37" s="1159" t="s">
        <v>35</v>
      </c>
      <c r="E37" s="1159" t="s">
        <v>35</v>
      </c>
      <c r="F37" s="1159" t="s">
        <v>35</v>
      </c>
      <c r="G37" s="1173" t="s">
        <v>35</v>
      </c>
      <c r="H37" s="1187" t="s">
        <v>35</v>
      </c>
      <c r="I37" s="1159" t="s">
        <v>35</v>
      </c>
      <c r="J37" s="1159" t="s">
        <v>35</v>
      </c>
      <c r="K37" s="1159" t="s">
        <v>35</v>
      </c>
      <c r="L37" s="1201" t="s">
        <v>35</v>
      </c>
      <c r="M37" s="1213" t="s">
        <v>35</v>
      </c>
      <c r="N37" s="1159" t="s">
        <v>35</v>
      </c>
      <c r="O37" s="1159" t="s">
        <v>35</v>
      </c>
      <c r="P37" s="1159" t="s">
        <v>35</v>
      </c>
      <c r="Q37" s="1173" t="s">
        <v>35</v>
      </c>
      <c r="R37" s="1187" t="s">
        <v>35</v>
      </c>
      <c r="S37" s="1159" t="s">
        <v>35</v>
      </c>
      <c r="T37" s="1159" t="s">
        <v>35</v>
      </c>
      <c r="U37" s="1159" t="s">
        <v>35</v>
      </c>
      <c r="V37" s="1159" t="s">
        <v>35</v>
      </c>
      <c r="W37" s="1159" t="s">
        <v>35</v>
      </c>
      <c r="X37" s="1159" t="s">
        <v>35</v>
      </c>
      <c r="Y37" s="1159" t="s">
        <v>35</v>
      </c>
      <c r="Z37" s="1159" t="s">
        <v>35</v>
      </c>
      <c r="AA37" s="1159" t="s">
        <v>35</v>
      </c>
      <c r="AB37" s="2107" t="s">
        <v>35</v>
      </c>
      <c r="AC37" s="667"/>
      <c r="AD37" s="667"/>
      <c r="AE37" s="667"/>
      <c r="AF37" s="667"/>
      <c r="AG37" s="667"/>
      <c r="AH37" s="667"/>
      <c r="AI37" s="667"/>
      <c r="AJ37" s="667"/>
      <c r="AK37" s="667"/>
      <c r="AL37" s="667"/>
      <c r="AM37" s="667"/>
      <c r="AN37" s="667"/>
      <c r="AO37" s="667"/>
      <c r="AP37" s="667"/>
      <c r="AQ37" s="667"/>
      <c r="AR37" s="667"/>
      <c r="AS37" s="667"/>
      <c r="AT37" s="667"/>
      <c r="AU37" s="667"/>
      <c r="AV37" s="667"/>
      <c r="AW37" s="667"/>
      <c r="AX37" s="667"/>
      <c r="AY37" s="667"/>
      <c r="AZ37" s="216"/>
      <c r="BA37" s="2507" t="s">
        <v>125</v>
      </c>
      <c r="BB37" s="151" t="s">
        <v>49</v>
      </c>
      <c r="BC37" s="1222" t="s">
        <v>35</v>
      </c>
      <c r="BD37" s="1242" t="s">
        <v>35</v>
      </c>
      <c r="BE37" s="1242" t="s">
        <v>35</v>
      </c>
      <c r="BF37" s="1242" t="s">
        <v>35</v>
      </c>
      <c r="BG37" s="1263" t="s">
        <v>35</v>
      </c>
      <c r="BH37" s="1284" t="s">
        <v>35</v>
      </c>
      <c r="BI37" s="1242" t="s">
        <v>35</v>
      </c>
      <c r="BJ37" s="1242" t="s">
        <v>35</v>
      </c>
      <c r="BK37" s="1242" t="s">
        <v>35</v>
      </c>
      <c r="BL37" s="1263" t="s">
        <v>35</v>
      </c>
      <c r="BM37" s="1284" t="s">
        <v>35</v>
      </c>
      <c r="BN37" s="1242" t="s">
        <v>35</v>
      </c>
      <c r="BO37" s="1242" t="s">
        <v>35</v>
      </c>
      <c r="BP37" s="1242" t="s">
        <v>35</v>
      </c>
      <c r="BQ37" s="1263" t="s">
        <v>35</v>
      </c>
      <c r="BR37" s="1284" t="s">
        <v>35</v>
      </c>
      <c r="BS37" s="1242" t="s">
        <v>35</v>
      </c>
      <c r="BT37" s="1242" t="s">
        <v>35</v>
      </c>
      <c r="BU37" s="1242" t="s">
        <v>35</v>
      </c>
      <c r="BV37" s="1242" t="s">
        <v>35</v>
      </c>
      <c r="BW37" s="1242" t="s">
        <v>35</v>
      </c>
      <c r="BX37" s="1242" t="s">
        <v>35</v>
      </c>
      <c r="BY37" s="1304" t="s">
        <v>35</v>
      </c>
      <c r="BZ37" s="1304" t="s">
        <v>35</v>
      </c>
      <c r="CA37" s="1304" t="s">
        <v>35</v>
      </c>
      <c r="CB37" s="1304" t="s">
        <v>35</v>
      </c>
      <c r="CC37" s="2150"/>
      <c r="CD37" s="2150"/>
      <c r="CE37" s="2150"/>
      <c r="CF37" s="2150"/>
      <c r="CG37" s="2150"/>
      <c r="CH37" s="2150"/>
      <c r="CI37" s="2150"/>
      <c r="CJ37" s="2150"/>
      <c r="CK37" s="2150"/>
      <c r="CL37" s="2150"/>
      <c r="CM37" s="2150"/>
      <c r="CN37" s="2150"/>
      <c r="CO37" s="2150"/>
      <c r="CP37" s="2150"/>
      <c r="CQ37" s="2150"/>
      <c r="CR37" s="2150"/>
      <c r="CS37" s="2150"/>
      <c r="CT37" s="2150"/>
      <c r="CU37" s="2150"/>
      <c r="CV37" s="2150"/>
      <c r="CW37" s="2150"/>
      <c r="CX37" s="2150"/>
      <c r="CY37" s="2150"/>
      <c r="CZ37" s="2150"/>
    </row>
    <row r="38" s="399" customFormat="true" ht="15" customHeight="true" x14ac:dyDescent="0.2">
      <c r="A38" s="2502"/>
      <c r="B38" s="1113" t="s">
        <v>48</v>
      </c>
      <c r="C38" s="1145" t="s">
        <v>35</v>
      </c>
      <c r="D38" s="1159" t="s">
        <v>35</v>
      </c>
      <c r="E38" s="1159" t="s">
        <v>35</v>
      </c>
      <c r="F38" s="1159" t="s">
        <v>35</v>
      </c>
      <c r="G38" s="1173" t="s">
        <v>35</v>
      </c>
      <c r="H38" s="1187" t="s">
        <v>35</v>
      </c>
      <c r="I38" s="1159" t="s">
        <v>35</v>
      </c>
      <c r="J38" s="1159" t="s">
        <v>35</v>
      </c>
      <c r="K38" s="1159" t="s">
        <v>35</v>
      </c>
      <c r="L38" s="1201" t="s">
        <v>35</v>
      </c>
      <c r="M38" s="1213" t="s">
        <v>35</v>
      </c>
      <c r="N38" s="1159" t="s">
        <v>35</v>
      </c>
      <c r="O38" s="1159" t="s">
        <v>35</v>
      </c>
      <c r="P38" s="1159" t="s">
        <v>35</v>
      </c>
      <c r="Q38" s="1173" t="s">
        <v>35</v>
      </c>
      <c r="R38" s="1187" t="s">
        <v>35</v>
      </c>
      <c r="S38" s="1159" t="s">
        <v>35</v>
      </c>
      <c r="T38" s="1159" t="s">
        <v>35</v>
      </c>
      <c r="U38" s="1159" t="s">
        <v>35</v>
      </c>
      <c r="V38" s="1159" t="s">
        <v>35</v>
      </c>
      <c r="W38" s="1159" t="s">
        <v>35</v>
      </c>
      <c r="X38" s="1159" t="s">
        <v>35</v>
      </c>
      <c r="Y38" s="1159" t="s">
        <v>35</v>
      </c>
      <c r="Z38" s="1159" t="s">
        <v>35</v>
      </c>
      <c r="AA38" s="1159" t="s">
        <v>35</v>
      </c>
      <c r="AB38" s="2107" t="s">
        <v>35</v>
      </c>
      <c r="AC38" s="667"/>
      <c r="AD38" s="667"/>
      <c r="AE38" s="667"/>
      <c r="AF38" s="667"/>
      <c r="AG38" s="667"/>
      <c r="AH38" s="667"/>
      <c r="AI38" s="667"/>
      <c r="AJ38" s="667"/>
      <c r="AK38" s="667"/>
      <c r="AL38" s="667"/>
      <c r="AM38" s="667"/>
      <c r="AN38" s="667"/>
      <c r="AO38" s="667"/>
      <c r="AP38" s="667"/>
      <c r="AQ38" s="667"/>
      <c r="AR38" s="667"/>
      <c r="AS38" s="667"/>
      <c r="AT38" s="667"/>
      <c r="AU38" s="667"/>
      <c r="AV38" s="667"/>
      <c r="AW38" s="667"/>
      <c r="AX38" s="667"/>
      <c r="AY38" s="667"/>
      <c r="AZ38" s="216"/>
      <c r="BA38" s="2507"/>
      <c r="BB38" s="151" t="s">
        <v>48</v>
      </c>
      <c r="BC38" s="1222" t="s">
        <v>35</v>
      </c>
      <c r="BD38" s="1242" t="s">
        <v>35</v>
      </c>
      <c r="BE38" s="1242" t="s">
        <v>35</v>
      </c>
      <c r="BF38" s="1242" t="s">
        <v>35</v>
      </c>
      <c r="BG38" s="1263" t="s">
        <v>35</v>
      </c>
      <c r="BH38" s="1284" t="s">
        <v>35</v>
      </c>
      <c r="BI38" s="1242" t="s">
        <v>35</v>
      </c>
      <c r="BJ38" s="1242" t="s">
        <v>35</v>
      </c>
      <c r="BK38" s="1242" t="s">
        <v>35</v>
      </c>
      <c r="BL38" s="1263" t="s">
        <v>35</v>
      </c>
      <c r="BM38" s="1284" t="s">
        <v>35</v>
      </c>
      <c r="BN38" s="1242" t="s">
        <v>35</v>
      </c>
      <c r="BO38" s="1242" t="s">
        <v>35</v>
      </c>
      <c r="BP38" s="1242" t="s">
        <v>35</v>
      </c>
      <c r="BQ38" s="1263" t="s">
        <v>35</v>
      </c>
      <c r="BR38" s="1284" t="s">
        <v>35</v>
      </c>
      <c r="BS38" s="1242" t="s">
        <v>35</v>
      </c>
      <c r="BT38" s="1242" t="s">
        <v>35</v>
      </c>
      <c r="BU38" s="1242" t="s">
        <v>35</v>
      </c>
      <c r="BV38" s="1242" t="s">
        <v>35</v>
      </c>
      <c r="BW38" s="1242" t="s">
        <v>35</v>
      </c>
      <c r="BX38" s="1242" t="s">
        <v>35</v>
      </c>
      <c r="BY38" s="1304" t="s">
        <v>35</v>
      </c>
      <c r="BZ38" s="1304" t="s">
        <v>35</v>
      </c>
      <c r="CA38" s="1304" t="s">
        <v>35</v>
      </c>
      <c r="CB38" s="1304" t="s">
        <v>35</v>
      </c>
      <c r="CC38" s="2150"/>
      <c r="CD38" s="2150"/>
      <c r="CE38" s="2150"/>
      <c r="CF38" s="2150"/>
      <c r="CG38" s="2150"/>
      <c r="CH38" s="2150"/>
      <c r="CI38" s="2150"/>
      <c r="CJ38" s="2150"/>
      <c r="CK38" s="2150"/>
      <c r="CL38" s="2150"/>
      <c r="CM38" s="2150"/>
      <c r="CN38" s="2150"/>
      <c r="CO38" s="2150"/>
      <c r="CP38" s="2150"/>
      <c r="CQ38" s="2150"/>
      <c r="CR38" s="2150"/>
      <c r="CS38" s="2150"/>
      <c r="CT38" s="2150"/>
      <c r="CU38" s="2150"/>
      <c r="CV38" s="2150"/>
      <c r="CW38" s="2150"/>
      <c r="CX38" s="2150"/>
      <c r="CY38" s="2150"/>
      <c r="CZ38" s="2150"/>
    </row>
    <row r="39" s="130" customFormat="true" ht="15" customHeight="true" x14ac:dyDescent="0.2">
      <c r="A39" s="2493" t="s">
        <v>122</v>
      </c>
      <c r="B39" s="249" t="s">
        <v>49</v>
      </c>
      <c r="C39" s="1144" t="s">
        <v>35</v>
      </c>
      <c r="D39" s="1158" t="s">
        <v>35</v>
      </c>
      <c r="E39" s="1158" t="s">
        <v>35</v>
      </c>
      <c r="F39" s="1158" t="s">
        <v>35</v>
      </c>
      <c r="G39" s="1172" t="s">
        <v>35</v>
      </c>
      <c r="H39" s="1186" t="s">
        <v>35</v>
      </c>
      <c r="I39" s="1158" t="s">
        <v>35</v>
      </c>
      <c r="J39" s="1158" t="s">
        <v>35</v>
      </c>
      <c r="K39" s="1158" t="s">
        <v>35</v>
      </c>
      <c r="L39" s="1200" t="s">
        <v>35</v>
      </c>
      <c r="M39" s="1212" t="s">
        <v>35</v>
      </c>
      <c r="N39" s="1158" t="s">
        <v>35</v>
      </c>
      <c r="O39" s="1158" t="s">
        <v>35</v>
      </c>
      <c r="P39" s="1158" t="s">
        <v>35</v>
      </c>
      <c r="Q39" s="1172" t="s">
        <v>35</v>
      </c>
      <c r="R39" s="1186" t="s">
        <v>35</v>
      </c>
      <c r="S39" s="1158" t="s">
        <v>35</v>
      </c>
      <c r="T39" s="1158" t="s">
        <v>35</v>
      </c>
      <c r="U39" s="1158" t="s">
        <v>35</v>
      </c>
      <c r="V39" s="1158" t="s">
        <v>35</v>
      </c>
      <c r="W39" s="1158" t="s">
        <v>35</v>
      </c>
      <c r="X39" s="1158" t="s">
        <v>35</v>
      </c>
      <c r="Y39" s="1216" t="s">
        <v>35</v>
      </c>
      <c r="Z39" s="1216" t="s">
        <v>35</v>
      </c>
      <c r="AA39" s="1216" t="s">
        <v>35</v>
      </c>
      <c r="AB39" s="2106" t="s">
        <v>35</v>
      </c>
      <c r="AC39" s="2139"/>
      <c r="AD39" s="2139"/>
      <c r="AE39" s="2139"/>
      <c r="AF39" s="2139"/>
      <c r="AG39" s="2139"/>
      <c r="AH39" s="2139"/>
      <c r="AI39" s="2139"/>
      <c r="AJ39" s="2139"/>
      <c r="AK39" s="2139"/>
      <c r="AL39" s="2139"/>
      <c r="AM39" s="2139"/>
      <c r="AN39" s="2139"/>
      <c r="AO39" s="2139"/>
      <c r="AP39" s="2139"/>
      <c r="AQ39" s="2139"/>
      <c r="AR39" s="2139"/>
      <c r="AS39" s="2139"/>
      <c r="AT39" s="2139"/>
      <c r="AU39" s="2139"/>
      <c r="AV39" s="2139"/>
      <c r="AW39" s="2139"/>
      <c r="AX39" s="2139"/>
      <c r="AY39" s="2139"/>
      <c r="AZ39" s="215"/>
      <c r="BA39" s="2507" t="s">
        <v>122</v>
      </c>
      <c r="BB39" s="151" t="s">
        <v>49</v>
      </c>
      <c r="BC39" s="1222" t="s">
        <v>35</v>
      </c>
      <c r="BD39" s="1242" t="s">
        <v>35</v>
      </c>
      <c r="BE39" s="1242" t="s">
        <v>35</v>
      </c>
      <c r="BF39" s="1242" t="s">
        <v>35</v>
      </c>
      <c r="BG39" s="1263" t="s">
        <v>35</v>
      </c>
      <c r="BH39" s="1284" t="s">
        <v>35</v>
      </c>
      <c r="BI39" s="1242" t="s">
        <v>35</v>
      </c>
      <c r="BJ39" s="1242" t="s">
        <v>35</v>
      </c>
      <c r="BK39" s="1242" t="s">
        <v>35</v>
      </c>
      <c r="BL39" s="1263" t="s">
        <v>35</v>
      </c>
      <c r="BM39" s="1284" t="s">
        <v>35</v>
      </c>
      <c r="BN39" s="1242" t="s">
        <v>35</v>
      </c>
      <c r="BO39" s="1242" t="s">
        <v>35</v>
      </c>
      <c r="BP39" s="1242" t="s">
        <v>35</v>
      </c>
      <c r="BQ39" s="1263" t="s">
        <v>35</v>
      </c>
      <c r="BR39" s="1284" t="s">
        <v>35</v>
      </c>
      <c r="BS39" s="1242" t="s">
        <v>35</v>
      </c>
      <c r="BT39" s="1242" t="s">
        <v>35</v>
      </c>
      <c r="BU39" s="1242" t="s">
        <v>35</v>
      </c>
      <c r="BV39" s="1242" t="s">
        <v>35</v>
      </c>
      <c r="BW39" s="1242" t="s">
        <v>35</v>
      </c>
      <c r="BX39" s="1242" t="s">
        <v>35</v>
      </c>
      <c r="BY39" s="1304" t="s">
        <v>35</v>
      </c>
      <c r="BZ39" s="1304" t="s">
        <v>35</v>
      </c>
      <c r="CA39" s="1304" t="s">
        <v>35</v>
      </c>
      <c r="CB39" s="1304" t="s">
        <v>35</v>
      </c>
      <c r="CC39" s="2150"/>
      <c r="CD39" s="2150"/>
      <c r="CE39" s="2150"/>
      <c r="CF39" s="2150"/>
      <c r="CG39" s="2150"/>
      <c r="CH39" s="2150"/>
      <c r="CI39" s="2150"/>
      <c r="CJ39" s="2150"/>
      <c r="CK39" s="2150"/>
      <c r="CL39" s="2150"/>
      <c r="CM39" s="2150"/>
      <c r="CN39" s="2150"/>
      <c r="CO39" s="2150"/>
      <c r="CP39" s="2150"/>
      <c r="CQ39" s="2150"/>
      <c r="CR39" s="2150"/>
      <c r="CS39" s="2150"/>
      <c r="CT39" s="2150"/>
      <c r="CU39" s="2150"/>
      <c r="CV39" s="2150"/>
      <c r="CW39" s="2150"/>
      <c r="CX39" s="2150"/>
      <c r="CY39" s="2150"/>
      <c r="CZ39" s="2150"/>
    </row>
    <row r="40" s="130" customFormat="true" ht="15" customHeight="true" x14ac:dyDescent="0.2">
      <c r="A40" s="2493"/>
      <c r="B40" s="249" t="s">
        <v>48</v>
      </c>
      <c r="C40" s="1144" t="s">
        <v>35</v>
      </c>
      <c r="D40" s="1158" t="s">
        <v>35</v>
      </c>
      <c r="E40" s="1158" t="s">
        <v>35</v>
      </c>
      <c r="F40" s="1158" t="s">
        <v>35</v>
      </c>
      <c r="G40" s="1172" t="s">
        <v>35</v>
      </c>
      <c r="H40" s="1186" t="s">
        <v>35</v>
      </c>
      <c r="I40" s="1158" t="s">
        <v>35</v>
      </c>
      <c r="J40" s="1158" t="s">
        <v>35</v>
      </c>
      <c r="K40" s="1158" t="s">
        <v>35</v>
      </c>
      <c r="L40" s="1200" t="s">
        <v>35</v>
      </c>
      <c r="M40" s="1212" t="s">
        <v>35</v>
      </c>
      <c r="N40" s="1158" t="s">
        <v>35</v>
      </c>
      <c r="O40" s="1158" t="s">
        <v>35</v>
      </c>
      <c r="P40" s="1158" t="s">
        <v>35</v>
      </c>
      <c r="Q40" s="1172" t="s">
        <v>35</v>
      </c>
      <c r="R40" s="1186" t="s">
        <v>35</v>
      </c>
      <c r="S40" s="1158" t="s">
        <v>35</v>
      </c>
      <c r="T40" s="1158" t="s">
        <v>35</v>
      </c>
      <c r="U40" s="1158" t="s">
        <v>35</v>
      </c>
      <c r="V40" s="1158" t="s">
        <v>35</v>
      </c>
      <c r="W40" s="1158" t="s">
        <v>35</v>
      </c>
      <c r="X40" s="1158" t="s">
        <v>35</v>
      </c>
      <c r="Y40" s="1216" t="s">
        <v>35</v>
      </c>
      <c r="Z40" s="1216" t="s">
        <v>35</v>
      </c>
      <c r="AA40" s="1216" t="s">
        <v>35</v>
      </c>
      <c r="AB40" s="2106" t="s">
        <v>35</v>
      </c>
      <c r="AC40" s="2139"/>
      <c r="AD40" s="2139"/>
      <c r="AE40" s="2139"/>
      <c r="AF40" s="2139"/>
      <c r="AG40" s="2139"/>
      <c r="AH40" s="2139"/>
      <c r="AI40" s="2139"/>
      <c r="AJ40" s="2139"/>
      <c r="AK40" s="2139"/>
      <c r="AL40" s="2139"/>
      <c r="AM40" s="2139"/>
      <c r="AN40" s="2139"/>
      <c r="AO40" s="2139"/>
      <c r="AP40" s="2139"/>
      <c r="AQ40" s="2139"/>
      <c r="AR40" s="2139"/>
      <c r="AS40" s="2139"/>
      <c r="AT40" s="2139"/>
      <c r="AU40" s="2139"/>
      <c r="AV40" s="2139"/>
      <c r="AW40" s="2139"/>
      <c r="AX40" s="2139"/>
      <c r="AY40" s="2139"/>
      <c r="AZ40" s="215"/>
      <c r="BA40" s="2507"/>
      <c r="BB40" s="151" t="s">
        <v>48</v>
      </c>
      <c r="BC40" s="1222" t="s">
        <v>35</v>
      </c>
      <c r="BD40" s="1242" t="s">
        <v>35</v>
      </c>
      <c r="BE40" s="1242" t="s">
        <v>35</v>
      </c>
      <c r="BF40" s="1242" t="s">
        <v>35</v>
      </c>
      <c r="BG40" s="1263" t="s">
        <v>35</v>
      </c>
      <c r="BH40" s="1284" t="s">
        <v>35</v>
      </c>
      <c r="BI40" s="1242" t="s">
        <v>35</v>
      </c>
      <c r="BJ40" s="1242" t="s">
        <v>35</v>
      </c>
      <c r="BK40" s="1242" t="s">
        <v>35</v>
      </c>
      <c r="BL40" s="1263" t="s">
        <v>35</v>
      </c>
      <c r="BM40" s="1284" t="s">
        <v>35</v>
      </c>
      <c r="BN40" s="1242" t="s">
        <v>35</v>
      </c>
      <c r="BO40" s="1242" t="s">
        <v>35</v>
      </c>
      <c r="BP40" s="1242" t="s">
        <v>35</v>
      </c>
      <c r="BQ40" s="1263" t="s">
        <v>35</v>
      </c>
      <c r="BR40" s="1284" t="s">
        <v>35</v>
      </c>
      <c r="BS40" s="1242" t="s">
        <v>35</v>
      </c>
      <c r="BT40" s="1242" t="s">
        <v>35</v>
      </c>
      <c r="BU40" s="1242" t="s">
        <v>35</v>
      </c>
      <c r="BV40" s="1242" t="s">
        <v>35</v>
      </c>
      <c r="BW40" s="1242" t="s">
        <v>35</v>
      </c>
      <c r="BX40" s="1242" t="s">
        <v>35</v>
      </c>
      <c r="BY40" s="1304" t="s">
        <v>35</v>
      </c>
      <c r="BZ40" s="1304" t="s">
        <v>35</v>
      </c>
      <c r="CA40" s="1304" t="s">
        <v>35</v>
      </c>
      <c r="CB40" s="1304" t="s">
        <v>35</v>
      </c>
      <c r="CC40" s="2150"/>
      <c r="CD40" s="2150"/>
      <c r="CE40" s="2150"/>
      <c r="CF40" s="2150"/>
      <c r="CG40" s="2150"/>
      <c r="CH40" s="2150"/>
      <c r="CI40" s="2150"/>
      <c r="CJ40" s="2150"/>
      <c r="CK40" s="2150"/>
      <c r="CL40" s="2150"/>
      <c r="CM40" s="2150"/>
      <c r="CN40" s="2150"/>
      <c r="CO40" s="2150"/>
      <c r="CP40" s="2150"/>
      <c r="CQ40" s="2150"/>
      <c r="CR40" s="2150"/>
      <c r="CS40" s="2150"/>
      <c r="CT40" s="2150"/>
      <c r="CU40" s="2150"/>
      <c r="CV40" s="2150"/>
      <c r="CW40" s="2150"/>
      <c r="CX40" s="2150"/>
      <c r="CY40" s="2150"/>
      <c r="CZ40" s="2150"/>
    </row>
    <row r="41" s="399" customFormat="true" ht="15" customHeight="true" x14ac:dyDescent="0.2">
      <c r="A41" s="2502" t="s">
        <v>56</v>
      </c>
      <c r="B41" s="1113" t="s">
        <v>49</v>
      </c>
      <c r="C41" s="932">
        <v>37.223168827071831</v>
      </c>
      <c r="D41" s="933">
        <v>33.909622587980728</v>
      </c>
      <c r="E41" s="933">
        <v>29.937045396415591</v>
      </c>
      <c r="F41" s="933">
        <v>41.175371101281939</v>
      </c>
      <c r="G41" s="934">
        <v>23.479456032322581</v>
      </c>
      <c r="H41" s="935">
        <v>36.633494901814828</v>
      </c>
      <c r="I41" s="933">
        <v>27.291720879842629</v>
      </c>
      <c r="J41" s="933">
        <v>23.14881956618721</v>
      </c>
      <c r="K41" s="933">
        <v>16.987217703189426</v>
      </c>
      <c r="L41" s="936">
        <v>5.4476845189527934</v>
      </c>
      <c r="M41" s="937">
        <v>36.631039528509717</v>
      </c>
      <c r="N41" s="933">
        <v>33.507756862190327</v>
      </c>
      <c r="O41" s="933">
        <v>28.909412175179522</v>
      </c>
      <c r="P41" s="933">
        <v>36.747218230234921</v>
      </c>
      <c r="Q41" s="934">
        <v>39.356437838076545</v>
      </c>
      <c r="R41" s="935">
        <v>7.4438884670684642</v>
      </c>
      <c r="S41" s="933">
        <v>57.969903915098122</v>
      </c>
      <c r="T41" s="933">
        <v>31.750037792458365</v>
      </c>
      <c r="U41" s="933">
        <v>21.763592342682085</v>
      </c>
      <c r="V41" s="933">
        <v>15.146263201944466</v>
      </c>
      <c r="W41" s="933">
        <v>22.504154863477943</v>
      </c>
      <c r="X41" s="933">
        <v>40.775856543323471</v>
      </c>
      <c r="Y41" s="933">
        <v>35.084892344012374</v>
      </c>
      <c r="Z41" s="933">
        <v>29.638602294649768</v>
      </c>
      <c r="AA41" s="933">
        <v>78.743269777741261</v>
      </c>
      <c r="AB41" s="2104">
        <v>41.292909312349252</v>
      </c>
      <c r="AC41" s="667"/>
      <c r="AD41" s="667"/>
      <c r="AE41" s="667"/>
      <c r="AF41" s="667"/>
      <c r="AG41" s="667"/>
      <c r="AH41" s="667"/>
      <c r="AI41" s="667"/>
      <c r="AJ41" s="667"/>
      <c r="AK41" s="667"/>
      <c r="AL41" s="667"/>
      <c r="AM41" s="667"/>
      <c r="AN41" s="667"/>
      <c r="AO41" s="667"/>
      <c r="AP41" s="667"/>
      <c r="AQ41" s="667"/>
      <c r="AR41" s="667"/>
      <c r="AS41" s="667"/>
      <c r="AT41" s="667"/>
      <c r="AU41" s="667"/>
      <c r="AV41" s="667"/>
      <c r="AW41" s="667"/>
      <c r="AX41" s="667"/>
      <c r="AY41" s="667"/>
      <c r="AZ41" s="216"/>
      <c r="BA41" s="2507" t="s">
        <v>56</v>
      </c>
      <c r="BB41" s="151" t="s">
        <v>49</v>
      </c>
      <c r="BC41" s="1222" t="s">
        <v>35</v>
      </c>
      <c r="BD41" s="1242" t="s">
        <v>35</v>
      </c>
      <c r="BE41" s="1242" t="s">
        <v>35</v>
      </c>
      <c r="BF41" s="1242" t="s">
        <v>35</v>
      </c>
      <c r="BG41" s="1263" t="s">
        <v>35</v>
      </c>
      <c r="BH41" s="1284" t="s">
        <v>35</v>
      </c>
      <c r="BI41" s="1242" t="s">
        <v>35</v>
      </c>
      <c r="BJ41" s="1242" t="s">
        <v>35</v>
      </c>
      <c r="BK41" s="1242" t="s">
        <v>35</v>
      </c>
      <c r="BL41" s="1263" t="s">
        <v>35</v>
      </c>
      <c r="BM41" s="1284" t="s">
        <v>35</v>
      </c>
      <c r="BN41" s="1242" t="s">
        <v>35</v>
      </c>
      <c r="BO41" s="1242" t="s">
        <v>35</v>
      </c>
      <c r="BP41" s="1242" t="s">
        <v>35</v>
      </c>
      <c r="BQ41" s="1263" t="s">
        <v>35</v>
      </c>
      <c r="BR41" s="1284" t="s">
        <v>35</v>
      </c>
      <c r="BS41" s="1242" t="s">
        <v>35</v>
      </c>
      <c r="BT41" s="1242" t="s">
        <v>35</v>
      </c>
      <c r="BU41" s="1242" t="s">
        <v>35</v>
      </c>
      <c r="BV41" s="1242" t="s">
        <v>35</v>
      </c>
      <c r="BW41" s="1242" t="s">
        <v>35</v>
      </c>
      <c r="BX41" s="1242" t="s">
        <v>35</v>
      </c>
      <c r="BY41" s="1304" t="s">
        <v>35</v>
      </c>
      <c r="BZ41" s="1304" t="s">
        <v>35</v>
      </c>
      <c r="CA41" s="1304" t="s">
        <v>35</v>
      </c>
      <c r="CB41" s="1304" t="s">
        <v>35</v>
      </c>
      <c r="CC41" s="2150"/>
      <c r="CD41" s="2150"/>
      <c r="CE41" s="2150"/>
      <c r="CF41" s="2150"/>
      <c r="CG41" s="2150"/>
      <c r="CH41" s="2150"/>
      <c r="CI41" s="2150"/>
      <c r="CJ41" s="2150"/>
      <c r="CK41" s="2150"/>
      <c r="CL41" s="2150"/>
      <c r="CM41" s="2150"/>
      <c r="CN41" s="2150"/>
      <c r="CO41" s="2150"/>
      <c r="CP41" s="2150"/>
      <c r="CQ41" s="2150"/>
      <c r="CR41" s="2150"/>
      <c r="CS41" s="2150"/>
      <c r="CT41" s="2150"/>
      <c r="CU41" s="2150"/>
      <c r="CV41" s="2150"/>
      <c r="CW41" s="2150"/>
      <c r="CX41" s="2150"/>
      <c r="CY41" s="2150"/>
      <c r="CZ41" s="2150"/>
    </row>
    <row r="42" s="399" customFormat="true" ht="15" customHeight="true" x14ac:dyDescent="0.2">
      <c r="A42" s="2502"/>
      <c r="B42" s="1113" t="s">
        <v>48</v>
      </c>
      <c r="C42" s="932">
        <v>62.776831172928127</v>
      </c>
      <c r="D42" s="933">
        <v>66.090377412019279</v>
      </c>
      <c r="E42" s="933">
        <v>70.062954603584188</v>
      </c>
      <c r="F42" s="933">
        <v>58.824628898718387</v>
      </c>
      <c r="G42" s="934">
        <v>76.520543967677639</v>
      </c>
      <c r="H42" s="935">
        <v>63.366505098185186</v>
      </c>
      <c r="I42" s="933">
        <v>72.7082791201573</v>
      </c>
      <c r="J42" s="933">
        <v>76.851180433812701</v>
      </c>
      <c r="K42" s="933">
        <v>83.012782296810556</v>
      </c>
      <c r="L42" s="936">
        <v>94.552315481047216</v>
      </c>
      <c r="M42" s="937">
        <v>63.36896047149024</v>
      </c>
      <c r="N42" s="933">
        <v>66.492243137809652</v>
      </c>
      <c r="O42" s="933">
        <v>71.090587824820489</v>
      </c>
      <c r="P42" s="933">
        <v>63.252781769765221</v>
      </c>
      <c r="Q42" s="934">
        <v>60.643562161923811</v>
      </c>
      <c r="R42" s="935">
        <v>92.556111532931766</v>
      </c>
      <c r="S42" s="933">
        <v>42.030096084901999</v>
      </c>
      <c r="T42" s="933">
        <v>68.249962207541316</v>
      </c>
      <c r="U42" s="933">
        <v>78.236407657317855</v>
      </c>
      <c r="V42" s="933">
        <v>84.853736798055522</v>
      </c>
      <c r="W42" s="933">
        <v>77.495845136522163</v>
      </c>
      <c r="X42" s="933">
        <v>59.224143456676401</v>
      </c>
      <c r="Y42" s="933">
        <v>64.915107655987811</v>
      </c>
      <c r="Z42" s="933">
        <v>70.361397705350242</v>
      </c>
      <c r="AA42" s="933">
        <v>21.256730222258515</v>
      </c>
      <c r="AB42" s="2104">
        <v>58.707090687650911</v>
      </c>
      <c r="AC42" s="667"/>
      <c r="AD42" s="667"/>
      <c r="AE42" s="667"/>
      <c r="AF42" s="667"/>
      <c r="AG42" s="667"/>
      <c r="AH42" s="667"/>
      <c r="AI42" s="667"/>
      <c r="AJ42" s="667"/>
      <c r="AK42" s="667"/>
      <c r="AL42" s="667"/>
      <c r="AM42" s="667"/>
      <c r="AN42" s="667"/>
      <c r="AO42" s="667"/>
      <c r="AP42" s="667"/>
      <c r="AQ42" s="667"/>
      <c r="AR42" s="667"/>
      <c r="AS42" s="667"/>
      <c r="AT42" s="667"/>
      <c r="AU42" s="667"/>
      <c r="AV42" s="667"/>
      <c r="AW42" s="667"/>
      <c r="AX42" s="667"/>
      <c r="AY42" s="667"/>
      <c r="AZ42" s="216"/>
      <c r="BA42" s="2507"/>
      <c r="BB42" s="151" t="s">
        <v>48</v>
      </c>
      <c r="BC42" s="1222" t="s">
        <v>35</v>
      </c>
      <c r="BD42" s="1242" t="s">
        <v>35</v>
      </c>
      <c r="BE42" s="1242" t="s">
        <v>35</v>
      </c>
      <c r="BF42" s="1242" t="s">
        <v>35</v>
      </c>
      <c r="BG42" s="1263" t="s">
        <v>35</v>
      </c>
      <c r="BH42" s="1284" t="s">
        <v>35</v>
      </c>
      <c r="BI42" s="1242" t="s">
        <v>35</v>
      </c>
      <c r="BJ42" s="1242" t="s">
        <v>35</v>
      </c>
      <c r="BK42" s="1242" t="s">
        <v>35</v>
      </c>
      <c r="BL42" s="1263" t="s">
        <v>35</v>
      </c>
      <c r="BM42" s="1284" t="s">
        <v>35</v>
      </c>
      <c r="BN42" s="1242" t="s">
        <v>35</v>
      </c>
      <c r="BO42" s="1242" t="s">
        <v>35</v>
      </c>
      <c r="BP42" s="1242" t="s">
        <v>35</v>
      </c>
      <c r="BQ42" s="1263" t="s">
        <v>35</v>
      </c>
      <c r="BR42" s="1284" t="s">
        <v>35</v>
      </c>
      <c r="BS42" s="1242" t="s">
        <v>35</v>
      </c>
      <c r="BT42" s="1242" t="s">
        <v>35</v>
      </c>
      <c r="BU42" s="1242" t="s">
        <v>35</v>
      </c>
      <c r="BV42" s="1242" t="s">
        <v>35</v>
      </c>
      <c r="BW42" s="1242" t="s">
        <v>35</v>
      </c>
      <c r="BX42" s="1242" t="s">
        <v>35</v>
      </c>
      <c r="BY42" s="1304" t="s">
        <v>35</v>
      </c>
      <c r="BZ42" s="1304" t="s">
        <v>35</v>
      </c>
      <c r="CA42" s="1304" t="s">
        <v>35</v>
      </c>
      <c r="CB42" s="1304" t="s">
        <v>35</v>
      </c>
      <c r="CC42" s="2150"/>
      <c r="CD42" s="2150"/>
      <c r="CE42" s="2150"/>
      <c r="CF42" s="2150"/>
      <c r="CG42" s="2150"/>
      <c r="CH42" s="2150"/>
      <c r="CI42" s="2150"/>
      <c r="CJ42" s="2150"/>
      <c r="CK42" s="2150"/>
      <c r="CL42" s="2150"/>
      <c r="CM42" s="2150"/>
      <c r="CN42" s="2150"/>
      <c r="CO42" s="2150"/>
      <c r="CP42" s="2150"/>
      <c r="CQ42" s="2150"/>
      <c r="CR42" s="2150"/>
      <c r="CS42" s="2150"/>
      <c r="CT42" s="2150"/>
      <c r="CU42" s="2150"/>
      <c r="CV42" s="2150"/>
      <c r="CW42" s="2150"/>
      <c r="CX42" s="2150"/>
      <c r="CY42" s="2150"/>
      <c r="CZ42" s="2150"/>
    </row>
    <row r="43" s="399" customFormat="true" ht="15" customHeight="true" x14ac:dyDescent="0.2">
      <c r="A43" s="2502" t="s">
        <v>53</v>
      </c>
      <c r="B43" s="1113" t="s">
        <v>49</v>
      </c>
      <c r="C43" s="1146" t="s">
        <v>35</v>
      </c>
      <c r="D43" s="1160" t="s">
        <v>35</v>
      </c>
      <c r="E43" s="1160" t="s">
        <v>35</v>
      </c>
      <c r="F43" s="1160" t="s">
        <v>35</v>
      </c>
      <c r="G43" s="1174" t="s">
        <v>35</v>
      </c>
      <c r="H43" s="1188" t="s">
        <v>35</v>
      </c>
      <c r="I43" s="1160" t="s">
        <v>35</v>
      </c>
      <c r="J43" s="1160" t="s">
        <v>35</v>
      </c>
      <c r="K43" s="1160" t="s">
        <v>35</v>
      </c>
      <c r="L43" s="1202" t="s">
        <v>35</v>
      </c>
      <c r="M43" s="1146" t="s">
        <v>35</v>
      </c>
      <c r="N43" s="1160" t="s">
        <v>35</v>
      </c>
      <c r="O43" s="1160" t="s">
        <v>35</v>
      </c>
      <c r="P43" s="1160" t="s">
        <v>35</v>
      </c>
      <c r="Q43" s="1174" t="s">
        <v>35</v>
      </c>
      <c r="R43" s="1188" t="s">
        <v>35</v>
      </c>
      <c r="S43" s="1160" t="s">
        <v>35</v>
      </c>
      <c r="T43" s="1160" t="s">
        <v>35</v>
      </c>
      <c r="U43" s="1160" t="s">
        <v>35</v>
      </c>
      <c r="V43" s="1160" t="s">
        <v>35</v>
      </c>
      <c r="W43" s="1160" t="s">
        <v>35</v>
      </c>
      <c r="X43" s="1160" t="s">
        <v>35</v>
      </c>
      <c r="Y43" s="1160" t="s">
        <v>35</v>
      </c>
      <c r="Z43" s="1160" t="s">
        <v>35</v>
      </c>
      <c r="AA43" s="1160" t="s">
        <v>35</v>
      </c>
      <c r="AB43" s="1202" t="s">
        <v>35</v>
      </c>
      <c r="AC43" s="667"/>
      <c r="AD43" s="667"/>
      <c r="AE43" s="667"/>
      <c r="AF43" s="667"/>
      <c r="AG43" s="667"/>
      <c r="AH43" s="667"/>
      <c r="AI43" s="667"/>
      <c r="AJ43" s="667"/>
      <c r="AK43" s="667"/>
      <c r="AL43" s="667"/>
      <c r="AM43" s="667"/>
      <c r="AN43" s="667"/>
      <c r="AO43" s="667"/>
      <c r="AP43" s="667"/>
      <c r="AQ43" s="667"/>
      <c r="AR43" s="667"/>
      <c r="AS43" s="667"/>
      <c r="AT43" s="667"/>
      <c r="AU43" s="667"/>
      <c r="AV43" s="667"/>
      <c r="AW43" s="667"/>
      <c r="AX43" s="667"/>
      <c r="AY43" s="667"/>
      <c r="AZ43" s="216"/>
      <c r="BA43" s="2507" t="s">
        <v>53</v>
      </c>
      <c r="BB43" s="151" t="s">
        <v>49</v>
      </c>
      <c r="BC43" s="1222" t="s">
        <v>35</v>
      </c>
      <c r="BD43" s="1242" t="s">
        <v>35</v>
      </c>
      <c r="BE43" s="1242" t="s">
        <v>35</v>
      </c>
      <c r="BF43" s="1242" t="s">
        <v>35</v>
      </c>
      <c r="BG43" s="1263" t="s">
        <v>35</v>
      </c>
      <c r="BH43" s="1284" t="s">
        <v>35</v>
      </c>
      <c r="BI43" s="1242" t="s">
        <v>35</v>
      </c>
      <c r="BJ43" s="1242" t="s">
        <v>35</v>
      </c>
      <c r="BK43" s="1242" t="s">
        <v>35</v>
      </c>
      <c r="BL43" s="1263" t="s">
        <v>35</v>
      </c>
      <c r="BM43" s="1284" t="s">
        <v>35</v>
      </c>
      <c r="BN43" s="1242" t="s">
        <v>35</v>
      </c>
      <c r="BO43" s="1242" t="s">
        <v>35</v>
      </c>
      <c r="BP43" s="1242" t="s">
        <v>35</v>
      </c>
      <c r="BQ43" s="1263" t="s">
        <v>35</v>
      </c>
      <c r="BR43" s="1284" t="s">
        <v>35</v>
      </c>
      <c r="BS43" s="1242" t="s">
        <v>35</v>
      </c>
      <c r="BT43" s="1242" t="s">
        <v>35</v>
      </c>
      <c r="BU43" s="1242" t="s">
        <v>35</v>
      </c>
      <c r="BV43" s="1242" t="s">
        <v>35</v>
      </c>
      <c r="BW43" s="1242" t="s">
        <v>35</v>
      </c>
      <c r="BX43" s="1242" t="s">
        <v>35</v>
      </c>
      <c r="BY43" s="1304" t="s">
        <v>35</v>
      </c>
      <c r="BZ43" s="1304" t="s">
        <v>35</v>
      </c>
      <c r="CA43" s="1304" t="s">
        <v>35</v>
      </c>
      <c r="CB43" s="1304" t="s">
        <v>35</v>
      </c>
      <c r="CC43" s="2150"/>
      <c r="CD43" s="2150"/>
      <c r="CE43" s="2150"/>
      <c r="CF43" s="2150"/>
      <c r="CG43" s="2150"/>
      <c r="CH43" s="2150"/>
      <c r="CI43" s="2150"/>
      <c r="CJ43" s="2150"/>
      <c r="CK43" s="2150"/>
      <c r="CL43" s="2150"/>
      <c r="CM43" s="2150"/>
      <c r="CN43" s="2150"/>
      <c r="CO43" s="2150"/>
      <c r="CP43" s="2150"/>
      <c r="CQ43" s="2150"/>
      <c r="CR43" s="2150"/>
      <c r="CS43" s="2150"/>
      <c r="CT43" s="2150"/>
      <c r="CU43" s="2150"/>
      <c r="CV43" s="2150"/>
      <c r="CW43" s="2150"/>
      <c r="CX43" s="2150"/>
      <c r="CY43" s="2150"/>
      <c r="CZ43" s="2150"/>
    </row>
    <row r="44" s="399" customFormat="true" ht="15" customHeight="true" x14ac:dyDescent="0.2">
      <c r="A44" s="2502"/>
      <c r="B44" s="1113" t="s">
        <v>48</v>
      </c>
      <c r="C44" s="1146" t="s">
        <v>35</v>
      </c>
      <c r="D44" s="1160" t="s">
        <v>35</v>
      </c>
      <c r="E44" s="1160" t="s">
        <v>35</v>
      </c>
      <c r="F44" s="1160" t="s">
        <v>35</v>
      </c>
      <c r="G44" s="1174" t="s">
        <v>35</v>
      </c>
      <c r="H44" s="1188" t="s">
        <v>35</v>
      </c>
      <c r="I44" s="1160" t="s">
        <v>35</v>
      </c>
      <c r="J44" s="1160" t="s">
        <v>35</v>
      </c>
      <c r="K44" s="1160" t="s">
        <v>35</v>
      </c>
      <c r="L44" s="1202" t="s">
        <v>35</v>
      </c>
      <c r="M44" s="1146" t="s">
        <v>35</v>
      </c>
      <c r="N44" s="1160" t="s">
        <v>35</v>
      </c>
      <c r="O44" s="1160" t="s">
        <v>35</v>
      </c>
      <c r="P44" s="1160" t="s">
        <v>35</v>
      </c>
      <c r="Q44" s="1174" t="s">
        <v>35</v>
      </c>
      <c r="R44" s="1188" t="s">
        <v>35</v>
      </c>
      <c r="S44" s="1160" t="s">
        <v>35</v>
      </c>
      <c r="T44" s="1160" t="s">
        <v>35</v>
      </c>
      <c r="U44" s="1160" t="s">
        <v>35</v>
      </c>
      <c r="V44" s="1160" t="s">
        <v>35</v>
      </c>
      <c r="W44" s="1160" t="s">
        <v>35</v>
      </c>
      <c r="X44" s="1160" t="s">
        <v>35</v>
      </c>
      <c r="Y44" s="1160" t="s">
        <v>35</v>
      </c>
      <c r="Z44" s="1160" t="s">
        <v>35</v>
      </c>
      <c r="AA44" s="1160" t="s">
        <v>35</v>
      </c>
      <c r="AB44" s="1202" t="s">
        <v>35</v>
      </c>
      <c r="AC44" s="667"/>
      <c r="AD44" s="667"/>
      <c r="AE44" s="667"/>
      <c r="AF44" s="667"/>
      <c r="AG44" s="667"/>
      <c r="AH44" s="667"/>
      <c r="AI44" s="667"/>
      <c r="AJ44" s="667"/>
      <c r="AK44" s="667"/>
      <c r="AL44" s="667"/>
      <c r="AM44" s="667"/>
      <c r="AN44" s="667"/>
      <c r="AO44" s="667"/>
      <c r="AP44" s="667"/>
      <c r="AQ44" s="667"/>
      <c r="AR44" s="667"/>
      <c r="AS44" s="667"/>
      <c r="AT44" s="667"/>
      <c r="AU44" s="667"/>
      <c r="AV44" s="667"/>
      <c r="AW44" s="667"/>
      <c r="AX44" s="667"/>
      <c r="AY44" s="667"/>
      <c r="AZ44" s="216"/>
      <c r="BA44" s="2507"/>
      <c r="BB44" s="151" t="s">
        <v>48</v>
      </c>
      <c r="BC44" s="1222" t="s">
        <v>35</v>
      </c>
      <c r="BD44" s="1242" t="s">
        <v>35</v>
      </c>
      <c r="BE44" s="1242" t="s">
        <v>35</v>
      </c>
      <c r="BF44" s="1242" t="s">
        <v>35</v>
      </c>
      <c r="BG44" s="1263" t="s">
        <v>35</v>
      </c>
      <c r="BH44" s="1284" t="s">
        <v>35</v>
      </c>
      <c r="BI44" s="1242" t="s">
        <v>35</v>
      </c>
      <c r="BJ44" s="1242" t="s">
        <v>35</v>
      </c>
      <c r="BK44" s="1242" t="s">
        <v>35</v>
      </c>
      <c r="BL44" s="1263" t="s">
        <v>35</v>
      </c>
      <c r="BM44" s="1284" t="s">
        <v>35</v>
      </c>
      <c r="BN44" s="1242" t="s">
        <v>35</v>
      </c>
      <c r="BO44" s="1242" t="s">
        <v>35</v>
      </c>
      <c r="BP44" s="1242" t="s">
        <v>35</v>
      </c>
      <c r="BQ44" s="1263" t="s">
        <v>35</v>
      </c>
      <c r="BR44" s="1284" t="s">
        <v>35</v>
      </c>
      <c r="BS44" s="1242" t="s">
        <v>35</v>
      </c>
      <c r="BT44" s="1242" t="s">
        <v>35</v>
      </c>
      <c r="BU44" s="1242" t="s">
        <v>35</v>
      </c>
      <c r="BV44" s="1242" t="s">
        <v>35</v>
      </c>
      <c r="BW44" s="1242" t="s">
        <v>35</v>
      </c>
      <c r="BX44" s="1242" t="s">
        <v>35</v>
      </c>
      <c r="BY44" s="1304" t="s">
        <v>35</v>
      </c>
      <c r="BZ44" s="1304" t="s">
        <v>35</v>
      </c>
      <c r="CA44" s="1304" t="s">
        <v>35</v>
      </c>
      <c r="CB44" s="1304" t="s">
        <v>35</v>
      </c>
      <c r="CC44" s="2150"/>
      <c r="CD44" s="2150"/>
      <c r="CE44" s="2150"/>
      <c r="CF44" s="2150"/>
      <c r="CG44" s="2150"/>
      <c r="CH44" s="2150"/>
      <c r="CI44" s="2150"/>
      <c r="CJ44" s="2150"/>
      <c r="CK44" s="2150"/>
      <c r="CL44" s="2150"/>
      <c r="CM44" s="2150"/>
      <c r="CN44" s="2150"/>
      <c r="CO44" s="2150"/>
      <c r="CP44" s="2150"/>
      <c r="CQ44" s="2150"/>
      <c r="CR44" s="2150"/>
      <c r="CS44" s="2150"/>
      <c r="CT44" s="2150"/>
      <c r="CU44" s="2150"/>
      <c r="CV44" s="2150"/>
      <c r="CW44" s="2150"/>
      <c r="CX44" s="2150"/>
      <c r="CY44" s="2150"/>
      <c r="CZ44" s="2150"/>
    </row>
    <row r="45" s="399" customFormat="true" ht="15" customHeight="true" x14ac:dyDescent="0.2">
      <c r="A45" s="2502" t="s">
        <v>52</v>
      </c>
      <c r="B45" s="1113" t="s">
        <v>49</v>
      </c>
      <c r="C45" s="1146" t="s">
        <v>35</v>
      </c>
      <c r="D45" s="1160" t="s">
        <v>35</v>
      </c>
      <c r="E45" s="1160" t="s">
        <v>35</v>
      </c>
      <c r="F45" s="1160" t="s">
        <v>35</v>
      </c>
      <c r="G45" s="1174" t="s">
        <v>35</v>
      </c>
      <c r="H45" s="1188" t="s">
        <v>35</v>
      </c>
      <c r="I45" s="1160" t="s">
        <v>35</v>
      </c>
      <c r="J45" s="1160" t="s">
        <v>35</v>
      </c>
      <c r="K45" s="1160" t="s">
        <v>35</v>
      </c>
      <c r="L45" s="1202" t="s">
        <v>35</v>
      </c>
      <c r="M45" s="1146" t="s">
        <v>35</v>
      </c>
      <c r="N45" s="1160" t="s">
        <v>35</v>
      </c>
      <c r="O45" s="1160" t="s">
        <v>35</v>
      </c>
      <c r="P45" s="1160" t="s">
        <v>35</v>
      </c>
      <c r="Q45" s="1174" t="s">
        <v>35</v>
      </c>
      <c r="R45" s="1188" t="s">
        <v>35</v>
      </c>
      <c r="S45" s="1160" t="s">
        <v>35</v>
      </c>
      <c r="T45" s="1160" t="s">
        <v>35</v>
      </c>
      <c r="U45" s="1160" t="s">
        <v>35</v>
      </c>
      <c r="V45" s="1160" t="s">
        <v>35</v>
      </c>
      <c r="W45" s="1160" t="s">
        <v>35</v>
      </c>
      <c r="X45" s="1160" t="s">
        <v>35</v>
      </c>
      <c r="Y45" s="1160" t="s">
        <v>35</v>
      </c>
      <c r="Z45" s="1160" t="s">
        <v>35</v>
      </c>
      <c r="AA45" s="1160" t="s">
        <v>35</v>
      </c>
      <c r="AB45" s="1202" t="s">
        <v>35</v>
      </c>
      <c r="AC45" s="667"/>
      <c r="AD45" s="667"/>
      <c r="AE45" s="667"/>
      <c r="AF45" s="667"/>
      <c r="AG45" s="667"/>
      <c r="AH45" s="667"/>
      <c r="AI45" s="667"/>
      <c r="AJ45" s="667"/>
      <c r="AK45" s="667"/>
      <c r="AL45" s="667"/>
      <c r="AM45" s="667"/>
      <c r="AN45" s="667"/>
      <c r="AO45" s="667"/>
      <c r="AP45" s="667"/>
      <c r="AQ45" s="667"/>
      <c r="AR45" s="667"/>
      <c r="AS45" s="667"/>
      <c r="AT45" s="667"/>
      <c r="AU45" s="667"/>
      <c r="AV45" s="667"/>
      <c r="AW45" s="667"/>
      <c r="AX45" s="667"/>
      <c r="AY45" s="667"/>
      <c r="AZ45" s="216"/>
      <c r="BA45" s="2507" t="s">
        <v>52</v>
      </c>
      <c r="BB45" s="151" t="s">
        <v>49</v>
      </c>
      <c r="BC45" s="1222" t="s">
        <v>35</v>
      </c>
      <c r="BD45" s="1242" t="s">
        <v>35</v>
      </c>
      <c r="BE45" s="1242" t="s">
        <v>35</v>
      </c>
      <c r="BF45" s="1242" t="s">
        <v>35</v>
      </c>
      <c r="BG45" s="1263" t="s">
        <v>35</v>
      </c>
      <c r="BH45" s="1284" t="s">
        <v>35</v>
      </c>
      <c r="BI45" s="1242" t="s">
        <v>35</v>
      </c>
      <c r="BJ45" s="1242" t="s">
        <v>35</v>
      </c>
      <c r="BK45" s="1242" t="s">
        <v>35</v>
      </c>
      <c r="BL45" s="1263" t="s">
        <v>35</v>
      </c>
      <c r="BM45" s="1284" t="s">
        <v>35</v>
      </c>
      <c r="BN45" s="1242" t="s">
        <v>35</v>
      </c>
      <c r="BO45" s="1242" t="s">
        <v>35</v>
      </c>
      <c r="BP45" s="1242" t="s">
        <v>35</v>
      </c>
      <c r="BQ45" s="1263" t="s">
        <v>35</v>
      </c>
      <c r="BR45" s="1284" t="s">
        <v>35</v>
      </c>
      <c r="BS45" s="1242" t="s">
        <v>35</v>
      </c>
      <c r="BT45" s="1242" t="s">
        <v>35</v>
      </c>
      <c r="BU45" s="1242" t="s">
        <v>35</v>
      </c>
      <c r="BV45" s="1242" t="s">
        <v>35</v>
      </c>
      <c r="BW45" s="1242" t="s">
        <v>35</v>
      </c>
      <c r="BX45" s="1242" t="s">
        <v>35</v>
      </c>
      <c r="BY45" s="1304" t="s">
        <v>35</v>
      </c>
      <c r="BZ45" s="1304" t="s">
        <v>35</v>
      </c>
      <c r="CA45" s="1304" t="s">
        <v>35</v>
      </c>
      <c r="CB45" s="1304" t="s">
        <v>35</v>
      </c>
      <c r="CC45" s="2150"/>
      <c r="CD45" s="2150"/>
      <c r="CE45" s="2150"/>
      <c r="CF45" s="2150"/>
      <c r="CG45" s="2150"/>
      <c r="CH45" s="2150"/>
      <c r="CI45" s="2150"/>
      <c r="CJ45" s="2150"/>
      <c r="CK45" s="2150"/>
      <c r="CL45" s="2150"/>
      <c r="CM45" s="2150"/>
      <c r="CN45" s="2150"/>
      <c r="CO45" s="2150"/>
      <c r="CP45" s="2150"/>
      <c r="CQ45" s="2150"/>
      <c r="CR45" s="2150"/>
      <c r="CS45" s="2150"/>
      <c r="CT45" s="2150"/>
      <c r="CU45" s="2150"/>
      <c r="CV45" s="2150"/>
      <c r="CW45" s="2150"/>
      <c r="CX45" s="2150"/>
      <c r="CY45" s="2150"/>
      <c r="CZ45" s="2150"/>
    </row>
    <row r="46" s="399" customFormat="true" ht="15" customHeight="true" x14ac:dyDescent="0.2">
      <c r="A46" s="2502"/>
      <c r="B46" s="1113" t="s">
        <v>48</v>
      </c>
      <c r="C46" s="1146" t="s">
        <v>35</v>
      </c>
      <c r="D46" s="1160" t="s">
        <v>35</v>
      </c>
      <c r="E46" s="1160" t="s">
        <v>35</v>
      </c>
      <c r="F46" s="1160" t="s">
        <v>35</v>
      </c>
      <c r="G46" s="1174" t="s">
        <v>35</v>
      </c>
      <c r="H46" s="1188" t="s">
        <v>35</v>
      </c>
      <c r="I46" s="1160" t="s">
        <v>35</v>
      </c>
      <c r="J46" s="1160" t="s">
        <v>35</v>
      </c>
      <c r="K46" s="1160" t="s">
        <v>35</v>
      </c>
      <c r="L46" s="1202" t="s">
        <v>35</v>
      </c>
      <c r="M46" s="1146" t="s">
        <v>35</v>
      </c>
      <c r="N46" s="1160" t="s">
        <v>35</v>
      </c>
      <c r="O46" s="1160" t="s">
        <v>35</v>
      </c>
      <c r="P46" s="1160" t="s">
        <v>35</v>
      </c>
      <c r="Q46" s="1174" t="s">
        <v>35</v>
      </c>
      <c r="R46" s="1188" t="s">
        <v>35</v>
      </c>
      <c r="S46" s="1160" t="s">
        <v>35</v>
      </c>
      <c r="T46" s="1160" t="s">
        <v>35</v>
      </c>
      <c r="U46" s="1160" t="s">
        <v>35</v>
      </c>
      <c r="V46" s="1160" t="s">
        <v>35</v>
      </c>
      <c r="W46" s="1160" t="s">
        <v>35</v>
      </c>
      <c r="X46" s="1160" t="s">
        <v>35</v>
      </c>
      <c r="Y46" s="1160" t="s">
        <v>35</v>
      </c>
      <c r="Z46" s="1160" t="s">
        <v>35</v>
      </c>
      <c r="AA46" s="1160" t="s">
        <v>35</v>
      </c>
      <c r="AB46" s="1202" t="s">
        <v>35</v>
      </c>
      <c r="AC46" s="667"/>
      <c r="AD46" s="667"/>
      <c r="AE46" s="667"/>
      <c r="AF46" s="667"/>
      <c r="AG46" s="667"/>
      <c r="AH46" s="667"/>
      <c r="AI46" s="667"/>
      <c r="AJ46" s="667"/>
      <c r="AK46" s="667"/>
      <c r="AL46" s="667"/>
      <c r="AM46" s="667"/>
      <c r="AN46" s="667"/>
      <c r="AO46" s="667"/>
      <c r="AP46" s="667"/>
      <c r="AQ46" s="667"/>
      <c r="AR46" s="667"/>
      <c r="AS46" s="667"/>
      <c r="AT46" s="667"/>
      <c r="AU46" s="667"/>
      <c r="AV46" s="667"/>
      <c r="AW46" s="667"/>
      <c r="AX46" s="667"/>
      <c r="AY46" s="667"/>
      <c r="AZ46" s="216"/>
      <c r="BA46" s="2507"/>
      <c r="BB46" s="151" t="s">
        <v>48</v>
      </c>
      <c r="BC46" s="1222" t="s">
        <v>35</v>
      </c>
      <c r="BD46" s="1242" t="s">
        <v>35</v>
      </c>
      <c r="BE46" s="1242" t="s">
        <v>35</v>
      </c>
      <c r="BF46" s="1242" t="s">
        <v>35</v>
      </c>
      <c r="BG46" s="1263" t="s">
        <v>35</v>
      </c>
      <c r="BH46" s="1284" t="s">
        <v>35</v>
      </c>
      <c r="BI46" s="1242" t="s">
        <v>35</v>
      </c>
      <c r="BJ46" s="1242" t="s">
        <v>35</v>
      </c>
      <c r="BK46" s="1242" t="s">
        <v>35</v>
      </c>
      <c r="BL46" s="1263" t="s">
        <v>35</v>
      </c>
      <c r="BM46" s="1284" t="s">
        <v>35</v>
      </c>
      <c r="BN46" s="1242" t="s">
        <v>35</v>
      </c>
      <c r="BO46" s="1242" t="s">
        <v>35</v>
      </c>
      <c r="BP46" s="1242" t="s">
        <v>35</v>
      </c>
      <c r="BQ46" s="1263" t="s">
        <v>35</v>
      </c>
      <c r="BR46" s="1284" t="s">
        <v>35</v>
      </c>
      <c r="BS46" s="1242" t="s">
        <v>35</v>
      </c>
      <c r="BT46" s="1242" t="s">
        <v>35</v>
      </c>
      <c r="BU46" s="1242" t="s">
        <v>35</v>
      </c>
      <c r="BV46" s="1242" t="s">
        <v>35</v>
      </c>
      <c r="BW46" s="1242" t="s">
        <v>35</v>
      </c>
      <c r="BX46" s="1242" t="s">
        <v>35</v>
      </c>
      <c r="BY46" s="1304" t="s">
        <v>35</v>
      </c>
      <c r="BZ46" s="1304" t="s">
        <v>35</v>
      </c>
      <c r="CA46" s="1304" t="s">
        <v>35</v>
      </c>
      <c r="CB46" s="1304" t="s">
        <v>35</v>
      </c>
      <c r="CC46" s="2150"/>
      <c r="CD46" s="2150"/>
      <c r="CE46" s="2150"/>
      <c r="CF46" s="2150"/>
      <c r="CG46" s="2150"/>
      <c r="CH46" s="2150"/>
      <c r="CI46" s="2150"/>
      <c r="CJ46" s="2150"/>
      <c r="CK46" s="2150"/>
      <c r="CL46" s="2150"/>
      <c r="CM46" s="2150"/>
      <c r="CN46" s="2150"/>
      <c r="CO46" s="2150"/>
      <c r="CP46" s="2150"/>
      <c r="CQ46" s="2150"/>
      <c r="CR46" s="2150"/>
      <c r="CS46" s="2150"/>
      <c r="CT46" s="2150"/>
      <c r="CU46" s="2150"/>
      <c r="CV46" s="2150"/>
      <c r="CW46" s="2150"/>
      <c r="CX46" s="2150"/>
      <c r="CY46" s="2150"/>
      <c r="CZ46" s="2150"/>
    </row>
    <row r="47" s="130" customFormat="true" ht="15" customHeight="true" x14ac:dyDescent="0.2">
      <c r="A47" s="2493" t="s">
        <v>101</v>
      </c>
      <c r="B47" s="250" t="s">
        <v>100</v>
      </c>
      <c r="C47" s="1144" t="s">
        <v>35</v>
      </c>
      <c r="D47" s="1158" t="s">
        <v>35</v>
      </c>
      <c r="E47" s="1158" t="s">
        <v>35</v>
      </c>
      <c r="F47" s="1158" t="s">
        <v>35</v>
      </c>
      <c r="G47" s="1172" t="s">
        <v>35</v>
      </c>
      <c r="H47" s="1186" t="s">
        <v>35</v>
      </c>
      <c r="I47" s="1158" t="s">
        <v>35</v>
      </c>
      <c r="J47" s="1158" t="s">
        <v>35</v>
      </c>
      <c r="K47" s="1158" t="s">
        <v>35</v>
      </c>
      <c r="L47" s="1200" t="s">
        <v>35</v>
      </c>
      <c r="M47" s="1212" t="s">
        <v>35</v>
      </c>
      <c r="N47" s="1158" t="s">
        <v>35</v>
      </c>
      <c r="O47" s="1158" t="s">
        <v>35</v>
      </c>
      <c r="P47" s="1158" t="s">
        <v>35</v>
      </c>
      <c r="Q47" s="1172" t="s">
        <v>35</v>
      </c>
      <c r="R47" s="1186" t="s">
        <v>35</v>
      </c>
      <c r="S47" s="1158" t="s">
        <v>35</v>
      </c>
      <c r="T47" s="1158" t="s">
        <v>35</v>
      </c>
      <c r="U47" s="1158" t="s">
        <v>35</v>
      </c>
      <c r="V47" s="1158" t="s">
        <v>35</v>
      </c>
      <c r="W47" s="1158" t="s">
        <v>35</v>
      </c>
      <c r="X47" s="1158" t="s">
        <v>35</v>
      </c>
      <c r="Y47" s="1216" t="s">
        <v>35</v>
      </c>
      <c r="Z47" s="1216" t="s">
        <v>35</v>
      </c>
      <c r="AA47" s="1216" t="s">
        <v>35</v>
      </c>
      <c r="AB47" s="2106" t="s">
        <v>35</v>
      </c>
      <c r="AC47" s="2139"/>
      <c r="AD47" s="2139"/>
      <c r="AE47" s="2139"/>
      <c r="AF47" s="2139"/>
      <c r="AG47" s="2139"/>
      <c r="AH47" s="2139"/>
      <c r="AI47" s="2139"/>
      <c r="AJ47" s="2139"/>
      <c r="AK47" s="2139"/>
      <c r="AL47" s="2139"/>
      <c r="AM47" s="2139"/>
      <c r="AN47" s="2139"/>
      <c r="AO47" s="2139"/>
      <c r="AP47" s="2139"/>
      <c r="AQ47" s="2139"/>
      <c r="AR47" s="2139"/>
      <c r="AS47" s="2139"/>
      <c r="AT47" s="2139"/>
      <c r="AU47" s="2139"/>
      <c r="AV47" s="2139"/>
      <c r="AW47" s="2139"/>
      <c r="AX47" s="2139"/>
      <c r="AY47" s="2139"/>
      <c r="AZ47" s="215"/>
      <c r="BA47" s="2507" t="s">
        <v>101</v>
      </c>
      <c r="BB47" s="151" t="s">
        <v>100</v>
      </c>
      <c r="BC47" s="1222" t="s">
        <v>35</v>
      </c>
      <c r="BD47" s="1242" t="s">
        <v>35</v>
      </c>
      <c r="BE47" s="1242" t="s">
        <v>35</v>
      </c>
      <c r="BF47" s="1242" t="s">
        <v>35</v>
      </c>
      <c r="BG47" s="1263" t="s">
        <v>35</v>
      </c>
      <c r="BH47" s="1284" t="s">
        <v>35</v>
      </c>
      <c r="BI47" s="1242" t="s">
        <v>35</v>
      </c>
      <c r="BJ47" s="1242" t="s">
        <v>35</v>
      </c>
      <c r="BK47" s="1242" t="s">
        <v>35</v>
      </c>
      <c r="BL47" s="1263" t="s">
        <v>35</v>
      </c>
      <c r="BM47" s="1284" t="s">
        <v>35</v>
      </c>
      <c r="BN47" s="1242" t="s">
        <v>35</v>
      </c>
      <c r="BO47" s="1242" t="s">
        <v>35</v>
      </c>
      <c r="BP47" s="1242" t="s">
        <v>35</v>
      </c>
      <c r="BQ47" s="1263" t="s">
        <v>35</v>
      </c>
      <c r="BR47" s="1284" t="s">
        <v>35</v>
      </c>
      <c r="BS47" s="1242" t="s">
        <v>35</v>
      </c>
      <c r="BT47" s="1242" t="s">
        <v>35</v>
      </c>
      <c r="BU47" s="1242" t="s">
        <v>35</v>
      </c>
      <c r="BV47" s="1242" t="s">
        <v>35</v>
      </c>
      <c r="BW47" s="1242" t="s">
        <v>35</v>
      </c>
      <c r="BX47" s="1242" t="s">
        <v>35</v>
      </c>
      <c r="BY47" s="1304" t="s">
        <v>35</v>
      </c>
      <c r="BZ47" s="1304" t="s">
        <v>35</v>
      </c>
      <c r="CA47" s="1304" t="s">
        <v>35</v>
      </c>
      <c r="CB47" s="1304" t="s">
        <v>35</v>
      </c>
      <c r="CC47" s="2150"/>
      <c r="CD47" s="2150"/>
      <c r="CE47" s="2150"/>
      <c r="CF47" s="2150"/>
      <c r="CG47" s="2150"/>
      <c r="CH47" s="2150"/>
      <c r="CI47" s="2150"/>
      <c r="CJ47" s="2150"/>
      <c r="CK47" s="2150"/>
      <c r="CL47" s="2150"/>
      <c r="CM47" s="2150"/>
      <c r="CN47" s="2150"/>
      <c r="CO47" s="2150"/>
      <c r="CP47" s="2150"/>
      <c r="CQ47" s="2150"/>
      <c r="CR47" s="2150"/>
      <c r="CS47" s="2150"/>
      <c r="CT47" s="2150"/>
      <c r="CU47" s="2150"/>
      <c r="CV47" s="2150"/>
      <c r="CW47" s="2150"/>
      <c r="CX47" s="2150"/>
      <c r="CY47" s="2150"/>
      <c r="CZ47" s="2150"/>
    </row>
    <row r="48" s="130" customFormat="true" ht="15" customHeight="true" x14ac:dyDescent="0.2">
      <c r="A48" s="2493"/>
      <c r="B48" s="250" t="s">
        <v>99</v>
      </c>
      <c r="C48" s="1144" t="s">
        <v>35</v>
      </c>
      <c r="D48" s="1158" t="s">
        <v>35</v>
      </c>
      <c r="E48" s="1158" t="s">
        <v>35</v>
      </c>
      <c r="F48" s="1158" t="s">
        <v>35</v>
      </c>
      <c r="G48" s="1172" t="s">
        <v>35</v>
      </c>
      <c r="H48" s="1186" t="s">
        <v>35</v>
      </c>
      <c r="I48" s="1158" t="s">
        <v>35</v>
      </c>
      <c r="J48" s="1158" t="s">
        <v>35</v>
      </c>
      <c r="K48" s="1158" t="s">
        <v>35</v>
      </c>
      <c r="L48" s="1200" t="s">
        <v>35</v>
      </c>
      <c r="M48" s="1212" t="s">
        <v>35</v>
      </c>
      <c r="N48" s="1158" t="s">
        <v>35</v>
      </c>
      <c r="O48" s="1158" t="s">
        <v>35</v>
      </c>
      <c r="P48" s="1158" t="s">
        <v>35</v>
      </c>
      <c r="Q48" s="1172" t="s">
        <v>35</v>
      </c>
      <c r="R48" s="1186" t="s">
        <v>35</v>
      </c>
      <c r="S48" s="1158" t="s">
        <v>35</v>
      </c>
      <c r="T48" s="1158" t="s">
        <v>35</v>
      </c>
      <c r="U48" s="1158" t="s">
        <v>35</v>
      </c>
      <c r="V48" s="1158" t="s">
        <v>35</v>
      </c>
      <c r="W48" s="1158" t="s">
        <v>35</v>
      </c>
      <c r="X48" s="1158" t="s">
        <v>35</v>
      </c>
      <c r="Y48" s="1216" t="s">
        <v>35</v>
      </c>
      <c r="Z48" s="1216" t="s">
        <v>35</v>
      </c>
      <c r="AA48" s="1216" t="s">
        <v>35</v>
      </c>
      <c r="AB48" s="2106" t="s">
        <v>35</v>
      </c>
      <c r="AC48" s="2139"/>
      <c r="AD48" s="2139"/>
      <c r="AE48" s="2139"/>
      <c r="AF48" s="2139"/>
      <c r="AG48" s="2139"/>
      <c r="AH48" s="2139"/>
      <c r="AI48" s="2139"/>
      <c r="AJ48" s="2139"/>
      <c r="AK48" s="2139"/>
      <c r="AL48" s="2139"/>
      <c r="AM48" s="2139"/>
      <c r="AN48" s="2139"/>
      <c r="AO48" s="2139"/>
      <c r="AP48" s="2139"/>
      <c r="AQ48" s="2139"/>
      <c r="AR48" s="2139"/>
      <c r="AS48" s="2139"/>
      <c r="AT48" s="2139"/>
      <c r="AU48" s="2139"/>
      <c r="AV48" s="2139"/>
      <c r="AW48" s="2139"/>
      <c r="AX48" s="2139"/>
      <c r="AY48" s="2139"/>
      <c r="AZ48" s="215"/>
      <c r="BA48" s="2507"/>
      <c r="BB48" s="151" t="s">
        <v>99</v>
      </c>
      <c r="BC48" s="1222" t="s">
        <v>35</v>
      </c>
      <c r="BD48" s="1242" t="s">
        <v>35</v>
      </c>
      <c r="BE48" s="1242" t="s">
        <v>35</v>
      </c>
      <c r="BF48" s="1242" t="s">
        <v>35</v>
      </c>
      <c r="BG48" s="1263" t="s">
        <v>35</v>
      </c>
      <c r="BH48" s="1284" t="s">
        <v>35</v>
      </c>
      <c r="BI48" s="1242" t="s">
        <v>35</v>
      </c>
      <c r="BJ48" s="1242" t="s">
        <v>35</v>
      </c>
      <c r="BK48" s="1242" t="s">
        <v>35</v>
      </c>
      <c r="BL48" s="1263" t="s">
        <v>35</v>
      </c>
      <c r="BM48" s="1284" t="s">
        <v>35</v>
      </c>
      <c r="BN48" s="1242" t="s">
        <v>35</v>
      </c>
      <c r="BO48" s="1242" t="s">
        <v>35</v>
      </c>
      <c r="BP48" s="1242" t="s">
        <v>35</v>
      </c>
      <c r="BQ48" s="1263" t="s">
        <v>35</v>
      </c>
      <c r="BR48" s="1284" t="s">
        <v>35</v>
      </c>
      <c r="BS48" s="1242" t="s">
        <v>35</v>
      </c>
      <c r="BT48" s="1242" t="s">
        <v>35</v>
      </c>
      <c r="BU48" s="1242" t="s">
        <v>35</v>
      </c>
      <c r="BV48" s="1242" t="s">
        <v>35</v>
      </c>
      <c r="BW48" s="1242" t="s">
        <v>35</v>
      </c>
      <c r="BX48" s="1242" t="s">
        <v>35</v>
      </c>
      <c r="BY48" s="1304" t="s">
        <v>35</v>
      </c>
      <c r="BZ48" s="1304" t="s">
        <v>35</v>
      </c>
      <c r="CA48" s="1304" t="s">
        <v>35</v>
      </c>
      <c r="CB48" s="1304" t="s">
        <v>35</v>
      </c>
      <c r="CC48" s="2150"/>
      <c r="CD48" s="2150"/>
      <c r="CE48" s="2150"/>
      <c r="CF48" s="2150"/>
      <c r="CG48" s="2150"/>
      <c r="CH48" s="2150"/>
      <c r="CI48" s="2150"/>
      <c r="CJ48" s="2150"/>
      <c r="CK48" s="2150"/>
      <c r="CL48" s="2150"/>
      <c r="CM48" s="2150"/>
      <c r="CN48" s="2150"/>
      <c r="CO48" s="2150"/>
      <c r="CP48" s="2150"/>
      <c r="CQ48" s="2150"/>
      <c r="CR48" s="2150"/>
      <c r="CS48" s="2150"/>
      <c r="CT48" s="2150"/>
      <c r="CU48" s="2150"/>
      <c r="CV48" s="2150"/>
      <c r="CW48" s="2150"/>
      <c r="CX48" s="2150"/>
      <c r="CY48" s="2150"/>
      <c r="CZ48" s="2150"/>
    </row>
    <row r="49" s="130" customFormat="true" ht="15" customHeight="true" x14ac:dyDescent="0.2">
      <c r="A49" s="2493"/>
      <c r="B49" s="250" t="s">
        <v>68</v>
      </c>
      <c r="C49" s="1144" t="s">
        <v>35</v>
      </c>
      <c r="D49" s="1158" t="s">
        <v>35</v>
      </c>
      <c r="E49" s="1158" t="s">
        <v>35</v>
      </c>
      <c r="F49" s="1158" t="s">
        <v>35</v>
      </c>
      <c r="G49" s="1172" t="s">
        <v>35</v>
      </c>
      <c r="H49" s="1186" t="s">
        <v>35</v>
      </c>
      <c r="I49" s="1158" t="s">
        <v>35</v>
      </c>
      <c r="J49" s="1158" t="s">
        <v>35</v>
      </c>
      <c r="K49" s="1158" t="s">
        <v>35</v>
      </c>
      <c r="L49" s="1200" t="s">
        <v>35</v>
      </c>
      <c r="M49" s="1212" t="s">
        <v>35</v>
      </c>
      <c r="N49" s="1158" t="s">
        <v>35</v>
      </c>
      <c r="O49" s="1158" t="s">
        <v>35</v>
      </c>
      <c r="P49" s="1158" t="s">
        <v>35</v>
      </c>
      <c r="Q49" s="1172" t="s">
        <v>35</v>
      </c>
      <c r="R49" s="1186" t="s">
        <v>35</v>
      </c>
      <c r="S49" s="1158" t="s">
        <v>35</v>
      </c>
      <c r="T49" s="1158" t="s">
        <v>35</v>
      </c>
      <c r="U49" s="1158" t="s">
        <v>35</v>
      </c>
      <c r="V49" s="1158" t="s">
        <v>35</v>
      </c>
      <c r="W49" s="1158" t="s">
        <v>35</v>
      </c>
      <c r="X49" s="1158" t="s">
        <v>35</v>
      </c>
      <c r="Y49" s="1216" t="s">
        <v>35</v>
      </c>
      <c r="Z49" s="1216" t="s">
        <v>35</v>
      </c>
      <c r="AA49" s="1216" t="s">
        <v>35</v>
      </c>
      <c r="AB49" s="2106" t="s">
        <v>35</v>
      </c>
      <c r="AC49" s="2139"/>
      <c r="AD49" s="2139"/>
      <c r="AE49" s="2139"/>
      <c r="AF49" s="2139"/>
      <c r="AG49" s="2139"/>
      <c r="AH49" s="2139"/>
      <c r="AI49" s="2139"/>
      <c r="AJ49" s="2139"/>
      <c r="AK49" s="2139"/>
      <c r="AL49" s="2139"/>
      <c r="AM49" s="2139"/>
      <c r="AN49" s="2139"/>
      <c r="AO49" s="2139"/>
      <c r="AP49" s="2139"/>
      <c r="AQ49" s="2139"/>
      <c r="AR49" s="2139"/>
      <c r="AS49" s="2139"/>
      <c r="AT49" s="2139"/>
      <c r="AU49" s="2139"/>
      <c r="AV49" s="2139"/>
      <c r="AW49" s="2139"/>
      <c r="AX49" s="2139"/>
      <c r="AY49" s="2139"/>
      <c r="AZ49" s="215"/>
      <c r="BA49" s="2507"/>
      <c r="BB49" s="151" t="s">
        <v>68</v>
      </c>
      <c r="BC49" s="1222" t="s">
        <v>35</v>
      </c>
      <c r="BD49" s="1242" t="s">
        <v>35</v>
      </c>
      <c r="BE49" s="1242" t="s">
        <v>35</v>
      </c>
      <c r="BF49" s="1242" t="s">
        <v>35</v>
      </c>
      <c r="BG49" s="1263" t="s">
        <v>35</v>
      </c>
      <c r="BH49" s="1284" t="s">
        <v>35</v>
      </c>
      <c r="BI49" s="1242" t="s">
        <v>35</v>
      </c>
      <c r="BJ49" s="1242" t="s">
        <v>35</v>
      </c>
      <c r="BK49" s="1242" t="s">
        <v>35</v>
      </c>
      <c r="BL49" s="1263" t="s">
        <v>35</v>
      </c>
      <c r="BM49" s="1284" t="s">
        <v>35</v>
      </c>
      <c r="BN49" s="1242" t="s">
        <v>35</v>
      </c>
      <c r="BO49" s="1242" t="s">
        <v>35</v>
      </c>
      <c r="BP49" s="1242" t="s">
        <v>35</v>
      </c>
      <c r="BQ49" s="1263" t="s">
        <v>35</v>
      </c>
      <c r="BR49" s="1284" t="s">
        <v>35</v>
      </c>
      <c r="BS49" s="1242" t="s">
        <v>35</v>
      </c>
      <c r="BT49" s="1242" t="s">
        <v>35</v>
      </c>
      <c r="BU49" s="1242" t="s">
        <v>35</v>
      </c>
      <c r="BV49" s="1242" t="s">
        <v>35</v>
      </c>
      <c r="BW49" s="1242" t="s">
        <v>35</v>
      </c>
      <c r="BX49" s="1242" t="s">
        <v>35</v>
      </c>
      <c r="BY49" s="1304" t="s">
        <v>35</v>
      </c>
      <c r="BZ49" s="1304" t="s">
        <v>35</v>
      </c>
      <c r="CA49" s="1304" t="s">
        <v>35</v>
      </c>
      <c r="CB49" s="1304" t="s">
        <v>35</v>
      </c>
      <c r="CC49" s="2150"/>
      <c r="CD49" s="2150"/>
      <c r="CE49" s="2150"/>
      <c r="CF49" s="2150"/>
      <c r="CG49" s="2150"/>
      <c r="CH49" s="2150"/>
      <c r="CI49" s="2150"/>
      <c r="CJ49" s="2150"/>
      <c r="CK49" s="2150"/>
      <c r="CL49" s="2150"/>
      <c r="CM49" s="2150"/>
      <c r="CN49" s="2150"/>
      <c r="CO49" s="2150"/>
      <c r="CP49" s="2150"/>
      <c r="CQ49" s="2150"/>
      <c r="CR49" s="2150"/>
      <c r="CS49" s="2150"/>
      <c r="CT49" s="2150"/>
      <c r="CU49" s="2150"/>
      <c r="CV49" s="2150"/>
      <c r="CW49" s="2150"/>
      <c r="CX49" s="2150"/>
      <c r="CY49" s="2150"/>
      <c r="CZ49" s="2150"/>
    </row>
    <row r="50" s="130" customFormat="true" ht="15" customHeight="true" x14ac:dyDescent="0.2">
      <c r="A50" s="2493" t="s">
        <v>102</v>
      </c>
      <c r="B50" s="250" t="s">
        <v>100</v>
      </c>
      <c r="C50" s="1144" t="s">
        <v>35</v>
      </c>
      <c r="D50" s="1158" t="s">
        <v>35</v>
      </c>
      <c r="E50" s="1158" t="s">
        <v>35</v>
      </c>
      <c r="F50" s="1158" t="s">
        <v>35</v>
      </c>
      <c r="G50" s="1172" t="s">
        <v>35</v>
      </c>
      <c r="H50" s="1186" t="s">
        <v>35</v>
      </c>
      <c r="I50" s="1158" t="s">
        <v>35</v>
      </c>
      <c r="J50" s="1158" t="s">
        <v>35</v>
      </c>
      <c r="K50" s="1158" t="s">
        <v>35</v>
      </c>
      <c r="L50" s="1200" t="s">
        <v>35</v>
      </c>
      <c r="M50" s="1212" t="s">
        <v>35</v>
      </c>
      <c r="N50" s="1158" t="s">
        <v>35</v>
      </c>
      <c r="O50" s="1158" t="s">
        <v>35</v>
      </c>
      <c r="P50" s="1158" t="s">
        <v>35</v>
      </c>
      <c r="Q50" s="1172" t="s">
        <v>35</v>
      </c>
      <c r="R50" s="1186" t="s">
        <v>35</v>
      </c>
      <c r="S50" s="1158" t="s">
        <v>35</v>
      </c>
      <c r="T50" s="1158" t="s">
        <v>35</v>
      </c>
      <c r="U50" s="1158" t="s">
        <v>35</v>
      </c>
      <c r="V50" s="1158" t="s">
        <v>35</v>
      </c>
      <c r="W50" s="1158" t="s">
        <v>35</v>
      </c>
      <c r="X50" s="1158" t="s">
        <v>35</v>
      </c>
      <c r="Y50" s="1216" t="s">
        <v>35</v>
      </c>
      <c r="Z50" s="1216" t="s">
        <v>35</v>
      </c>
      <c r="AA50" s="1216" t="s">
        <v>35</v>
      </c>
      <c r="AB50" s="2106" t="s">
        <v>35</v>
      </c>
      <c r="AC50" s="2139"/>
      <c r="AD50" s="2139"/>
      <c r="AE50" s="2139"/>
      <c r="AF50" s="2139"/>
      <c r="AG50" s="2139"/>
      <c r="AH50" s="2139"/>
      <c r="AI50" s="2139"/>
      <c r="AJ50" s="2139"/>
      <c r="AK50" s="2139"/>
      <c r="AL50" s="2139"/>
      <c r="AM50" s="2139"/>
      <c r="AN50" s="2139"/>
      <c r="AO50" s="2139"/>
      <c r="AP50" s="2139"/>
      <c r="AQ50" s="2139"/>
      <c r="AR50" s="2139"/>
      <c r="AS50" s="2139"/>
      <c r="AT50" s="2139"/>
      <c r="AU50" s="2139"/>
      <c r="AV50" s="2139"/>
      <c r="AW50" s="2139"/>
      <c r="AX50" s="2139"/>
      <c r="AY50" s="2139"/>
      <c r="AZ50" s="215"/>
      <c r="BA50" s="2507" t="s">
        <v>102</v>
      </c>
      <c r="BB50" s="151" t="s">
        <v>100</v>
      </c>
      <c r="BC50" s="1222" t="s">
        <v>35</v>
      </c>
      <c r="BD50" s="1242" t="s">
        <v>35</v>
      </c>
      <c r="BE50" s="1242" t="s">
        <v>35</v>
      </c>
      <c r="BF50" s="1242" t="s">
        <v>35</v>
      </c>
      <c r="BG50" s="1263" t="s">
        <v>35</v>
      </c>
      <c r="BH50" s="1284" t="s">
        <v>35</v>
      </c>
      <c r="BI50" s="1242" t="s">
        <v>35</v>
      </c>
      <c r="BJ50" s="1242" t="s">
        <v>35</v>
      </c>
      <c r="BK50" s="1242" t="s">
        <v>35</v>
      </c>
      <c r="BL50" s="1263" t="s">
        <v>35</v>
      </c>
      <c r="BM50" s="1284" t="s">
        <v>35</v>
      </c>
      <c r="BN50" s="1242" t="s">
        <v>35</v>
      </c>
      <c r="BO50" s="1242" t="s">
        <v>35</v>
      </c>
      <c r="BP50" s="1242" t="s">
        <v>35</v>
      </c>
      <c r="BQ50" s="1263" t="s">
        <v>35</v>
      </c>
      <c r="BR50" s="1284" t="s">
        <v>35</v>
      </c>
      <c r="BS50" s="1242" t="s">
        <v>35</v>
      </c>
      <c r="BT50" s="1242" t="s">
        <v>35</v>
      </c>
      <c r="BU50" s="1242" t="s">
        <v>35</v>
      </c>
      <c r="BV50" s="1242" t="s">
        <v>35</v>
      </c>
      <c r="BW50" s="1242" t="s">
        <v>35</v>
      </c>
      <c r="BX50" s="1242" t="s">
        <v>35</v>
      </c>
      <c r="BY50" s="1304" t="s">
        <v>35</v>
      </c>
      <c r="BZ50" s="1304" t="s">
        <v>35</v>
      </c>
      <c r="CA50" s="1304" t="s">
        <v>35</v>
      </c>
      <c r="CB50" s="1304" t="s">
        <v>35</v>
      </c>
      <c r="CC50" s="2150"/>
      <c r="CD50" s="2150"/>
      <c r="CE50" s="2150"/>
      <c r="CF50" s="2150"/>
      <c r="CG50" s="2150"/>
      <c r="CH50" s="2150"/>
      <c r="CI50" s="2150"/>
      <c r="CJ50" s="2150"/>
      <c r="CK50" s="2150"/>
      <c r="CL50" s="2150"/>
      <c r="CM50" s="2150"/>
      <c r="CN50" s="2150"/>
      <c r="CO50" s="2150"/>
      <c r="CP50" s="2150"/>
      <c r="CQ50" s="2150"/>
      <c r="CR50" s="2150"/>
      <c r="CS50" s="2150"/>
      <c r="CT50" s="2150"/>
      <c r="CU50" s="2150"/>
      <c r="CV50" s="2150"/>
      <c r="CW50" s="2150"/>
      <c r="CX50" s="2150"/>
      <c r="CY50" s="2150"/>
      <c r="CZ50" s="2150"/>
    </row>
    <row r="51" s="130" customFormat="true" ht="15" customHeight="true" x14ac:dyDescent="0.2">
      <c r="A51" s="2493"/>
      <c r="B51" s="250" t="s">
        <v>99</v>
      </c>
      <c r="C51" s="1144" t="s">
        <v>35</v>
      </c>
      <c r="D51" s="1158" t="s">
        <v>35</v>
      </c>
      <c r="E51" s="1158" t="s">
        <v>35</v>
      </c>
      <c r="F51" s="1158" t="s">
        <v>35</v>
      </c>
      <c r="G51" s="1172" t="s">
        <v>35</v>
      </c>
      <c r="H51" s="1186" t="s">
        <v>35</v>
      </c>
      <c r="I51" s="1158" t="s">
        <v>35</v>
      </c>
      <c r="J51" s="1158" t="s">
        <v>35</v>
      </c>
      <c r="K51" s="1158" t="s">
        <v>35</v>
      </c>
      <c r="L51" s="1200" t="s">
        <v>35</v>
      </c>
      <c r="M51" s="1212" t="s">
        <v>35</v>
      </c>
      <c r="N51" s="1158" t="s">
        <v>35</v>
      </c>
      <c r="O51" s="1158" t="s">
        <v>35</v>
      </c>
      <c r="P51" s="1158" t="s">
        <v>35</v>
      </c>
      <c r="Q51" s="1172" t="s">
        <v>35</v>
      </c>
      <c r="R51" s="1186" t="s">
        <v>35</v>
      </c>
      <c r="S51" s="1158" t="s">
        <v>35</v>
      </c>
      <c r="T51" s="1158" t="s">
        <v>35</v>
      </c>
      <c r="U51" s="1158" t="s">
        <v>35</v>
      </c>
      <c r="V51" s="1158" t="s">
        <v>35</v>
      </c>
      <c r="W51" s="1158" t="s">
        <v>35</v>
      </c>
      <c r="X51" s="1158" t="s">
        <v>35</v>
      </c>
      <c r="Y51" s="1216" t="s">
        <v>35</v>
      </c>
      <c r="Z51" s="1216" t="s">
        <v>35</v>
      </c>
      <c r="AA51" s="1216" t="s">
        <v>35</v>
      </c>
      <c r="AB51" s="2106" t="s">
        <v>35</v>
      </c>
      <c r="AC51" s="2139"/>
      <c r="AD51" s="2139"/>
      <c r="AE51" s="2139"/>
      <c r="AF51" s="2139"/>
      <c r="AG51" s="2139"/>
      <c r="AH51" s="2139"/>
      <c r="AI51" s="2139"/>
      <c r="AJ51" s="2139"/>
      <c r="AK51" s="2139"/>
      <c r="AL51" s="2139"/>
      <c r="AM51" s="2139"/>
      <c r="AN51" s="2139"/>
      <c r="AO51" s="2139"/>
      <c r="AP51" s="2139"/>
      <c r="AQ51" s="2139"/>
      <c r="AR51" s="2139"/>
      <c r="AS51" s="2139"/>
      <c r="AT51" s="2139"/>
      <c r="AU51" s="2139"/>
      <c r="AV51" s="2139"/>
      <c r="AW51" s="2139"/>
      <c r="AX51" s="2139"/>
      <c r="AY51" s="2139"/>
      <c r="AZ51" s="215"/>
      <c r="BA51" s="2507"/>
      <c r="BB51" s="151" t="s">
        <v>99</v>
      </c>
      <c r="BC51" s="1222" t="s">
        <v>35</v>
      </c>
      <c r="BD51" s="1242" t="s">
        <v>35</v>
      </c>
      <c r="BE51" s="1242" t="s">
        <v>35</v>
      </c>
      <c r="BF51" s="1242" t="s">
        <v>35</v>
      </c>
      <c r="BG51" s="1263" t="s">
        <v>35</v>
      </c>
      <c r="BH51" s="1284" t="s">
        <v>35</v>
      </c>
      <c r="BI51" s="1242" t="s">
        <v>35</v>
      </c>
      <c r="BJ51" s="1242" t="s">
        <v>35</v>
      </c>
      <c r="BK51" s="1242" t="s">
        <v>35</v>
      </c>
      <c r="BL51" s="1263" t="s">
        <v>35</v>
      </c>
      <c r="BM51" s="1284" t="s">
        <v>35</v>
      </c>
      <c r="BN51" s="1242" t="s">
        <v>35</v>
      </c>
      <c r="BO51" s="1242" t="s">
        <v>35</v>
      </c>
      <c r="BP51" s="1242" t="s">
        <v>35</v>
      </c>
      <c r="BQ51" s="1263" t="s">
        <v>35</v>
      </c>
      <c r="BR51" s="1284" t="s">
        <v>35</v>
      </c>
      <c r="BS51" s="1242" t="s">
        <v>35</v>
      </c>
      <c r="BT51" s="1242" t="s">
        <v>35</v>
      </c>
      <c r="BU51" s="1242" t="s">
        <v>35</v>
      </c>
      <c r="BV51" s="1242" t="s">
        <v>35</v>
      </c>
      <c r="BW51" s="1242" t="s">
        <v>35</v>
      </c>
      <c r="BX51" s="1242" t="s">
        <v>35</v>
      </c>
      <c r="BY51" s="1304" t="s">
        <v>35</v>
      </c>
      <c r="BZ51" s="1304" t="s">
        <v>35</v>
      </c>
      <c r="CA51" s="1304" t="s">
        <v>35</v>
      </c>
      <c r="CB51" s="1304" t="s">
        <v>35</v>
      </c>
      <c r="CC51" s="2150"/>
      <c r="CD51" s="2150"/>
      <c r="CE51" s="2150"/>
      <c r="CF51" s="2150"/>
      <c r="CG51" s="2150"/>
      <c r="CH51" s="2150"/>
      <c r="CI51" s="2150"/>
      <c r="CJ51" s="2150"/>
      <c r="CK51" s="2150"/>
      <c r="CL51" s="2150"/>
      <c r="CM51" s="2150"/>
      <c r="CN51" s="2150"/>
      <c r="CO51" s="2150"/>
      <c r="CP51" s="2150"/>
      <c r="CQ51" s="2150"/>
      <c r="CR51" s="2150"/>
      <c r="CS51" s="2150"/>
      <c r="CT51" s="2150"/>
      <c r="CU51" s="2150"/>
      <c r="CV51" s="2150"/>
      <c r="CW51" s="2150"/>
      <c r="CX51" s="2150"/>
      <c r="CY51" s="2150"/>
      <c r="CZ51" s="2150"/>
    </row>
    <row r="52" s="130" customFormat="true" ht="15" customHeight="true" x14ac:dyDescent="0.2">
      <c r="A52" s="2493"/>
      <c r="B52" s="250" t="s">
        <v>68</v>
      </c>
      <c r="C52" s="1144" t="s">
        <v>35</v>
      </c>
      <c r="D52" s="1158" t="s">
        <v>35</v>
      </c>
      <c r="E52" s="1158" t="s">
        <v>35</v>
      </c>
      <c r="F52" s="1158" t="s">
        <v>35</v>
      </c>
      <c r="G52" s="1172" t="s">
        <v>35</v>
      </c>
      <c r="H52" s="1186" t="s">
        <v>35</v>
      </c>
      <c r="I52" s="1158" t="s">
        <v>35</v>
      </c>
      <c r="J52" s="1158" t="s">
        <v>35</v>
      </c>
      <c r="K52" s="1158" t="s">
        <v>35</v>
      </c>
      <c r="L52" s="1200" t="s">
        <v>35</v>
      </c>
      <c r="M52" s="1212" t="s">
        <v>35</v>
      </c>
      <c r="N52" s="1158" t="s">
        <v>35</v>
      </c>
      <c r="O52" s="1158" t="s">
        <v>35</v>
      </c>
      <c r="P52" s="1158" t="s">
        <v>35</v>
      </c>
      <c r="Q52" s="1172" t="s">
        <v>35</v>
      </c>
      <c r="R52" s="1186" t="s">
        <v>35</v>
      </c>
      <c r="S52" s="1158" t="s">
        <v>35</v>
      </c>
      <c r="T52" s="1158" t="s">
        <v>35</v>
      </c>
      <c r="U52" s="1158" t="s">
        <v>35</v>
      </c>
      <c r="V52" s="1158" t="s">
        <v>35</v>
      </c>
      <c r="W52" s="1158" t="s">
        <v>35</v>
      </c>
      <c r="X52" s="1158" t="s">
        <v>35</v>
      </c>
      <c r="Y52" s="1216" t="s">
        <v>35</v>
      </c>
      <c r="Z52" s="1216" t="s">
        <v>35</v>
      </c>
      <c r="AA52" s="1216" t="s">
        <v>35</v>
      </c>
      <c r="AB52" s="2106" t="s">
        <v>35</v>
      </c>
      <c r="AC52" s="2139"/>
      <c r="AD52" s="2139"/>
      <c r="AE52" s="2139"/>
      <c r="AF52" s="2139"/>
      <c r="AG52" s="2139"/>
      <c r="AH52" s="2139"/>
      <c r="AI52" s="2139"/>
      <c r="AJ52" s="2139"/>
      <c r="AK52" s="2139"/>
      <c r="AL52" s="2139"/>
      <c r="AM52" s="2139"/>
      <c r="AN52" s="2139"/>
      <c r="AO52" s="2139"/>
      <c r="AP52" s="2139"/>
      <c r="AQ52" s="2139"/>
      <c r="AR52" s="2139"/>
      <c r="AS52" s="2139"/>
      <c r="AT52" s="2139"/>
      <c r="AU52" s="2139"/>
      <c r="AV52" s="2139"/>
      <c r="AW52" s="2139"/>
      <c r="AX52" s="2139"/>
      <c r="AY52" s="2139"/>
      <c r="AZ52" s="215"/>
      <c r="BA52" s="2507"/>
      <c r="BB52" s="151" t="s">
        <v>68</v>
      </c>
      <c r="BC52" s="1222" t="s">
        <v>35</v>
      </c>
      <c r="BD52" s="1242" t="s">
        <v>35</v>
      </c>
      <c r="BE52" s="1242" t="s">
        <v>35</v>
      </c>
      <c r="BF52" s="1242" t="s">
        <v>35</v>
      </c>
      <c r="BG52" s="1263" t="s">
        <v>35</v>
      </c>
      <c r="BH52" s="1284" t="s">
        <v>35</v>
      </c>
      <c r="BI52" s="1242" t="s">
        <v>35</v>
      </c>
      <c r="BJ52" s="1242" t="s">
        <v>35</v>
      </c>
      <c r="BK52" s="1242" t="s">
        <v>35</v>
      </c>
      <c r="BL52" s="1263" t="s">
        <v>35</v>
      </c>
      <c r="BM52" s="1284" t="s">
        <v>35</v>
      </c>
      <c r="BN52" s="1242" t="s">
        <v>35</v>
      </c>
      <c r="BO52" s="1242" t="s">
        <v>35</v>
      </c>
      <c r="BP52" s="1242" t="s">
        <v>35</v>
      </c>
      <c r="BQ52" s="1263" t="s">
        <v>35</v>
      </c>
      <c r="BR52" s="1284" t="s">
        <v>35</v>
      </c>
      <c r="BS52" s="1242" t="s">
        <v>35</v>
      </c>
      <c r="BT52" s="1242" t="s">
        <v>35</v>
      </c>
      <c r="BU52" s="1242" t="s">
        <v>35</v>
      </c>
      <c r="BV52" s="1242" t="s">
        <v>35</v>
      </c>
      <c r="BW52" s="1242" t="s">
        <v>35</v>
      </c>
      <c r="BX52" s="1242" t="s">
        <v>35</v>
      </c>
      <c r="BY52" s="1304" t="s">
        <v>35</v>
      </c>
      <c r="BZ52" s="1304" t="s">
        <v>35</v>
      </c>
      <c r="CA52" s="1304" t="s">
        <v>35</v>
      </c>
      <c r="CB52" s="1304" t="s">
        <v>35</v>
      </c>
      <c r="CC52" s="2150"/>
      <c r="CD52" s="2150"/>
      <c r="CE52" s="2150"/>
      <c r="CF52" s="2150"/>
      <c r="CG52" s="2150"/>
      <c r="CH52" s="2150"/>
      <c r="CI52" s="2150"/>
      <c r="CJ52" s="2150"/>
      <c r="CK52" s="2150"/>
      <c r="CL52" s="2150"/>
      <c r="CM52" s="2150"/>
      <c r="CN52" s="2150"/>
      <c r="CO52" s="2150"/>
      <c r="CP52" s="2150"/>
      <c r="CQ52" s="2150"/>
      <c r="CR52" s="2150"/>
      <c r="CS52" s="2150"/>
      <c r="CT52" s="2150"/>
      <c r="CU52" s="2150"/>
      <c r="CV52" s="2150"/>
      <c r="CW52" s="2150"/>
      <c r="CX52" s="2150"/>
      <c r="CY52" s="2150"/>
      <c r="CZ52" s="2150"/>
    </row>
    <row r="53" s="130" customFormat="true" ht="15" customHeight="true" x14ac:dyDescent="0.2">
      <c r="A53" s="2493" t="s">
        <v>105</v>
      </c>
      <c r="B53" s="250" t="s">
        <v>100</v>
      </c>
      <c r="C53" s="1144" t="s">
        <v>35</v>
      </c>
      <c r="D53" s="1158" t="s">
        <v>35</v>
      </c>
      <c r="E53" s="1158" t="s">
        <v>35</v>
      </c>
      <c r="F53" s="1158" t="s">
        <v>35</v>
      </c>
      <c r="G53" s="1172" t="s">
        <v>35</v>
      </c>
      <c r="H53" s="1186" t="s">
        <v>35</v>
      </c>
      <c r="I53" s="1158" t="s">
        <v>35</v>
      </c>
      <c r="J53" s="1158" t="s">
        <v>35</v>
      </c>
      <c r="K53" s="1158" t="s">
        <v>35</v>
      </c>
      <c r="L53" s="1200" t="s">
        <v>35</v>
      </c>
      <c r="M53" s="1212" t="s">
        <v>35</v>
      </c>
      <c r="N53" s="1158" t="s">
        <v>35</v>
      </c>
      <c r="O53" s="1158" t="s">
        <v>35</v>
      </c>
      <c r="P53" s="1158" t="s">
        <v>35</v>
      </c>
      <c r="Q53" s="1172" t="s">
        <v>35</v>
      </c>
      <c r="R53" s="1186" t="s">
        <v>35</v>
      </c>
      <c r="S53" s="1158" t="s">
        <v>35</v>
      </c>
      <c r="T53" s="1158" t="s">
        <v>35</v>
      </c>
      <c r="U53" s="1158" t="s">
        <v>35</v>
      </c>
      <c r="V53" s="1158" t="s">
        <v>35</v>
      </c>
      <c r="W53" s="1158" t="s">
        <v>35</v>
      </c>
      <c r="X53" s="1158" t="s">
        <v>35</v>
      </c>
      <c r="Y53" s="1216" t="s">
        <v>35</v>
      </c>
      <c r="Z53" s="1216" t="s">
        <v>35</v>
      </c>
      <c r="AA53" s="1216" t="s">
        <v>35</v>
      </c>
      <c r="AB53" s="2106" t="s">
        <v>35</v>
      </c>
      <c r="AC53" s="2139"/>
      <c r="AD53" s="2139"/>
      <c r="AE53" s="2139"/>
      <c r="AF53" s="2139"/>
      <c r="AG53" s="2139"/>
      <c r="AH53" s="2139"/>
      <c r="AI53" s="2139"/>
      <c r="AJ53" s="2139"/>
      <c r="AK53" s="2139"/>
      <c r="AL53" s="2139"/>
      <c r="AM53" s="2139"/>
      <c r="AN53" s="2139"/>
      <c r="AO53" s="2139"/>
      <c r="AP53" s="2139"/>
      <c r="AQ53" s="2139"/>
      <c r="AR53" s="2139"/>
      <c r="AS53" s="2139"/>
      <c r="AT53" s="2139"/>
      <c r="AU53" s="2139"/>
      <c r="AV53" s="2139"/>
      <c r="AW53" s="2139"/>
      <c r="AX53" s="2139"/>
      <c r="AY53" s="2139"/>
      <c r="AZ53" s="215"/>
      <c r="BA53" s="2507" t="s">
        <v>105</v>
      </c>
      <c r="BB53" s="151" t="s">
        <v>100</v>
      </c>
      <c r="BC53" s="1222" t="s">
        <v>35</v>
      </c>
      <c r="BD53" s="1242" t="s">
        <v>35</v>
      </c>
      <c r="BE53" s="1242" t="s">
        <v>35</v>
      </c>
      <c r="BF53" s="1242" t="s">
        <v>35</v>
      </c>
      <c r="BG53" s="1263" t="s">
        <v>35</v>
      </c>
      <c r="BH53" s="1284" t="s">
        <v>35</v>
      </c>
      <c r="BI53" s="1242" t="s">
        <v>35</v>
      </c>
      <c r="BJ53" s="1242" t="s">
        <v>35</v>
      </c>
      <c r="BK53" s="1242" t="s">
        <v>35</v>
      </c>
      <c r="BL53" s="1263" t="s">
        <v>35</v>
      </c>
      <c r="BM53" s="1284" t="s">
        <v>35</v>
      </c>
      <c r="BN53" s="1242" t="s">
        <v>35</v>
      </c>
      <c r="BO53" s="1242" t="s">
        <v>35</v>
      </c>
      <c r="BP53" s="1242" t="s">
        <v>35</v>
      </c>
      <c r="BQ53" s="1263" t="s">
        <v>35</v>
      </c>
      <c r="BR53" s="1284" t="s">
        <v>35</v>
      </c>
      <c r="BS53" s="1242" t="s">
        <v>35</v>
      </c>
      <c r="BT53" s="1242" t="s">
        <v>35</v>
      </c>
      <c r="BU53" s="1242" t="s">
        <v>35</v>
      </c>
      <c r="BV53" s="1242" t="s">
        <v>35</v>
      </c>
      <c r="BW53" s="1242" t="s">
        <v>35</v>
      </c>
      <c r="BX53" s="1242" t="s">
        <v>35</v>
      </c>
      <c r="BY53" s="1304" t="s">
        <v>35</v>
      </c>
      <c r="BZ53" s="1304" t="s">
        <v>35</v>
      </c>
      <c r="CA53" s="1304" t="s">
        <v>35</v>
      </c>
      <c r="CB53" s="1304" t="s">
        <v>35</v>
      </c>
      <c r="CC53" s="2150"/>
      <c r="CD53" s="2150"/>
      <c r="CE53" s="2150"/>
      <c r="CF53" s="2150"/>
      <c r="CG53" s="2150"/>
      <c r="CH53" s="2150"/>
      <c r="CI53" s="2150"/>
      <c r="CJ53" s="2150"/>
      <c r="CK53" s="2150"/>
      <c r="CL53" s="2150"/>
      <c r="CM53" s="2150"/>
      <c r="CN53" s="2150"/>
      <c r="CO53" s="2150"/>
      <c r="CP53" s="2150"/>
      <c r="CQ53" s="2150"/>
      <c r="CR53" s="2150"/>
      <c r="CS53" s="2150"/>
      <c r="CT53" s="2150"/>
      <c r="CU53" s="2150"/>
      <c r="CV53" s="2150"/>
      <c r="CW53" s="2150"/>
      <c r="CX53" s="2150"/>
      <c r="CY53" s="2150"/>
      <c r="CZ53" s="2150"/>
    </row>
    <row r="54" s="130" customFormat="true" ht="15" customHeight="true" x14ac:dyDescent="0.2">
      <c r="A54" s="2493"/>
      <c r="B54" s="250" t="s">
        <v>99</v>
      </c>
      <c r="C54" s="1144" t="s">
        <v>35</v>
      </c>
      <c r="D54" s="1158" t="s">
        <v>35</v>
      </c>
      <c r="E54" s="1158" t="s">
        <v>35</v>
      </c>
      <c r="F54" s="1158" t="s">
        <v>35</v>
      </c>
      <c r="G54" s="1172" t="s">
        <v>35</v>
      </c>
      <c r="H54" s="1186" t="s">
        <v>35</v>
      </c>
      <c r="I54" s="1158" t="s">
        <v>35</v>
      </c>
      <c r="J54" s="1158" t="s">
        <v>35</v>
      </c>
      <c r="K54" s="1158" t="s">
        <v>35</v>
      </c>
      <c r="L54" s="1200" t="s">
        <v>35</v>
      </c>
      <c r="M54" s="1212" t="s">
        <v>35</v>
      </c>
      <c r="N54" s="1158" t="s">
        <v>35</v>
      </c>
      <c r="O54" s="1158" t="s">
        <v>35</v>
      </c>
      <c r="P54" s="1158" t="s">
        <v>35</v>
      </c>
      <c r="Q54" s="1172" t="s">
        <v>35</v>
      </c>
      <c r="R54" s="1186" t="s">
        <v>35</v>
      </c>
      <c r="S54" s="1158" t="s">
        <v>35</v>
      </c>
      <c r="T54" s="1158" t="s">
        <v>35</v>
      </c>
      <c r="U54" s="1158" t="s">
        <v>35</v>
      </c>
      <c r="V54" s="1158" t="s">
        <v>35</v>
      </c>
      <c r="W54" s="1158" t="s">
        <v>35</v>
      </c>
      <c r="X54" s="1158" t="s">
        <v>35</v>
      </c>
      <c r="Y54" s="1216" t="s">
        <v>35</v>
      </c>
      <c r="Z54" s="1216" t="s">
        <v>35</v>
      </c>
      <c r="AA54" s="1216" t="s">
        <v>35</v>
      </c>
      <c r="AB54" s="2106" t="s">
        <v>35</v>
      </c>
      <c r="AC54" s="2139"/>
      <c r="AD54" s="2139"/>
      <c r="AE54" s="2139"/>
      <c r="AF54" s="2139"/>
      <c r="AG54" s="2139"/>
      <c r="AH54" s="2139"/>
      <c r="AI54" s="2139"/>
      <c r="AJ54" s="2139"/>
      <c r="AK54" s="2139"/>
      <c r="AL54" s="2139"/>
      <c r="AM54" s="2139"/>
      <c r="AN54" s="2139"/>
      <c r="AO54" s="2139"/>
      <c r="AP54" s="2139"/>
      <c r="AQ54" s="2139"/>
      <c r="AR54" s="2139"/>
      <c r="AS54" s="2139"/>
      <c r="AT54" s="2139"/>
      <c r="AU54" s="2139"/>
      <c r="AV54" s="2139"/>
      <c r="AW54" s="2139"/>
      <c r="AX54" s="2139"/>
      <c r="AY54" s="2139"/>
      <c r="AZ54" s="215"/>
      <c r="BA54" s="2507"/>
      <c r="BB54" s="151" t="s">
        <v>99</v>
      </c>
      <c r="BC54" s="1222" t="s">
        <v>35</v>
      </c>
      <c r="BD54" s="1242" t="s">
        <v>35</v>
      </c>
      <c r="BE54" s="1242" t="s">
        <v>35</v>
      </c>
      <c r="BF54" s="1242" t="s">
        <v>35</v>
      </c>
      <c r="BG54" s="1263" t="s">
        <v>35</v>
      </c>
      <c r="BH54" s="1284" t="s">
        <v>35</v>
      </c>
      <c r="BI54" s="1242" t="s">
        <v>35</v>
      </c>
      <c r="BJ54" s="1242" t="s">
        <v>35</v>
      </c>
      <c r="BK54" s="1242" t="s">
        <v>35</v>
      </c>
      <c r="BL54" s="1263" t="s">
        <v>35</v>
      </c>
      <c r="BM54" s="1284" t="s">
        <v>35</v>
      </c>
      <c r="BN54" s="1242" t="s">
        <v>35</v>
      </c>
      <c r="BO54" s="1242" t="s">
        <v>35</v>
      </c>
      <c r="BP54" s="1242" t="s">
        <v>35</v>
      </c>
      <c r="BQ54" s="1263" t="s">
        <v>35</v>
      </c>
      <c r="BR54" s="1284" t="s">
        <v>35</v>
      </c>
      <c r="BS54" s="1242" t="s">
        <v>35</v>
      </c>
      <c r="BT54" s="1242" t="s">
        <v>35</v>
      </c>
      <c r="BU54" s="1242" t="s">
        <v>35</v>
      </c>
      <c r="BV54" s="1242" t="s">
        <v>35</v>
      </c>
      <c r="BW54" s="1242" t="s">
        <v>35</v>
      </c>
      <c r="BX54" s="1242" t="s">
        <v>35</v>
      </c>
      <c r="BY54" s="1304" t="s">
        <v>35</v>
      </c>
      <c r="BZ54" s="1304" t="s">
        <v>35</v>
      </c>
      <c r="CA54" s="1304" t="s">
        <v>35</v>
      </c>
      <c r="CB54" s="1304" t="s">
        <v>35</v>
      </c>
      <c r="CC54" s="2150"/>
      <c r="CD54" s="2150"/>
      <c r="CE54" s="2150"/>
      <c r="CF54" s="2150"/>
      <c r="CG54" s="2150"/>
      <c r="CH54" s="2150"/>
      <c r="CI54" s="2150"/>
      <c r="CJ54" s="2150"/>
      <c r="CK54" s="2150"/>
      <c r="CL54" s="2150"/>
      <c r="CM54" s="2150"/>
      <c r="CN54" s="2150"/>
      <c r="CO54" s="2150"/>
      <c r="CP54" s="2150"/>
      <c r="CQ54" s="2150"/>
      <c r="CR54" s="2150"/>
      <c r="CS54" s="2150"/>
      <c r="CT54" s="2150"/>
      <c r="CU54" s="2150"/>
      <c r="CV54" s="2150"/>
      <c r="CW54" s="2150"/>
      <c r="CX54" s="2150"/>
      <c r="CY54" s="2150"/>
      <c r="CZ54" s="2150"/>
    </row>
    <row r="55" s="130" customFormat="true" ht="15" customHeight="true" x14ac:dyDescent="0.2">
      <c r="A55" s="2532"/>
      <c r="B55" s="251" t="s">
        <v>68</v>
      </c>
      <c r="C55" s="1147" t="s">
        <v>35</v>
      </c>
      <c r="D55" s="1161" t="s">
        <v>35</v>
      </c>
      <c r="E55" s="1161" t="s">
        <v>35</v>
      </c>
      <c r="F55" s="1161" t="s">
        <v>35</v>
      </c>
      <c r="G55" s="1175" t="s">
        <v>35</v>
      </c>
      <c r="H55" s="1189" t="s">
        <v>35</v>
      </c>
      <c r="I55" s="1161" t="s">
        <v>35</v>
      </c>
      <c r="J55" s="1161" t="s">
        <v>35</v>
      </c>
      <c r="K55" s="1161" t="s">
        <v>35</v>
      </c>
      <c r="L55" s="1203" t="s">
        <v>35</v>
      </c>
      <c r="M55" s="1214" t="s">
        <v>35</v>
      </c>
      <c r="N55" s="1161" t="s">
        <v>35</v>
      </c>
      <c r="O55" s="1161" t="s">
        <v>35</v>
      </c>
      <c r="P55" s="1161" t="s">
        <v>35</v>
      </c>
      <c r="Q55" s="1175" t="s">
        <v>35</v>
      </c>
      <c r="R55" s="2066" t="s">
        <v>35</v>
      </c>
      <c r="S55" s="2067" t="s">
        <v>35</v>
      </c>
      <c r="T55" s="2067" t="s">
        <v>35</v>
      </c>
      <c r="U55" s="2067" t="s">
        <v>35</v>
      </c>
      <c r="V55" s="2067" t="s">
        <v>35</v>
      </c>
      <c r="W55" s="2067" t="s">
        <v>35</v>
      </c>
      <c r="X55" s="2067" t="s">
        <v>35</v>
      </c>
      <c r="Y55" s="2067" t="s">
        <v>35</v>
      </c>
      <c r="Z55" s="2067" t="s">
        <v>35</v>
      </c>
      <c r="AA55" s="2067" t="s">
        <v>35</v>
      </c>
      <c r="AB55" s="2108" t="s">
        <v>35</v>
      </c>
      <c r="AC55" s="2140"/>
      <c r="AD55" s="2140"/>
      <c r="AE55" s="2140"/>
      <c r="AF55" s="2140"/>
      <c r="AG55" s="2140"/>
      <c r="AH55" s="2140"/>
      <c r="AI55" s="2140"/>
      <c r="AJ55" s="2140"/>
      <c r="AK55" s="2140"/>
      <c r="AL55" s="2140"/>
      <c r="AM55" s="2140"/>
      <c r="AN55" s="2140"/>
      <c r="AO55" s="2140"/>
      <c r="AP55" s="2140"/>
      <c r="AQ55" s="2140"/>
      <c r="AR55" s="2140"/>
      <c r="AS55" s="2140"/>
      <c r="AT55" s="2140"/>
      <c r="AU55" s="2140"/>
      <c r="AV55" s="2140"/>
      <c r="AW55" s="2140"/>
      <c r="AX55" s="2140"/>
      <c r="AY55" s="2140"/>
      <c r="AZ55" s="215"/>
      <c r="BA55" s="2533"/>
      <c r="BB55" s="152" t="s">
        <v>68</v>
      </c>
      <c r="BC55" s="1223" t="s">
        <v>35</v>
      </c>
      <c r="BD55" s="1243" t="s">
        <v>35</v>
      </c>
      <c r="BE55" s="1243" t="s">
        <v>35</v>
      </c>
      <c r="BF55" s="1243" t="s">
        <v>35</v>
      </c>
      <c r="BG55" s="1264" t="s">
        <v>35</v>
      </c>
      <c r="BH55" s="1285" t="s">
        <v>35</v>
      </c>
      <c r="BI55" s="1243" t="s">
        <v>35</v>
      </c>
      <c r="BJ55" s="1243" t="s">
        <v>35</v>
      </c>
      <c r="BK55" s="1243" t="s">
        <v>35</v>
      </c>
      <c r="BL55" s="1264" t="s">
        <v>35</v>
      </c>
      <c r="BM55" s="1285" t="s">
        <v>35</v>
      </c>
      <c r="BN55" s="1243" t="s">
        <v>35</v>
      </c>
      <c r="BO55" s="1243" t="s">
        <v>35</v>
      </c>
      <c r="BP55" s="1243" t="s">
        <v>35</v>
      </c>
      <c r="BQ55" s="1264" t="s">
        <v>35</v>
      </c>
      <c r="BR55" s="2068" t="s">
        <v>35</v>
      </c>
      <c r="BS55" s="2069" t="s">
        <v>35</v>
      </c>
      <c r="BT55" s="2069" t="s">
        <v>35</v>
      </c>
      <c r="BU55" s="2069" t="s">
        <v>35</v>
      </c>
      <c r="BV55" s="2069" t="s">
        <v>35</v>
      </c>
      <c r="BW55" s="2069" t="s">
        <v>35</v>
      </c>
      <c r="BX55" s="2069" t="s">
        <v>35</v>
      </c>
      <c r="BY55" s="2069" t="s">
        <v>35</v>
      </c>
      <c r="BZ55" s="1320" t="s">
        <v>35</v>
      </c>
      <c r="CA55" s="1320" t="s">
        <v>35</v>
      </c>
      <c r="CB55" s="1320" t="s">
        <v>35</v>
      </c>
      <c r="CC55" s="2151"/>
      <c r="CD55" s="2151"/>
      <c r="CE55" s="2151"/>
      <c r="CF55" s="2151"/>
      <c r="CG55" s="2151"/>
      <c r="CH55" s="2151"/>
      <c r="CI55" s="2151"/>
      <c r="CJ55" s="2151"/>
      <c r="CK55" s="2151"/>
      <c r="CL55" s="2151"/>
      <c r="CM55" s="2151"/>
      <c r="CN55" s="2151"/>
      <c r="CO55" s="2151"/>
      <c r="CP55" s="2151"/>
      <c r="CQ55" s="2151"/>
      <c r="CR55" s="2151"/>
      <c r="CS55" s="2151"/>
      <c r="CT55" s="2151"/>
      <c r="CU55" s="2151"/>
      <c r="CV55" s="2151"/>
      <c r="CW55" s="2151"/>
      <c r="CX55" s="2151"/>
      <c r="CY55" s="2151"/>
      <c r="CZ55" s="2151"/>
    </row>
    <row r="56" s="399" customFormat="true" ht="15" customHeight="true" x14ac:dyDescent="0.2">
      <c r="A56" s="132"/>
      <c r="B56" s="185"/>
      <c r="C56" s="2494" t="s">
        <v>114</v>
      </c>
      <c r="D56" s="2495"/>
      <c r="E56" s="2495"/>
      <c r="F56" s="2495"/>
      <c r="G56" s="2496"/>
      <c r="H56" s="2497" t="s">
        <v>38</v>
      </c>
      <c r="I56" s="2498"/>
      <c r="J56" s="2498"/>
      <c r="K56" s="2498"/>
      <c r="L56" s="2499"/>
      <c r="M56" s="2500" t="s">
        <v>37</v>
      </c>
      <c r="N56" s="2498"/>
      <c r="O56" s="2498"/>
      <c r="P56" s="2498"/>
      <c r="Q56" s="2499"/>
      <c r="R56" s="2058" t="s">
        <v>137</v>
      </c>
      <c r="S56" s="2095"/>
      <c r="T56" s="2095"/>
      <c r="U56" s="2095"/>
      <c r="V56" s="2095"/>
      <c r="W56" s="2095"/>
      <c r="X56" s="2095"/>
      <c r="Y56" s="2095"/>
      <c r="Z56" s="2095"/>
      <c r="AA56" s="2095"/>
      <c r="AB56" s="2096"/>
      <c r="AC56" s="667"/>
      <c r="AD56" s="667"/>
      <c r="AE56" s="667"/>
      <c r="AF56" s="667"/>
      <c r="AG56" s="667"/>
      <c r="AH56" s="667"/>
      <c r="AI56" s="667"/>
      <c r="AJ56" s="667"/>
      <c r="AK56" s="667"/>
      <c r="AL56" s="667"/>
      <c r="AM56" s="667"/>
      <c r="AN56" s="667"/>
      <c r="AO56" s="667"/>
      <c r="AP56" s="667"/>
      <c r="AQ56" s="667"/>
      <c r="AR56" s="667"/>
      <c r="AS56" s="667"/>
      <c r="AT56" s="667"/>
      <c r="AU56" s="667"/>
      <c r="AV56" s="667"/>
      <c r="AW56" s="667"/>
      <c r="AX56" s="667"/>
      <c r="AY56" s="667"/>
      <c r="AZ56" s="216"/>
      <c r="BA56" s="217" t="s">
        <v>128</v>
      </c>
      <c r="BB56" s="115" t="s">
        <v>95</v>
      </c>
      <c r="BC56" s="2546" t="s">
        <v>114</v>
      </c>
      <c r="BD56" s="2547"/>
      <c r="BE56" s="2547"/>
      <c r="BF56" s="2547"/>
      <c r="BG56" s="2548"/>
      <c r="BH56" s="2549" t="s">
        <v>38</v>
      </c>
      <c r="BI56" s="2547"/>
      <c r="BJ56" s="2547"/>
      <c r="BK56" s="2547"/>
      <c r="BL56" s="2548"/>
      <c r="BM56" s="2549" t="s">
        <v>37</v>
      </c>
      <c r="BN56" s="2547"/>
      <c r="BO56" s="2547"/>
      <c r="BP56" s="2547"/>
      <c r="BQ56" s="2550"/>
      <c r="BR56" s="2062" t="s">
        <v>137</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399" customFormat="true" ht="12.75" x14ac:dyDescent="0.2">
      <c r="A57" s="186" t="s">
        <v>69</v>
      </c>
      <c r="B57" s="244"/>
      <c r="C57" s="275" t="s">
        <v>0</v>
      </c>
      <c r="D57" s="276" t="s">
        <v>1</v>
      </c>
      <c r="E57" s="276" t="s">
        <v>2</v>
      </c>
      <c r="F57" s="276" t="s">
        <v>3</v>
      </c>
      <c r="G57" s="277" t="s">
        <v>4</v>
      </c>
      <c r="H57" s="830" t="s">
        <v>0</v>
      </c>
      <c r="I57" s="757" t="s">
        <v>1</v>
      </c>
      <c r="J57" s="757" t="s">
        <v>2</v>
      </c>
      <c r="K57" s="757" t="s">
        <v>3</v>
      </c>
      <c r="L57" s="758" t="s">
        <v>4</v>
      </c>
      <c r="M57" s="814" t="s">
        <v>0</v>
      </c>
      <c r="N57" s="757" t="s">
        <v>1</v>
      </c>
      <c r="O57" s="757" t="s">
        <v>2</v>
      </c>
      <c r="P57" s="757" t="s">
        <v>3</v>
      </c>
      <c r="Q57" s="849" t="s">
        <v>4</v>
      </c>
      <c r="R57" s="830" t="s">
        <v>148</v>
      </c>
      <c r="S57" s="757" t="s">
        <v>149</v>
      </c>
      <c r="T57" s="757" t="s">
        <v>150</v>
      </c>
      <c r="U57" s="757" t="s">
        <v>151</v>
      </c>
      <c r="V57" s="757" t="s">
        <v>152</v>
      </c>
      <c r="W57" s="757" t="s">
        <v>153</v>
      </c>
      <c r="X57" s="757" t="s">
        <v>154</v>
      </c>
      <c r="Y57" s="757" t="s">
        <v>155</v>
      </c>
      <c r="Z57" s="757" t="s">
        <v>156</v>
      </c>
      <c r="AA57" s="757" t="s">
        <v>157</v>
      </c>
      <c r="AB57" s="759" t="s">
        <v>158</v>
      </c>
      <c r="AC57" s="667"/>
      <c r="AD57" s="667"/>
      <c r="AE57" s="667"/>
      <c r="AF57" s="667"/>
      <c r="AG57" s="667"/>
      <c r="AH57" s="667"/>
      <c r="AI57" s="667"/>
      <c r="AJ57" s="667"/>
      <c r="AK57" s="667"/>
      <c r="AL57" s="667"/>
      <c r="AM57" s="667"/>
      <c r="AN57" s="667"/>
      <c r="AO57" s="667"/>
      <c r="AP57" s="667"/>
      <c r="AQ57" s="667"/>
      <c r="AR57" s="667"/>
      <c r="AS57" s="667"/>
      <c r="AT57" s="667"/>
      <c r="AU57" s="667"/>
      <c r="AV57" s="667"/>
      <c r="AW57" s="667"/>
      <c r="AX57" s="667"/>
      <c r="AY57" s="667"/>
      <c r="AZ57" s="216"/>
      <c r="BA57" s="196" t="s">
        <v>119</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148</v>
      </c>
      <c r="BS57" s="170" t="s">
        <v>149</v>
      </c>
      <c r="BT57" s="170" t="s">
        <v>150</v>
      </c>
      <c r="BU57" s="170" t="s">
        <v>151</v>
      </c>
      <c r="BV57" s="170" t="s">
        <v>152</v>
      </c>
      <c r="BW57" s="170" t="s">
        <v>153</v>
      </c>
      <c r="BX57" s="170" t="s">
        <v>154</v>
      </c>
      <c r="BY57" s="171" t="s">
        <v>155</v>
      </c>
      <c r="BZ57" s="171" t="s">
        <v>156</v>
      </c>
      <c r="CA57" s="171" t="s">
        <v>157</v>
      </c>
      <c r="CB57" s="171" t="s">
        <v>158</v>
      </c>
      <c r="CC57" s="2152"/>
      <c r="CD57" s="2152"/>
      <c r="CE57" s="2152"/>
      <c r="CF57" s="2152"/>
      <c r="CG57" s="2152"/>
      <c r="CH57" s="2152"/>
      <c r="CI57" s="2152"/>
      <c r="CJ57" s="2152"/>
      <c r="CK57" s="2152"/>
      <c r="CL57" s="2152"/>
      <c r="CM57" s="2152"/>
      <c r="CN57" s="2152"/>
      <c r="CO57" s="2152"/>
      <c r="CP57" s="2152"/>
      <c r="CQ57" s="2152"/>
      <c r="CR57" s="2152"/>
      <c r="CS57" s="2152"/>
      <c r="CT57" s="2152"/>
      <c r="CU57" s="2152"/>
      <c r="CV57" s="2152"/>
      <c r="CW57" s="2152"/>
      <c r="CX57" s="2152"/>
      <c r="CY57" s="2152"/>
      <c r="CZ57" s="2152"/>
    </row>
    <row r="58" s="399" customFormat="true" ht="15" customHeight="true" x14ac:dyDescent="0.2">
      <c r="A58" s="2474" t="s">
        <v>160</v>
      </c>
      <c r="B58" s="1114" t="s">
        <v>161</v>
      </c>
      <c r="C58" s="946">
        <v>1.3374651789526504E-3</v>
      </c>
      <c r="D58" s="947">
        <v>0</v>
      </c>
      <c r="E58" s="947">
        <v>1.2298106716321644E-3</v>
      </c>
      <c r="F58" s="947">
        <v>0</v>
      </c>
      <c r="G58" s="948">
        <v>0.64231963638605305</v>
      </c>
      <c r="H58" s="949">
        <v>2.5030215897453162E-2</v>
      </c>
      <c r="I58" s="947">
        <v>0</v>
      </c>
      <c r="J58" s="947">
        <v>0</v>
      </c>
      <c r="K58" s="947">
        <v>1.8114270651385367</v>
      </c>
      <c r="L58" s="950">
        <v>2.6416027456596134</v>
      </c>
      <c r="M58" s="951">
        <v>0</v>
      </c>
      <c r="N58" s="947">
        <v>0</v>
      </c>
      <c r="O58" s="947">
        <v>0</v>
      </c>
      <c r="P58" s="947">
        <v>0</v>
      </c>
      <c r="Q58" s="948">
        <v>0</v>
      </c>
      <c r="R58" s="949">
        <v>1.0322735239376299</v>
      </c>
      <c r="S58" s="947">
        <v>0</v>
      </c>
      <c r="T58" s="947">
        <v>8.8014713254623234E-2</v>
      </c>
      <c r="U58" s="947">
        <v>0</v>
      </c>
      <c r="V58" s="947">
        <v>0.35991771512470794</v>
      </c>
      <c r="W58" s="947">
        <v>0.21511011559780233</v>
      </c>
      <c r="X58" s="947">
        <v>0.54449303488786716</v>
      </c>
      <c r="Y58" s="947">
        <v>0.13017292430056296</v>
      </c>
      <c r="Z58" s="947">
        <v>0</v>
      </c>
      <c r="AA58" s="947">
        <v>0</v>
      </c>
      <c r="AB58" s="2109">
        <v>0.31733118875116789</v>
      </c>
      <c r="AC58" s="667"/>
      <c r="AD58" s="667"/>
      <c r="AE58" s="667"/>
      <c r="AF58" s="667"/>
      <c r="AG58" s="667"/>
      <c r="AH58" s="667"/>
      <c r="AI58" s="667"/>
      <c r="AJ58" s="667"/>
      <c r="AK58" s="667"/>
      <c r="AL58" s="667"/>
      <c r="AM58" s="667"/>
      <c r="AN58" s="667"/>
      <c r="AO58" s="667"/>
      <c r="AP58" s="667"/>
      <c r="AQ58" s="667"/>
      <c r="AR58" s="667"/>
      <c r="AS58" s="667"/>
      <c r="AT58" s="667"/>
      <c r="AU58" s="667"/>
      <c r="AV58" s="667"/>
      <c r="AW58" s="667"/>
      <c r="AX58" s="667"/>
      <c r="AY58" s="667"/>
      <c r="AZ58" s="216"/>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302"/>
      <c r="CC58" s="2153"/>
      <c r="CD58" s="2153"/>
      <c r="CE58" s="2153"/>
      <c r="CF58" s="2153"/>
      <c r="CG58" s="2153"/>
      <c r="CH58" s="2153"/>
      <c r="CI58" s="2153"/>
      <c r="CJ58" s="2153"/>
      <c r="CK58" s="2153"/>
      <c r="CL58" s="2153"/>
      <c r="CM58" s="2153"/>
      <c r="CN58" s="2153"/>
      <c r="CO58" s="2153"/>
      <c r="CP58" s="2153"/>
      <c r="CQ58" s="2153"/>
      <c r="CR58" s="2153"/>
      <c r="CS58" s="2153"/>
      <c r="CT58" s="2153"/>
      <c r="CU58" s="2153"/>
      <c r="CV58" s="2153"/>
      <c r="CW58" s="2153"/>
      <c r="CX58" s="2153"/>
      <c r="CY58" s="2153"/>
      <c r="CZ58" s="2153"/>
    </row>
    <row r="59" s="399" customFormat="true" ht="15" customHeight="true" x14ac:dyDescent="0.2">
      <c r="A59" s="2475"/>
      <c r="B59" s="1115" t="s">
        <v>162</v>
      </c>
      <c r="C59" s="952">
        <v>0.2605176415645119</v>
      </c>
      <c r="D59" s="953">
        <v>0</v>
      </c>
      <c r="E59" s="953">
        <v>0</v>
      </c>
      <c r="F59" s="953">
        <v>3.8905221099794933E-2</v>
      </c>
      <c r="G59" s="954">
        <v>20.287695391873775</v>
      </c>
      <c r="H59" s="955">
        <v>3.917413715928654</v>
      </c>
      <c r="I59" s="953">
        <v>7.9380018255167535</v>
      </c>
      <c r="J59" s="953">
        <v>17.953994969152138</v>
      </c>
      <c r="K59" s="953">
        <v>38.918633036920355</v>
      </c>
      <c r="L59" s="956">
        <v>74.031743845271706</v>
      </c>
      <c r="M59" s="957">
        <v>0</v>
      </c>
      <c r="N59" s="953">
        <v>0</v>
      </c>
      <c r="O59" s="953">
        <v>0</v>
      </c>
      <c r="P59" s="953">
        <v>0</v>
      </c>
      <c r="Q59" s="954">
        <v>3.832253527717893E-2</v>
      </c>
      <c r="R59" s="955">
        <v>62.329704588158172</v>
      </c>
      <c r="S59" s="953">
        <v>2.0542674802138605</v>
      </c>
      <c r="T59" s="953">
        <v>2.3761185811979253</v>
      </c>
      <c r="U59" s="953">
        <v>0.37328801881277013</v>
      </c>
      <c r="V59" s="953">
        <v>30.129871394379649</v>
      </c>
      <c r="W59" s="953">
        <v>1.7204155722178371</v>
      </c>
      <c r="X59" s="953">
        <v>26.69699784231857</v>
      </c>
      <c r="Y59" s="953">
        <v>1.7993982787864273</v>
      </c>
      <c r="Z59" s="953">
        <v>1.1758151163142949</v>
      </c>
      <c r="AA59" s="953">
        <v>1.713001621922345</v>
      </c>
      <c r="AB59" s="2110">
        <v>5.6183024295086241</v>
      </c>
      <c r="AC59" s="667"/>
      <c r="AD59" s="667"/>
      <c r="AE59" s="667"/>
      <c r="AF59" s="667"/>
      <c r="AG59" s="667"/>
      <c r="AH59" s="667"/>
      <c r="AI59" s="667"/>
      <c r="AJ59" s="667"/>
      <c r="AK59" s="667"/>
      <c r="AL59" s="667"/>
      <c r="AM59" s="667"/>
      <c r="AN59" s="667"/>
      <c r="AO59" s="667"/>
      <c r="AP59" s="667"/>
      <c r="AQ59" s="667"/>
      <c r="AR59" s="667"/>
      <c r="AS59" s="667"/>
      <c r="AT59" s="667"/>
      <c r="AU59" s="667"/>
      <c r="AV59" s="667"/>
      <c r="AW59" s="667"/>
      <c r="AX59" s="667"/>
      <c r="AY59" s="667"/>
      <c r="AZ59" s="216"/>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304"/>
      <c r="CC59" s="2154"/>
      <c r="CD59" s="2154"/>
      <c r="CE59" s="2154"/>
      <c r="CF59" s="2154"/>
      <c r="CG59" s="2154"/>
      <c r="CH59" s="2154"/>
      <c r="CI59" s="2154"/>
      <c r="CJ59" s="2154"/>
      <c r="CK59" s="2154"/>
      <c r="CL59" s="2154"/>
      <c r="CM59" s="2154"/>
      <c r="CN59" s="2154"/>
      <c r="CO59" s="2154"/>
      <c r="CP59" s="2154"/>
      <c r="CQ59" s="2154"/>
      <c r="CR59" s="2154"/>
      <c r="CS59" s="2154"/>
      <c r="CT59" s="2154"/>
      <c r="CU59" s="2154"/>
      <c r="CV59" s="2154"/>
      <c r="CW59" s="2154"/>
      <c r="CX59" s="2154"/>
      <c r="CY59" s="2154"/>
      <c r="CZ59" s="2154"/>
    </row>
    <row r="60" s="399" customFormat="true" ht="15" customHeight="true" x14ac:dyDescent="0.2">
      <c r="A60" s="2475"/>
      <c r="B60" s="1115" t="s">
        <v>163</v>
      </c>
      <c r="C60" s="952">
        <v>6.6622931130655161</v>
      </c>
      <c r="D60" s="953">
        <v>4.628139984505748</v>
      </c>
      <c r="E60" s="953">
        <v>5.3984724911665127</v>
      </c>
      <c r="F60" s="953">
        <v>6.157421828892633</v>
      </c>
      <c r="G60" s="954">
        <v>35.588918075955057</v>
      </c>
      <c r="H60" s="955">
        <v>46.41812031581631</v>
      </c>
      <c r="I60" s="953">
        <v>66.293398359371935</v>
      </c>
      <c r="J60" s="953">
        <v>65.078480269377636</v>
      </c>
      <c r="K60" s="953">
        <v>53.479870255123608</v>
      </c>
      <c r="L60" s="956">
        <v>23.200727813079435</v>
      </c>
      <c r="M60" s="957">
        <v>4.1551784910459162</v>
      </c>
      <c r="N60" s="953">
        <v>4.2759709156411185</v>
      </c>
      <c r="O60" s="953">
        <v>4.7546757786795233</v>
      </c>
      <c r="P60" s="953">
        <v>6.1481214016773631</v>
      </c>
      <c r="Q60" s="954">
        <v>6.1349607163815651</v>
      </c>
      <c r="R60" s="955">
        <v>35.078951156945919</v>
      </c>
      <c r="S60" s="953">
        <v>8.7335417759721139</v>
      </c>
      <c r="T60" s="953">
        <v>7.3674058524088064</v>
      </c>
      <c r="U60" s="953">
        <v>3.6350156891912544</v>
      </c>
      <c r="V60" s="953">
        <v>49.630856638348249</v>
      </c>
      <c r="W60" s="953">
        <v>13.541729280241052</v>
      </c>
      <c r="X60" s="953">
        <v>23.155701061349902</v>
      </c>
      <c r="Y60" s="953">
        <v>12.577425860816934</v>
      </c>
      <c r="Z60" s="953">
        <v>10.328732413902546</v>
      </c>
      <c r="AA60" s="953">
        <v>10.561218984438067</v>
      </c>
      <c r="AB60" s="2110">
        <v>16.23271013594184</v>
      </c>
      <c r="AC60" s="667"/>
      <c r="AD60" s="667"/>
      <c r="AE60" s="667"/>
      <c r="AF60" s="667"/>
      <c r="AG60" s="667"/>
      <c r="AH60" s="667"/>
      <c r="AI60" s="667"/>
      <c r="AJ60" s="667"/>
      <c r="AK60" s="667"/>
      <c r="AL60" s="667"/>
      <c r="AM60" s="667"/>
      <c r="AN60" s="667"/>
      <c r="AO60" s="667"/>
      <c r="AP60" s="667"/>
      <c r="AQ60" s="667"/>
      <c r="AR60" s="667"/>
      <c r="AS60" s="667"/>
      <c r="AT60" s="667"/>
      <c r="AU60" s="667"/>
      <c r="AV60" s="667"/>
      <c r="AW60" s="667"/>
      <c r="AX60" s="667"/>
      <c r="AY60" s="667"/>
      <c r="AZ60" s="216"/>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304"/>
      <c r="CC60" s="2154"/>
      <c r="CD60" s="2154"/>
      <c r="CE60" s="2154"/>
      <c r="CF60" s="2154"/>
      <c r="CG60" s="2154"/>
      <c r="CH60" s="2154"/>
      <c r="CI60" s="2154"/>
      <c r="CJ60" s="2154"/>
      <c r="CK60" s="2154"/>
      <c r="CL60" s="2154"/>
      <c r="CM60" s="2154"/>
      <c r="CN60" s="2154"/>
      <c r="CO60" s="2154"/>
      <c r="CP60" s="2154"/>
      <c r="CQ60" s="2154"/>
      <c r="CR60" s="2154"/>
      <c r="CS60" s="2154"/>
      <c r="CT60" s="2154"/>
      <c r="CU60" s="2154"/>
      <c r="CV60" s="2154"/>
      <c r="CW60" s="2154"/>
      <c r="CX60" s="2154"/>
      <c r="CY60" s="2154"/>
      <c r="CZ60" s="2154"/>
    </row>
    <row r="61" s="399" customFormat="true" ht="15" customHeight="true" x14ac:dyDescent="0.2">
      <c r="A61" s="2475"/>
      <c r="B61" s="1115" t="s">
        <v>164</v>
      </c>
      <c r="C61" s="952">
        <v>2.2206230717120876</v>
      </c>
      <c r="D61" s="953">
        <v>2.4394398378142683</v>
      </c>
      <c r="E61" s="953">
        <v>2.6020329727038294</v>
      </c>
      <c r="F61" s="953">
        <v>6.3765238402237037</v>
      </c>
      <c r="G61" s="954">
        <v>2.4665011437553321</v>
      </c>
      <c r="H61" s="955">
        <v>2.1861645493743236</v>
      </c>
      <c r="I61" s="953">
        <v>4.070377779640217</v>
      </c>
      <c r="J61" s="953">
        <v>1.4938337563227055</v>
      </c>
      <c r="K61" s="953">
        <v>0.61862941310768416</v>
      </c>
      <c r="L61" s="956">
        <v>0</v>
      </c>
      <c r="M61" s="957">
        <v>2.28708367144863</v>
      </c>
      <c r="N61" s="953">
        <v>1.9141091651258546</v>
      </c>
      <c r="O61" s="953">
        <v>2.4876900200451995</v>
      </c>
      <c r="P61" s="953">
        <v>4.862168199480231</v>
      </c>
      <c r="Q61" s="954">
        <v>5.8569978355507413</v>
      </c>
      <c r="R61" s="955">
        <v>0.33528402816314851</v>
      </c>
      <c r="S61" s="953">
        <v>8.110819965082916</v>
      </c>
      <c r="T61" s="953">
        <v>2.4590323473334661</v>
      </c>
      <c r="U61" s="953">
        <v>3.3938338830078711</v>
      </c>
      <c r="V61" s="953">
        <v>0.23453315915596407</v>
      </c>
      <c r="W61" s="953">
        <v>5.415812421879763</v>
      </c>
      <c r="X61" s="953">
        <v>2.1781704553112027</v>
      </c>
      <c r="Y61" s="953">
        <v>3.0768301192334371</v>
      </c>
      <c r="Z61" s="953">
        <v>1.3335647748792365</v>
      </c>
      <c r="AA61" s="953">
        <v>33.516479889945153</v>
      </c>
      <c r="AB61" s="2110">
        <v>8.0418276140459035</v>
      </c>
      <c r="AC61" s="667"/>
      <c r="AD61" s="667"/>
      <c r="AE61" s="667"/>
      <c r="AF61" s="667"/>
      <c r="AG61" s="667"/>
      <c r="AH61" s="667"/>
      <c r="AI61" s="667"/>
      <c r="AJ61" s="667"/>
      <c r="AK61" s="667"/>
      <c r="AL61" s="667"/>
      <c r="AM61" s="667"/>
      <c r="AN61" s="667"/>
      <c r="AO61" s="667"/>
      <c r="AP61" s="667"/>
      <c r="AQ61" s="667"/>
      <c r="AR61" s="667"/>
      <c r="AS61" s="667"/>
      <c r="AT61" s="667"/>
      <c r="AU61" s="667"/>
      <c r="AV61" s="667"/>
      <c r="AW61" s="667"/>
      <c r="AX61" s="667"/>
      <c r="AY61" s="667"/>
      <c r="AZ61" s="216"/>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304"/>
      <c r="CC61" s="2154"/>
      <c r="CD61" s="2154"/>
      <c r="CE61" s="2154"/>
      <c r="CF61" s="2154"/>
      <c r="CG61" s="2154"/>
      <c r="CH61" s="2154"/>
      <c r="CI61" s="2154"/>
      <c r="CJ61" s="2154"/>
      <c r="CK61" s="2154"/>
      <c r="CL61" s="2154"/>
      <c r="CM61" s="2154"/>
      <c r="CN61" s="2154"/>
      <c r="CO61" s="2154"/>
      <c r="CP61" s="2154"/>
      <c r="CQ61" s="2154"/>
      <c r="CR61" s="2154"/>
      <c r="CS61" s="2154"/>
      <c r="CT61" s="2154"/>
      <c r="CU61" s="2154"/>
      <c r="CV61" s="2154"/>
      <c r="CW61" s="2154"/>
      <c r="CX61" s="2154"/>
      <c r="CY61" s="2154"/>
      <c r="CZ61" s="2154"/>
    </row>
    <row r="62" s="399" customFormat="true" ht="15" customHeight="true" x14ac:dyDescent="0.2">
      <c r="A62" s="2475"/>
      <c r="B62" s="1115" t="s">
        <v>165</v>
      </c>
      <c r="C62" s="952">
        <v>47.299462363228443</v>
      </c>
      <c r="D62" s="953">
        <v>49.492541505310612</v>
      </c>
      <c r="E62" s="953">
        <v>50.08582120581864</v>
      </c>
      <c r="F62" s="953">
        <v>40.937289855135802</v>
      </c>
      <c r="G62" s="954">
        <v>18.312709703841435</v>
      </c>
      <c r="H62" s="955">
        <v>17.16237362017754</v>
      </c>
      <c r="I62" s="953">
        <v>8.1842022293308148</v>
      </c>
      <c r="J62" s="953">
        <v>2.2763170085465667</v>
      </c>
      <c r="K62" s="953">
        <v>0.3170317092687801</v>
      </c>
      <c r="L62" s="956">
        <v>2.164561765797731E-2</v>
      </c>
      <c r="M62" s="957">
        <v>48.977374789759246</v>
      </c>
      <c r="N62" s="953">
        <v>51.191597307798808</v>
      </c>
      <c r="O62" s="953">
        <v>50.07249254287197</v>
      </c>
      <c r="P62" s="953">
        <v>45.221148527100674</v>
      </c>
      <c r="Q62" s="954">
        <v>40.650875967417264</v>
      </c>
      <c r="R62" s="955">
        <v>0.83821007040787121</v>
      </c>
      <c r="S62" s="953">
        <v>8.7817534226806675</v>
      </c>
      <c r="T62" s="953">
        <v>50.853848301273132</v>
      </c>
      <c r="U62" s="953">
        <v>30.780861181464569</v>
      </c>
      <c r="V62" s="953">
        <v>16.353564455900951</v>
      </c>
      <c r="W62" s="953">
        <v>18.814548737353022</v>
      </c>
      <c r="X62" s="953">
        <v>27.722445549442231</v>
      </c>
      <c r="Y62" s="953">
        <v>44.664916785168479</v>
      </c>
      <c r="Z62" s="953">
        <v>37.580280668426873</v>
      </c>
      <c r="AA62" s="953">
        <v>5.8602742451621861</v>
      </c>
      <c r="AB62" s="2110">
        <v>30.60044982903694</v>
      </c>
      <c r="AC62" s="667"/>
      <c r="AD62" s="667"/>
      <c r="AE62" s="667"/>
      <c r="AF62" s="667"/>
      <c r="AG62" s="667"/>
      <c r="AH62" s="667"/>
      <c r="AI62" s="667"/>
      <c r="AJ62" s="667"/>
      <c r="AK62" s="667"/>
      <c r="AL62" s="667"/>
      <c r="AM62" s="667"/>
      <c r="AN62" s="667"/>
      <c r="AO62" s="667"/>
      <c r="AP62" s="667"/>
      <c r="AQ62" s="667"/>
      <c r="AR62" s="667"/>
      <c r="AS62" s="667"/>
      <c r="AT62" s="667"/>
      <c r="AU62" s="667"/>
      <c r="AV62" s="667"/>
      <c r="AW62" s="667"/>
      <c r="AX62" s="667"/>
      <c r="AY62" s="667"/>
      <c r="AZ62" s="216"/>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304"/>
      <c r="CC62" s="2154"/>
      <c r="CD62" s="2154"/>
      <c r="CE62" s="2154"/>
      <c r="CF62" s="2154"/>
      <c r="CG62" s="2154"/>
      <c r="CH62" s="2154"/>
      <c r="CI62" s="2154"/>
      <c r="CJ62" s="2154"/>
      <c r="CK62" s="2154"/>
      <c r="CL62" s="2154"/>
      <c r="CM62" s="2154"/>
      <c r="CN62" s="2154"/>
      <c r="CO62" s="2154"/>
      <c r="CP62" s="2154"/>
      <c r="CQ62" s="2154"/>
      <c r="CR62" s="2154"/>
      <c r="CS62" s="2154"/>
      <c r="CT62" s="2154"/>
      <c r="CU62" s="2154"/>
      <c r="CV62" s="2154"/>
      <c r="CW62" s="2154"/>
      <c r="CX62" s="2154"/>
      <c r="CY62" s="2154"/>
      <c r="CZ62" s="2154"/>
    </row>
    <row r="63" s="399" customFormat="true" ht="15" customHeight="true" x14ac:dyDescent="0.2">
      <c r="A63" s="2475"/>
      <c r="B63" s="1115" t="s">
        <v>166</v>
      </c>
      <c r="C63" s="952">
        <v>2.2699298403546435</v>
      </c>
      <c r="D63" s="953">
        <v>2.478317740375203</v>
      </c>
      <c r="E63" s="953">
        <v>1.770127872233352</v>
      </c>
      <c r="F63" s="953">
        <v>5.8145743825262244</v>
      </c>
      <c r="G63" s="954">
        <v>1.9163671753375726</v>
      </c>
      <c r="H63" s="955">
        <v>3.5364694260925122</v>
      </c>
      <c r="I63" s="953">
        <v>0.83901535432128282</v>
      </c>
      <c r="J63" s="953">
        <v>4.6357244106518989</v>
      </c>
      <c r="K63" s="953">
        <v>0.96200946656009734</v>
      </c>
      <c r="L63" s="956">
        <v>1.3774886560481309E-2</v>
      </c>
      <c r="M63" s="957">
        <v>2.1578003706631135</v>
      </c>
      <c r="N63" s="953">
        <v>2.2778465358754758</v>
      </c>
      <c r="O63" s="953">
        <v>1.8669002190113848</v>
      </c>
      <c r="P63" s="953">
        <v>5.3094441089900188</v>
      </c>
      <c r="Q63" s="954">
        <v>3.3613956640112028</v>
      </c>
      <c r="R63" s="955">
        <v>0</v>
      </c>
      <c r="S63" s="953">
        <v>2.1970129482941094</v>
      </c>
      <c r="T63" s="953">
        <v>2.1424420022107862</v>
      </c>
      <c r="U63" s="953">
        <v>15.320551961407009</v>
      </c>
      <c r="V63" s="953">
        <v>0.12421392707397451</v>
      </c>
      <c r="W63" s="953">
        <v>18.656350883355529</v>
      </c>
      <c r="X63" s="953">
        <v>6.171592345169846</v>
      </c>
      <c r="Y63" s="953">
        <v>1.7757967240969368</v>
      </c>
      <c r="Z63" s="953">
        <v>1.5343273097828498</v>
      </c>
      <c r="AA63" s="953">
        <v>7.4343266484665023</v>
      </c>
      <c r="AB63" s="2110">
        <v>14.531744969663501</v>
      </c>
      <c r="AC63" s="667"/>
      <c r="AD63" s="667"/>
      <c r="AE63" s="667"/>
      <c r="AF63" s="667"/>
      <c r="AG63" s="667"/>
      <c r="AH63" s="667"/>
      <c r="AI63" s="667"/>
      <c r="AJ63" s="667"/>
      <c r="AK63" s="667"/>
      <c r="AL63" s="667"/>
      <c r="AM63" s="667"/>
      <c r="AN63" s="667"/>
      <c r="AO63" s="667"/>
      <c r="AP63" s="667"/>
      <c r="AQ63" s="667"/>
      <c r="AR63" s="667"/>
      <c r="AS63" s="667"/>
      <c r="AT63" s="667"/>
      <c r="AU63" s="667"/>
      <c r="AV63" s="667"/>
      <c r="AW63" s="667"/>
      <c r="AX63" s="667"/>
      <c r="AY63" s="667"/>
      <c r="AZ63" s="216"/>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304"/>
      <c r="CC63" s="2154"/>
      <c r="CD63" s="2154"/>
      <c r="CE63" s="2154"/>
      <c r="CF63" s="2154"/>
      <c r="CG63" s="2154"/>
      <c r="CH63" s="2154"/>
      <c r="CI63" s="2154"/>
      <c r="CJ63" s="2154"/>
      <c r="CK63" s="2154"/>
      <c r="CL63" s="2154"/>
      <c r="CM63" s="2154"/>
      <c r="CN63" s="2154"/>
      <c r="CO63" s="2154"/>
      <c r="CP63" s="2154"/>
      <c r="CQ63" s="2154"/>
      <c r="CR63" s="2154"/>
      <c r="CS63" s="2154"/>
      <c r="CT63" s="2154"/>
      <c r="CU63" s="2154"/>
      <c r="CV63" s="2154"/>
      <c r="CW63" s="2154"/>
      <c r="CX63" s="2154"/>
      <c r="CY63" s="2154"/>
      <c r="CZ63" s="2154"/>
    </row>
    <row r="64" s="399" customFormat="true" ht="15" customHeight="true" x14ac:dyDescent="0.2">
      <c r="A64" s="2475"/>
      <c r="B64" s="1115" t="s">
        <v>167</v>
      </c>
      <c r="C64" s="952">
        <v>4.1650651731547166</v>
      </c>
      <c r="D64" s="953">
        <v>4.4594980908975987</v>
      </c>
      <c r="E64" s="953">
        <v>5.9682842170260875</v>
      </c>
      <c r="F64" s="953">
        <v>4.2355942703208065</v>
      </c>
      <c r="G64" s="954">
        <v>5.7873337555655713</v>
      </c>
      <c r="H64" s="955">
        <v>5.503074018234325</v>
      </c>
      <c r="I64" s="953">
        <v>1.3847565659105978</v>
      </c>
      <c r="J64" s="953">
        <v>4.5563966574513231</v>
      </c>
      <c r="K64" s="953">
        <v>3.4505337760065946</v>
      </c>
      <c r="L64" s="956">
        <v>8.9880074413182572E-3</v>
      </c>
      <c r="M64" s="957">
        <v>4.2694027692142189</v>
      </c>
      <c r="N64" s="953">
        <v>4.3695739822641624</v>
      </c>
      <c r="O64" s="953">
        <v>5.5070164115699489</v>
      </c>
      <c r="P64" s="953">
        <v>4.7016055843989202</v>
      </c>
      <c r="Q64" s="954">
        <v>7.3902232718325491</v>
      </c>
      <c r="R64" s="955">
        <v>0</v>
      </c>
      <c r="S64" s="953">
        <v>0.53155856468461571</v>
      </c>
      <c r="T64" s="953">
        <v>4.9916045071616333</v>
      </c>
      <c r="U64" s="953">
        <v>6.3866162616889346</v>
      </c>
      <c r="V64" s="953">
        <v>2.2993316331864913</v>
      </c>
      <c r="W64" s="953">
        <v>3.102641226306126</v>
      </c>
      <c r="X64" s="953">
        <v>3.6937372656271408</v>
      </c>
      <c r="Y64" s="953">
        <v>5.3550363609897307</v>
      </c>
      <c r="Z64" s="953">
        <v>6.2271009202092307</v>
      </c>
      <c r="AA64" s="953">
        <v>0</v>
      </c>
      <c r="AB64" s="2110">
        <v>1.8693209854688555</v>
      </c>
      <c r="AC64" s="667"/>
      <c r="AD64" s="667"/>
      <c r="AE64" s="667"/>
      <c r="AF64" s="667"/>
      <c r="AG64" s="667"/>
      <c r="AH64" s="667"/>
      <c r="AI64" s="667"/>
      <c r="AJ64" s="667"/>
      <c r="AK64" s="667"/>
      <c r="AL64" s="667"/>
      <c r="AM64" s="667"/>
      <c r="AN64" s="667"/>
      <c r="AO64" s="667"/>
      <c r="AP64" s="667"/>
      <c r="AQ64" s="667"/>
      <c r="AR64" s="667"/>
      <c r="AS64" s="667"/>
      <c r="AT64" s="667"/>
      <c r="AU64" s="667"/>
      <c r="AV64" s="667"/>
      <c r="AW64" s="667"/>
      <c r="AX64" s="667"/>
      <c r="AY64" s="667"/>
      <c r="AZ64" s="216"/>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304"/>
      <c r="CC64" s="2154"/>
      <c r="CD64" s="2154"/>
      <c r="CE64" s="2154"/>
      <c r="CF64" s="2154"/>
      <c r="CG64" s="2154"/>
      <c r="CH64" s="2154"/>
      <c r="CI64" s="2154"/>
      <c r="CJ64" s="2154"/>
      <c r="CK64" s="2154"/>
      <c r="CL64" s="2154"/>
      <c r="CM64" s="2154"/>
      <c r="CN64" s="2154"/>
      <c r="CO64" s="2154"/>
      <c r="CP64" s="2154"/>
      <c r="CQ64" s="2154"/>
      <c r="CR64" s="2154"/>
      <c r="CS64" s="2154"/>
      <c r="CT64" s="2154"/>
      <c r="CU64" s="2154"/>
      <c r="CV64" s="2154"/>
      <c r="CW64" s="2154"/>
      <c r="CX64" s="2154"/>
      <c r="CY64" s="2154"/>
      <c r="CZ64" s="2154"/>
    </row>
    <row r="65" s="399" customFormat="true" ht="15" customHeight="true" x14ac:dyDescent="0.2">
      <c r="A65" s="2475"/>
      <c r="B65" s="1115" t="s">
        <v>168</v>
      </c>
      <c r="C65" s="952">
        <v>32.72580528060525</v>
      </c>
      <c r="D65" s="953">
        <v>32.236216203042325</v>
      </c>
      <c r="E65" s="953">
        <v>28.699603993913293</v>
      </c>
      <c r="F65" s="953">
        <v>31.798044954695211</v>
      </c>
      <c r="G65" s="954">
        <v>13.895374061890925</v>
      </c>
      <c r="H65" s="955">
        <v>21.104580511297954</v>
      </c>
      <c r="I65" s="953">
        <v>11.223256253577677</v>
      </c>
      <c r="J65" s="953">
        <v>3.976909003694217</v>
      </c>
      <c r="K65" s="953">
        <v>0.18717245470192406</v>
      </c>
      <c r="L65" s="956">
        <v>1.2109551381219427E-2</v>
      </c>
      <c r="M65" s="957">
        <v>33.372561300192736</v>
      </c>
      <c r="N65" s="953">
        <v>31.970860269326195</v>
      </c>
      <c r="O65" s="953">
        <v>30.270720095287402</v>
      </c>
      <c r="P65" s="953">
        <v>28.096997909958432</v>
      </c>
      <c r="Q65" s="954">
        <v>32.939500103651909</v>
      </c>
      <c r="R65" s="955">
        <v>0.38557663238762074</v>
      </c>
      <c r="S65" s="953">
        <v>66.296620726822567</v>
      </c>
      <c r="T65" s="953">
        <v>29.196536837776364</v>
      </c>
      <c r="U65" s="953">
        <v>39.769590773093555</v>
      </c>
      <c r="V65" s="953">
        <v>0.34163038418505087</v>
      </c>
      <c r="W65" s="953">
        <v>37.600361061223154</v>
      </c>
      <c r="X65" s="953">
        <v>9.7042063191699537</v>
      </c>
      <c r="Y65" s="953">
        <v>24.940987780256275</v>
      </c>
      <c r="Z65" s="953">
        <v>35.191191488640456</v>
      </c>
      <c r="AA65" s="953">
        <v>33.137717767360158</v>
      </c>
      <c r="AB65" s="2110">
        <v>21.384894148315716</v>
      </c>
      <c r="AC65" s="667"/>
      <c r="AD65" s="667"/>
      <c r="AE65" s="667"/>
      <c r="AF65" s="667"/>
      <c r="AG65" s="667"/>
      <c r="AH65" s="667"/>
      <c r="AI65" s="667"/>
      <c r="AJ65" s="667"/>
      <c r="AK65" s="667"/>
      <c r="AL65" s="667"/>
      <c r="AM65" s="667"/>
      <c r="AN65" s="667"/>
      <c r="AO65" s="667"/>
      <c r="AP65" s="667"/>
      <c r="AQ65" s="667"/>
      <c r="AR65" s="667"/>
      <c r="AS65" s="667"/>
      <c r="AT65" s="667"/>
      <c r="AU65" s="667"/>
      <c r="AV65" s="667"/>
      <c r="AW65" s="667"/>
      <c r="AX65" s="667"/>
      <c r="AY65" s="667"/>
      <c r="AZ65" s="216"/>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304"/>
      <c r="CC65" s="2154"/>
      <c r="CD65" s="2154"/>
      <c r="CE65" s="2154"/>
      <c r="CF65" s="2154"/>
      <c r="CG65" s="2154"/>
      <c r="CH65" s="2154"/>
      <c r="CI65" s="2154"/>
      <c r="CJ65" s="2154"/>
      <c r="CK65" s="2154"/>
      <c r="CL65" s="2154"/>
      <c r="CM65" s="2154"/>
      <c r="CN65" s="2154"/>
      <c r="CO65" s="2154"/>
      <c r="CP65" s="2154"/>
      <c r="CQ65" s="2154"/>
      <c r="CR65" s="2154"/>
      <c r="CS65" s="2154"/>
      <c r="CT65" s="2154"/>
      <c r="CU65" s="2154"/>
      <c r="CV65" s="2154"/>
      <c r="CW65" s="2154"/>
      <c r="CX65" s="2154"/>
      <c r="CY65" s="2154"/>
      <c r="CZ65" s="2154"/>
    </row>
    <row r="66" s="399" customFormat="true" ht="15" customHeight="true" x14ac:dyDescent="0.2">
      <c r="A66" s="2475"/>
      <c r="B66" s="1115" t="s">
        <v>169</v>
      </c>
      <c r="C66" s="952">
        <v>4.3927937215189496</v>
      </c>
      <c r="D66" s="953">
        <v>4.2191026720666738</v>
      </c>
      <c r="E66" s="953">
        <v>5.472452814084324</v>
      </c>
      <c r="F66" s="953">
        <v>4.4293058843437692</v>
      </c>
      <c r="G66" s="954">
        <v>1.04088669947493</v>
      </c>
      <c r="H66" s="955">
        <v>0.11617070276403355</v>
      </c>
      <c r="I66" s="953">
        <v>0</v>
      </c>
      <c r="J66" s="953">
        <v>0</v>
      </c>
      <c r="K66" s="953">
        <v>6.5723114019160794E-3</v>
      </c>
      <c r="L66" s="956">
        <v>0</v>
      </c>
      <c r="M66" s="957">
        <v>4.778103452512144</v>
      </c>
      <c r="N66" s="953">
        <v>4.0000418239684148</v>
      </c>
      <c r="O66" s="953">
        <v>4.9855374910886114</v>
      </c>
      <c r="P66" s="953">
        <v>5.5507671492895465</v>
      </c>
      <c r="Q66" s="954">
        <v>3.4891842424431876</v>
      </c>
      <c r="R66" s="955">
        <v>0</v>
      </c>
      <c r="S66" s="953">
        <v>2.8807480482393144</v>
      </c>
      <c r="T66" s="953">
        <v>0.52499685738287416</v>
      </c>
      <c r="U66" s="953">
        <v>0.34024223133406462</v>
      </c>
      <c r="V66" s="953">
        <v>0</v>
      </c>
      <c r="W66" s="953">
        <v>0.933030701825875</v>
      </c>
      <c r="X66" s="953">
        <v>7.9028830253909527E-2</v>
      </c>
      <c r="Y66" s="953">
        <v>5.6794351663512357</v>
      </c>
      <c r="Z66" s="953">
        <v>6.5076681520517248</v>
      </c>
      <c r="AA66" s="953">
        <v>5.323751347690366</v>
      </c>
      <c r="AB66" s="2110">
        <v>1.4034186992677105</v>
      </c>
      <c r="AC66" s="667"/>
      <c r="AD66" s="667"/>
      <c r="AE66" s="667"/>
      <c r="AF66" s="667"/>
      <c r="AG66" s="667"/>
      <c r="AH66" s="667"/>
      <c r="AI66" s="667"/>
      <c r="AJ66" s="667"/>
      <c r="AK66" s="667"/>
      <c r="AL66" s="667"/>
      <c r="AM66" s="667"/>
      <c r="AN66" s="667"/>
      <c r="AO66" s="667"/>
      <c r="AP66" s="667"/>
      <c r="AQ66" s="667"/>
      <c r="AR66" s="667"/>
      <c r="AS66" s="667"/>
      <c r="AT66" s="667"/>
      <c r="AU66" s="667"/>
      <c r="AV66" s="667"/>
      <c r="AW66" s="667"/>
      <c r="AX66" s="667"/>
      <c r="AY66" s="667"/>
      <c r="AZ66" s="216"/>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304"/>
      <c r="CC66" s="2154"/>
      <c r="CD66" s="2154"/>
      <c r="CE66" s="2154"/>
      <c r="CF66" s="2154"/>
      <c r="CG66" s="2154"/>
      <c r="CH66" s="2154"/>
      <c r="CI66" s="2154"/>
      <c r="CJ66" s="2154"/>
      <c r="CK66" s="2154"/>
      <c r="CL66" s="2154"/>
      <c r="CM66" s="2154"/>
      <c r="CN66" s="2154"/>
      <c r="CO66" s="2154"/>
      <c r="CP66" s="2154"/>
      <c r="CQ66" s="2154"/>
      <c r="CR66" s="2154"/>
      <c r="CS66" s="2154"/>
      <c r="CT66" s="2154"/>
      <c r="CU66" s="2154"/>
      <c r="CV66" s="2154"/>
      <c r="CW66" s="2154"/>
      <c r="CX66" s="2154"/>
      <c r="CY66" s="2154"/>
      <c r="CZ66" s="2154"/>
    </row>
    <row r="67" s="399" customFormat="true" ht="15" customHeight="true" x14ac:dyDescent="0.2">
      <c r="A67" s="2475"/>
      <c r="B67" s="1115" t="s">
        <v>170</v>
      </c>
      <c r="C67" s="952">
        <v>2.1723296168533654E-3</v>
      </c>
      <c r="D67" s="953">
        <v>0</v>
      </c>
      <c r="E67" s="953">
        <v>0</v>
      </c>
      <c r="F67" s="953">
        <v>5.1960511466530114E-2</v>
      </c>
      <c r="G67" s="954">
        <v>0</v>
      </c>
      <c r="H67" s="955">
        <v>0</v>
      </c>
      <c r="I67" s="953">
        <v>0</v>
      </c>
      <c r="J67" s="953">
        <v>0</v>
      </c>
      <c r="K67" s="953">
        <v>0</v>
      </c>
      <c r="L67" s="956">
        <v>0</v>
      </c>
      <c r="M67" s="957">
        <v>2.4951551639639971E-3</v>
      </c>
      <c r="N67" s="953">
        <v>0</v>
      </c>
      <c r="O67" s="953">
        <v>0</v>
      </c>
      <c r="P67" s="953">
        <v>2.1272396701338271E-2</v>
      </c>
      <c r="Q67" s="954">
        <v>3.9487143735687832E-2</v>
      </c>
      <c r="R67" s="955">
        <v>0</v>
      </c>
      <c r="S67" s="953">
        <v>0</v>
      </c>
      <c r="T67" s="953">
        <v>0</v>
      </c>
      <c r="U67" s="953">
        <v>0</v>
      </c>
      <c r="V67" s="953">
        <v>0</v>
      </c>
      <c r="W67" s="953">
        <v>0</v>
      </c>
      <c r="X67" s="953">
        <v>0</v>
      </c>
      <c r="Y67" s="953">
        <v>0</v>
      </c>
      <c r="Z67" s="953">
        <v>0</v>
      </c>
      <c r="AA67" s="953">
        <v>0.8269882663407998</v>
      </c>
      <c r="AB67" s="2110">
        <v>0</v>
      </c>
      <c r="AC67" s="667"/>
      <c r="AD67" s="667"/>
      <c r="AE67" s="667"/>
      <c r="AF67" s="667"/>
      <c r="AG67" s="667"/>
      <c r="AH67" s="667"/>
      <c r="AI67" s="667"/>
      <c r="AJ67" s="667"/>
      <c r="AK67" s="667"/>
      <c r="AL67" s="667"/>
      <c r="AM67" s="667"/>
      <c r="AN67" s="667"/>
      <c r="AO67" s="667"/>
      <c r="AP67" s="667"/>
      <c r="AQ67" s="667"/>
      <c r="AR67" s="667"/>
      <c r="AS67" s="667"/>
      <c r="AT67" s="667"/>
      <c r="AU67" s="667"/>
      <c r="AV67" s="667"/>
      <c r="AW67" s="667"/>
      <c r="AX67" s="667"/>
      <c r="AY67" s="667"/>
      <c r="AZ67" s="216"/>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304"/>
      <c r="CC67" s="2154"/>
      <c r="CD67" s="2154"/>
      <c r="CE67" s="2154"/>
      <c r="CF67" s="2154"/>
      <c r="CG67" s="2154"/>
      <c r="CH67" s="2154"/>
      <c r="CI67" s="2154"/>
      <c r="CJ67" s="2154"/>
      <c r="CK67" s="2154"/>
      <c r="CL67" s="2154"/>
      <c r="CM67" s="2154"/>
      <c r="CN67" s="2154"/>
      <c r="CO67" s="2154"/>
      <c r="CP67" s="2154"/>
      <c r="CQ67" s="2154"/>
      <c r="CR67" s="2154"/>
      <c r="CS67" s="2154"/>
      <c r="CT67" s="2154"/>
      <c r="CU67" s="2154"/>
      <c r="CV67" s="2154"/>
      <c r="CW67" s="2154"/>
      <c r="CX67" s="2154"/>
      <c r="CY67" s="2154"/>
      <c r="CZ67" s="2154"/>
    </row>
    <row r="68" s="399" customFormat="true" ht="15" customHeight="true" x14ac:dyDescent="0.2">
      <c r="A68" s="2475"/>
      <c r="B68" s="1115" t="s">
        <v>46</v>
      </c>
      <c r="C68" s="952">
        <v>0</v>
      </c>
      <c r="D68" s="953">
        <v>4.6743965987529966E-2</v>
      </c>
      <c r="E68" s="953">
        <v>1.974622382168494E-3</v>
      </c>
      <c r="F68" s="953">
        <v>0.16037925129580094</v>
      </c>
      <c r="G68" s="954">
        <v>6.1894355919920589E-2</v>
      </c>
      <c r="H68" s="955">
        <v>3.060292441700822E-2</v>
      </c>
      <c r="I68" s="953">
        <v>6.6991632330640719E-2</v>
      </c>
      <c r="J68" s="953">
        <v>2.8343924803417651E-2</v>
      </c>
      <c r="K68" s="953">
        <v>0.24812051177024391</v>
      </c>
      <c r="L68" s="956">
        <v>6.9407532948137632E-2</v>
      </c>
      <c r="M68" s="957">
        <v>0</v>
      </c>
      <c r="N68" s="953">
        <v>0</v>
      </c>
      <c r="O68" s="953">
        <v>5.4967441445901037E-2</v>
      </c>
      <c r="P68" s="953">
        <v>8.8474722403648703E-2</v>
      </c>
      <c r="Q68" s="954">
        <v>9.9052519698891769E-2</v>
      </c>
      <c r="R68" s="955">
        <v>0</v>
      </c>
      <c r="S68" s="953">
        <v>0.41367706800998139</v>
      </c>
      <c r="T68" s="953">
        <v>0</v>
      </c>
      <c r="U68" s="953">
        <v>0</v>
      </c>
      <c r="V68" s="953">
        <v>0.52608069264492296</v>
      </c>
      <c r="W68" s="953">
        <v>0</v>
      </c>
      <c r="X68" s="953">
        <v>5.3627296469199712E-2</v>
      </c>
      <c r="Y68" s="953">
        <v>0</v>
      </c>
      <c r="Z68" s="953">
        <v>0.12131915579296917</v>
      </c>
      <c r="AA68" s="953">
        <v>1.6262412286741801</v>
      </c>
      <c r="AB68" s="2110">
        <v>0</v>
      </c>
      <c r="AC68" s="667"/>
      <c r="AD68" s="667"/>
      <c r="AE68" s="667"/>
      <c r="AF68" s="667"/>
      <c r="AG68" s="667"/>
      <c r="AH68" s="667"/>
      <c r="AI68" s="667"/>
      <c r="AJ68" s="667"/>
      <c r="AK68" s="667"/>
      <c r="AL68" s="667"/>
      <c r="AM68" s="667"/>
      <c r="AN68" s="667"/>
      <c r="AO68" s="667"/>
      <c r="AP68" s="667"/>
      <c r="AQ68" s="667"/>
      <c r="AR68" s="667"/>
      <c r="AS68" s="667"/>
      <c r="AT68" s="667"/>
      <c r="AU68" s="667"/>
      <c r="AV68" s="667"/>
      <c r="AW68" s="667"/>
      <c r="AX68" s="667"/>
      <c r="AY68" s="667"/>
      <c r="AZ68" s="216"/>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304"/>
      <c r="CC68" s="2154"/>
      <c r="CD68" s="2154"/>
      <c r="CE68" s="2154"/>
      <c r="CF68" s="2154"/>
      <c r="CG68" s="2154"/>
      <c r="CH68" s="2154"/>
      <c r="CI68" s="2154"/>
      <c r="CJ68" s="2154"/>
      <c r="CK68" s="2154"/>
      <c r="CL68" s="2154"/>
      <c r="CM68" s="2154"/>
      <c r="CN68" s="2154"/>
      <c r="CO68" s="2154"/>
      <c r="CP68" s="2154"/>
      <c r="CQ68" s="2154"/>
      <c r="CR68" s="2154"/>
      <c r="CS68" s="2154"/>
      <c r="CT68" s="2154"/>
      <c r="CU68" s="2154"/>
      <c r="CV68" s="2154"/>
      <c r="CW68" s="2154"/>
      <c r="CX68" s="2154"/>
      <c r="CY68" s="2154"/>
      <c r="CZ68" s="2154"/>
    </row>
    <row r="69" s="399" customFormat="true" ht="15" customHeight="true" x14ac:dyDescent="0.2">
      <c r="A69" s="863"/>
      <c r="B69" s="1116"/>
      <c r="C69" s="952"/>
      <c r="D69" s="953"/>
      <c r="E69" s="953"/>
      <c r="F69" s="953"/>
      <c r="G69" s="954"/>
      <c r="H69" s="955"/>
      <c r="I69" s="953"/>
      <c r="J69" s="953"/>
      <c r="K69" s="953"/>
      <c r="L69" s="956"/>
      <c r="M69" s="957"/>
      <c r="N69" s="953"/>
      <c r="O69" s="953"/>
      <c r="P69" s="953"/>
      <c r="Q69" s="954"/>
      <c r="R69" s="955"/>
      <c r="S69" s="953"/>
      <c r="T69" s="953"/>
      <c r="U69" s="953"/>
      <c r="V69" s="953"/>
      <c r="W69" s="953"/>
      <c r="X69" s="953"/>
      <c r="Y69" s="953"/>
      <c r="Z69" s="953"/>
      <c r="AA69" s="953"/>
      <c r="AB69" s="2110"/>
      <c r="AC69" s="667"/>
      <c r="AD69" s="667"/>
      <c r="AE69" s="667"/>
      <c r="AF69" s="667"/>
      <c r="AG69" s="667"/>
      <c r="AH69" s="667"/>
      <c r="AI69" s="667"/>
      <c r="AJ69" s="667"/>
      <c r="AK69" s="667"/>
      <c r="AL69" s="667"/>
      <c r="AM69" s="667"/>
      <c r="AN69" s="667"/>
      <c r="AO69" s="667"/>
      <c r="AP69" s="667"/>
      <c r="AQ69" s="667"/>
      <c r="AR69" s="667"/>
      <c r="AS69" s="667"/>
      <c r="AT69" s="667"/>
      <c r="AU69" s="667"/>
      <c r="AV69" s="667"/>
      <c r="AW69" s="667"/>
      <c r="AX69" s="667"/>
      <c r="AY69" s="667"/>
      <c r="AZ69" s="216"/>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304"/>
      <c r="CC69" s="2154"/>
      <c r="CD69" s="2154"/>
      <c r="CE69" s="2154"/>
      <c r="CF69" s="2154"/>
      <c r="CG69" s="2154"/>
      <c r="CH69" s="2154"/>
      <c r="CI69" s="2154"/>
      <c r="CJ69" s="2154"/>
      <c r="CK69" s="2154"/>
      <c r="CL69" s="2154"/>
      <c r="CM69" s="2154"/>
      <c r="CN69" s="2154"/>
      <c r="CO69" s="2154"/>
      <c r="CP69" s="2154"/>
      <c r="CQ69" s="2154"/>
      <c r="CR69" s="2154"/>
      <c r="CS69" s="2154"/>
      <c r="CT69" s="2154"/>
      <c r="CU69" s="2154"/>
      <c r="CV69" s="2154"/>
      <c r="CW69" s="2154"/>
      <c r="CX69" s="2154"/>
      <c r="CY69" s="2154"/>
      <c r="CZ69" s="2154"/>
    </row>
    <row r="70" s="399" customFormat="true" ht="15" customHeight="true" x14ac:dyDescent="0.2">
      <c r="A70" s="863"/>
      <c r="B70" s="1116"/>
      <c r="C70" s="952"/>
      <c r="D70" s="953"/>
      <c r="E70" s="953"/>
      <c r="F70" s="953"/>
      <c r="G70" s="954"/>
      <c r="H70" s="955"/>
      <c r="I70" s="953"/>
      <c r="J70" s="953"/>
      <c r="K70" s="953"/>
      <c r="L70" s="956"/>
      <c r="M70" s="957"/>
      <c r="N70" s="953"/>
      <c r="O70" s="953"/>
      <c r="P70" s="953"/>
      <c r="Q70" s="954"/>
      <c r="R70" s="955"/>
      <c r="S70" s="953"/>
      <c r="T70" s="953"/>
      <c r="U70" s="953"/>
      <c r="V70" s="953"/>
      <c r="W70" s="953"/>
      <c r="X70" s="953"/>
      <c r="Y70" s="953"/>
      <c r="Z70" s="953"/>
      <c r="AA70" s="953"/>
      <c r="AB70" s="2110"/>
      <c r="AC70" s="667"/>
      <c r="AD70" s="667"/>
      <c r="AE70" s="667"/>
      <c r="AF70" s="667"/>
      <c r="AG70" s="667"/>
      <c r="AH70" s="667"/>
      <c r="AI70" s="667"/>
      <c r="AJ70" s="667"/>
      <c r="AK70" s="667"/>
      <c r="AL70" s="667"/>
      <c r="AM70" s="667"/>
      <c r="AN70" s="667"/>
      <c r="AO70" s="667"/>
      <c r="AP70" s="667"/>
      <c r="AQ70" s="667"/>
      <c r="AR70" s="667"/>
      <c r="AS70" s="667"/>
      <c r="AT70" s="667"/>
      <c r="AU70" s="667"/>
      <c r="AV70" s="667"/>
      <c r="AW70" s="667"/>
      <c r="AX70" s="667"/>
      <c r="AY70" s="667"/>
      <c r="AZ70" s="216"/>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304"/>
      <c r="CC70" s="2154"/>
      <c r="CD70" s="2154"/>
      <c r="CE70" s="2154"/>
      <c r="CF70" s="2154"/>
      <c r="CG70" s="2154"/>
      <c r="CH70" s="2154"/>
      <c r="CI70" s="2154"/>
      <c r="CJ70" s="2154"/>
      <c r="CK70" s="2154"/>
      <c r="CL70" s="2154"/>
      <c r="CM70" s="2154"/>
      <c r="CN70" s="2154"/>
      <c r="CO70" s="2154"/>
      <c r="CP70" s="2154"/>
      <c r="CQ70" s="2154"/>
      <c r="CR70" s="2154"/>
      <c r="CS70" s="2154"/>
      <c r="CT70" s="2154"/>
      <c r="CU70" s="2154"/>
      <c r="CV70" s="2154"/>
      <c r="CW70" s="2154"/>
      <c r="CX70" s="2154"/>
      <c r="CY70" s="2154"/>
      <c r="CZ70" s="2154"/>
    </row>
    <row r="71" s="399" customFormat="true" ht="15" customHeight="true" x14ac:dyDescent="0.2">
      <c r="A71" s="863"/>
      <c r="B71" s="1116"/>
      <c r="C71" s="952"/>
      <c r="D71" s="953"/>
      <c r="E71" s="953"/>
      <c r="F71" s="953"/>
      <c r="G71" s="954"/>
      <c r="H71" s="955"/>
      <c r="I71" s="953"/>
      <c r="J71" s="953"/>
      <c r="K71" s="953"/>
      <c r="L71" s="956"/>
      <c r="M71" s="957"/>
      <c r="N71" s="953"/>
      <c r="O71" s="953"/>
      <c r="P71" s="953"/>
      <c r="Q71" s="954"/>
      <c r="R71" s="955"/>
      <c r="S71" s="953"/>
      <c r="T71" s="953"/>
      <c r="U71" s="953"/>
      <c r="V71" s="953"/>
      <c r="W71" s="953"/>
      <c r="X71" s="953"/>
      <c r="Y71" s="953"/>
      <c r="Z71" s="953"/>
      <c r="AA71" s="953"/>
      <c r="AB71" s="2110"/>
      <c r="AC71" s="667"/>
      <c r="AD71" s="667"/>
      <c r="AE71" s="667"/>
      <c r="AF71" s="667"/>
      <c r="AG71" s="667"/>
      <c r="AH71" s="667"/>
      <c r="AI71" s="667"/>
      <c r="AJ71" s="667"/>
      <c r="AK71" s="667"/>
      <c r="AL71" s="667"/>
      <c r="AM71" s="667"/>
      <c r="AN71" s="667"/>
      <c r="AO71" s="667"/>
      <c r="AP71" s="667"/>
      <c r="AQ71" s="667"/>
      <c r="AR71" s="667"/>
      <c r="AS71" s="667"/>
      <c r="AT71" s="667"/>
      <c r="AU71" s="667"/>
      <c r="AV71" s="667"/>
      <c r="AW71" s="667"/>
      <c r="AX71" s="667"/>
      <c r="AY71" s="667"/>
      <c r="AZ71" s="216"/>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304"/>
      <c r="CC71" s="2154"/>
      <c r="CD71" s="2154"/>
      <c r="CE71" s="2154"/>
      <c r="CF71" s="2154"/>
      <c r="CG71" s="2154"/>
      <c r="CH71" s="2154"/>
      <c r="CI71" s="2154"/>
      <c r="CJ71" s="2154"/>
      <c r="CK71" s="2154"/>
      <c r="CL71" s="2154"/>
      <c r="CM71" s="2154"/>
      <c r="CN71" s="2154"/>
      <c r="CO71" s="2154"/>
      <c r="CP71" s="2154"/>
      <c r="CQ71" s="2154"/>
      <c r="CR71" s="2154"/>
      <c r="CS71" s="2154"/>
      <c r="CT71" s="2154"/>
      <c r="CU71" s="2154"/>
      <c r="CV71" s="2154"/>
      <c r="CW71" s="2154"/>
      <c r="CX71" s="2154"/>
      <c r="CY71" s="2154"/>
      <c r="CZ71" s="2154"/>
    </row>
    <row r="72" s="399" customFormat="true" ht="15" customHeight="true" x14ac:dyDescent="0.2">
      <c r="A72" s="863"/>
      <c r="B72" s="1116"/>
      <c r="C72" s="952"/>
      <c r="D72" s="953"/>
      <c r="E72" s="953"/>
      <c r="F72" s="953"/>
      <c r="G72" s="954"/>
      <c r="H72" s="955"/>
      <c r="I72" s="953"/>
      <c r="J72" s="953"/>
      <c r="K72" s="953"/>
      <c r="L72" s="956"/>
      <c r="M72" s="957"/>
      <c r="N72" s="953"/>
      <c r="O72" s="953"/>
      <c r="P72" s="953"/>
      <c r="Q72" s="954"/>
      <c r="R72" s="955"/>
      <c r="S72" s="953"/>
      <c r="T72" s="953"/>
      <c r="U72" s="953"/>
      <c r="V72" s="953"/>
      <c r="W72" s="953"/>
      <c r="X72" s="953"/>
      <c r="Y72" s="953"/>
      <c r="Z72" s="953"/>
      <c r="AA72" s="953"/>
      <c r="AB72" s="2110"/>
      <c r="AC72" s="667"/>
      <c r="AD72" s="667"/>
      <c r="AE72" s="667"/>
      <c r="AF72" s="667"/>
      <c r="AG72" s="667"/>
      <c r="AH72" s="667"/>
      <c r="AI72" s="667"/>
      <c r="AJ72" s="667"/>
      <c r="AK72" s="667"/>
      <c r="AL72" s="667"/>
      <c r="AM72" s="667"/>
      <c r="AN72" s="667"/>
      <c r="AO72" s="667"/>
      <c r="AP72" s="667"/>
      <c r="AQ72" s="667"/>
      <c r="AR72" s="667"/>
      <c r="AS72" s="667"/>
      <c r="AT72" s="667"/>
      <c r="AU72" s="667"/>
      <c r="AV72" s="667"/>
      <c r="AW72" s="667"/>
      <c r="AX72" s="667"/>
      <c r="AY72" s="667"/>
      <c r="AZ72" s="216"/>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304"/>
      <c r="CC72" s="2154"/>
      <c r="CD72" s="2154"/>
      <c r="CE72" s="2154"/>
      <c r="CF72" s="2154"/>
      <c r="CG72" s="2154"/>
      <c r="CH72" s="2154"/>
      <c r="CI72" s="2154"/>
      <c r="CJ72" s="2154"/>
      <c r="CK72" s="2154"/>
      <c r="CL72" s="2154"/>
      <c r="CM72" s="2154"/>
      <c r="CN72" s="2154"/>
      <c r="CO72" s="2154"/>
      <c r="CP72" s="2154"/>
      <c r="CQ72" s="2154"/>
      <c r="CR72" s="2154"/>
      <c r="CS72" s="2154"/>
      <c r="CT72" s="2154"/>
      <c r="CU72" s="2154"/>
      <c r="CV72" s="2154"/>
      <c r="CW72" s="2154"/>
      <c r="CX72" s="2154"/>
      <c r="CY72" s="2154"/>
      <c r="CZ72" s="2154"/>
    </row>
    <row r="73" s="399" customFormat="true" ht="15" customHeight="true" x14ac:dyDescent="0.2">
      <c r="A73" s="863"/>
      <c r="B73" s="1116"/>
      <c r="C73" s="952"/>
      <c r="D73" s="953"/>
      <c r="E73" s="953"/>
      <c r="F73" s="953"/>
      <c r="G73" s="954"/>
      <c r="H73" s="955"/>
      <c r="I73" s="953"/>
      <c r="J73" s="953"/>
      <c r="K73" s="953"/>
      <c r="L73" s="956"/>
      <c r="M73" s="957"/>
      <c r="N73" s="953"/>
      <c r="O73" s="953"/>
      <c r="P73" s="953"/>
      <c r="Q73" s="954"/>
      <c r="R73" s="955"/>
      <c r="S73" s="953"/>
      <c r="T73" s="953"/>
      <c r="U73" s="953"/>
      <c r="V73" s="953"/>
      <c r="W73" s="953"/>
      <c r="X73" s="953"/>
      <c r="Y73" s="953"/>
      <c r="Z73" s="953"/>
      <c r="AA73" s="953"/>
      <c r="AB73" s="2110"/>
      <c r="AC73" s="667"/>
      <c r="AD73" s="667"/>
      <c r="AE73" s="667"/>
      <c r="AF73" s="667"/>
      <c r="AG73" s="667"/>
      <c r="AH73" s="667"/>
      <c r="AI73" s="667"/>
      <c r="AJ73" s="667"/>
      <c r="AK73" s="667"/>
      <c r="AL73" s="667"/>
      <c r="AM73" s="667"/>
      <c r="AN73" s="667"/>
      <c r="AO73" s="667"/>
      <c r="AP73" s="667"/>
      <c r="AQ73" s="667"/>
      <c r="AR73" s="667"/>
      <c r="AS73" s="667"/>
      <c r="AT73" s="667"/>
      <c r="AU73" s="667"/>
      <c r="AV73" s="667"/>
      <c r="AW73" s="667"/>
      <c r="AX73" s="667"/>
      <c r="AY73" s="667"/>
      <c r="AZ73" s="216"/>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304"/>
      <c r="CC73" s="2154"/>
      <c r="CD73" s="2154"/>
      <c r="CE73" s="2154"/>
      <c r="CF73" s="2154"/>
      <c r="CG73" s="2154"/>
      <c r="CH73" s="2154"/>
      <c r="CI73" s="2154"/>
      <c r="CJ73" s="2154"/>
      <c r="CK73" s="2154"/>
      <c r="CL73" s="2154"/>
      <c r="CM73" s="2154"/>
      <c r="CN73" s="2154"/>
      <c r="CO73" s="2154"/>
      <c r="CP73" s="2154"/>
      <c r="CQ73" s="2154"/>
      <c r="CR73" s="2154"/>
      <c r="CS73" s="2154"/>
      <c r="CT73" s="2154"/>
      <c r="CU73" s="2154"/>
      <c r="CV73" s="2154"/>
      <c r="CW73" s="2154"/>
      <c r="CX73" s="2154"/>
      <c r="CY73" s="2154"/>
      <c r="CZ73" s="2154"/>
    </row>
    <row r="74" s="399" customFormat="true" ht="15" customHeight="true" x14ac:dyDescent="0.2">
      <c r="A74" s="863"/>
      <c r="B74" s="1116"/>
      <c r="C74" s="952"/>
      <c r="D74" s="953"/>
      <c r="E74" s="953"/>
      <c r="F74" s="953"/>
      <c r="G74" s="954"/>
      <c r="H74" s="955"/>
      <c r="I74" s="953"/>
      <c r="J74" s="953"/>
      <c r="K74" s="953"/>
      <c r="L74" s="956"/>
      <c r="M74" s="957"/>
      <c r="N74" s="953"/>
      <c r="O74" s="953"/>
      <c r="P74" s="953"/>
      <c r="Q74" s="954"/>
      <c r="R74" s="955"/>
      <c r="S74" s="953"/>
      <c r="T74" s="953"/>
      <c r="U74" s="953"/>
      <c r="V74" s="953"/>
      <c r="W74" s="953"/>
      <c r="X74" s="953"/>
      <c r="Y74" s="953"/>
      <c r="Z74" s="953"/>
      <c r="AA74" s="953"/>
      <c r="AB74" s="2110"/>
      <c r="AC74" s="667"/>
      <c r="AD74" s="667"/>
      <c r="AE74" s="667"/>
      <c r="AF74" s="667"/>
      <c r="AG74" s="667"/>
      <c r="AH74" s="667"/>
      <c r="AI74" s="667"/>
      <c r="AJ74" s="667"/>
      <c r="AK74" s="667"/>
      <c r="AL74" s="667"/>
      <c r="AM74" s="667"/>
      <c r="AN74" s="667"/>
      <c r="AO74" s="667"/>
      <c r="AP74" s="667"/>
      <c r="AQ74" s="667"/>
      <c r="AR74" s="667"/>
      <c r="AS74" s="667"/>
      <c r="AT74" s="667"/>
      <c r="AU74" s="667"/>
      <c r="AV74" s="667"/>
      <c r="AW74" s="667"/>
      <c r="AX74" s="667"/>
      <c r="AY74" s="667"/>
      <c r="AZ74" s="216"/>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304"/>
      <c r="CC74" s="2154"/>
      <c r="CD74" s="2154"/>
      <c r="CE74" s="2154"/>
      <c r="CF74" s="2154"/>
      <c r="CG74" s="2154"/>
      <c r="CH74" s="2154"/>
      <c r="CI74" s="2154"/>
      <c r="CJ74" s="2154"/>
      <c r="CK74" s="2154"/>
      <c r="CL74" s="2154"/>
      <c r="CM74" s="2154"/>
      <c r="CN74" s="2154"/>
      <c r="CO74" s="2154"/>
      <c r="CP74" s="2154"/>
      <c r="CQ74" s="2154"/>
      <c r="CR74" s="2154"/>
      <c r="CS74" s="2154"/>
      <c r="CT74" s="2154"/>
      <c r="CU74" s="2154"/>
      <c r="CV74" s="2154"/>
      <c r="CW74" s="2154"/>
      <c r="CX74" s="2154"/>
      <c r="CY74" s="2154"/>
      <c r="CZ74" s="2154"/>
    </row>
    <row r="75" s="399" customFormat="true" ht="15" customHeight="true" x14ac:dyDescent="0.2">
      <c r="A75" s="863"/>
      <c r="B75" s="1116"/>
      <c r="C75" s="952"/>
      <c r="D75" s="953"/>
      <c r="E75" s="953"/>
      <c r="F75" s="953"/>
      <c r="G75" s="954"/>
      <c r="H75" s="955"/>
      <c r="I75" s="953"/>
      <c r="J75" s="953"/>
      <c r="K75" s="953"/>
      <c r="L75" s="956"/>
      <c r="M75" s="957"/>
      <c r="N75" s="953"/>
      <c r="O75" s="953"/>
      <c r="P75" s="953"/>
      <c r="Q75" s="954"/>
      <c r="R75" s="955"/>
      <c r="S75" s="953"/>
      <c r="T75" s="953"/>
      <c r="U75" s="953"/>
      <c r="V75" s="953"/>
      <c r="W75" s="953"/>
      <c r="X75" s="953"/>
      <c r="Y75" s="953"/>
      <c r="Z75" s="953"/>
      <c r="AA75" s="953"/>
      <c r="AB75" s="2110"/>
      <c r="AC75" s="667"/>
      <c r="AD75" s="667"/>
      <c r="AE75" s="667"/>
      <c r="AF75" s="667"/>
      <c r="AG75" s="667"/>
      <c r="AH75" s="667"/>
      <c r="AI75" s="667"/>
      <c r="AJ75" s="667"/>
      <c r="AK75" s="667"/>
      <c r="AL75" s="667"/>
      <c r="AM75" s="667"/>
      <c r="AN75" s="667"/>
      <c r="AO75" s="667"/>
      <c r="AP75" s="667"/>
      <c r="AQ75" s="667"/>
      <c r="AR75" s="667"/>
      <c r="AS75" s="667"/>
      <c r="AT75" s="667"/>
      <c r="AU75" s="667"/>
      <c r="AV75" s="667"/>
      <c r="AW75" s="667"/>
      <c r="AX75" s="667"/>
      <c r="AY75" s="667"/>
      <c r="AZ75" s="216"/>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304"/>
      <c r="CC75" s="2154"/>
      <c r="CD75" s="2154"/>
      <c r="CE75" s="2154"/>
      <c r="CF75" s="2154"/>
      <c r="CG75" s="2154"/>
      <c r="CH75" s="2154"/>
      <c r="CI75" s="2154"/>
      <c r="CJ75" s="2154"/>
      <c r="CK75" s="2154"/>
      <c r="CL75" s="2154"/>
      <c r="CM75" s="2154"/>
      <c r="CN75" s="2154"/>
      <c r="CO75" s="2154"/>
      <c r="CP75" s="2154"/>
      <c r="CQ75" s="2154"/>
      <c r="CR75" s="2154"/>
      <c r="CS75" s="2154"/>
      <c r="CT75" s="2154"/>
      <c r="CU75" s="2154"/>
      <c r="CV75" s="2154"/>
      <c r="CW75" s="2154"/>
      <c r="CX75" s="2154"/>
      <c r="CY75" s="2154"/>
      <c r="CZ75" s="2154"/>
    </row>
    <row r="76" s="399" customFormat="true" ht="15" customHeight="true" x14ac:dyDescent="0.2">
      <c r="A76" s="863"/>
      <c r="B76" s="1116"/>
      <c r="C76" s="952"/>
      <c r="D76" s="953"/>
      <c r="E76" s="953"/>
      <c r="F76" s="953"/>
      <c r="G76" s="954"/>
      <c r="H76" s="955"/>
      <c r="I76" s="953"/>
      <c r="J76" s="953"/>
      <c r="K76" s="953"/>
      <c r="L76" s="956"/>
      <c r="M76" s="957"/>
      <c r="N76" s="953"/>
      <c r="O76" s="953"/>
      <c r="P76" s="953"/>
      <c r="Q76" s="954"/>
      <c r="R76" s="955"/>
      <c r="S76" s="953"/>
      <c r="T76" s="953"/>
      <c r="U76" s="953"/>
      <c r="V76" s="953"/>
      <c r="W76" s="953"/>
      <c r="X76" s="953"/>
      <c r="Y76" s="953"/>
      <c r="Z76" s="953"/>
      <c r="AA76" s="953"/>
      <c r="AB76" s="2110"/>
      <c r="AC76" s="667"/>
      <c r="AD76" s="667"/>
      <c r="AE76" s="667"/>
      <c r="AF76" s="667"/>
      <c r="AG76" s="667"/>
      <c r="AH76" s="667"/>
      <c r="AI76" s="667"/>
      <c r="AJ76" s="667"/>
      <c r="AK76" s="667"/>
      <c r="AL76" s="667"/>
      <c r="AM76" s="667"/>
      <c r="AN76" s="667"/>
      <c r="AO76" s="667"/>
      <c r="AP76" s="667"/>
      <c r="AQ76" s="667"/>
      <c r="AR76" s="667"/>
      <c r="AS76" s="667"/>
      <c r="AT76" s="667"/>
      <c r="AU76" s="667"/>
      <c r="AV76" s="667"/>
      <c r="AW76" s="667"/>
      <c r="AX76" s="667"/>
      <c r="AY76" s="667"/>
      <c r="AZ76" s="216"/>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304"/>
      <c r="CC76" s="2154"/>
      <c r="CD76" s="2154"/>
      <c r="CE76" s="2154"/>
      <c r="CF76" s="2154"/>
      <c r="CG76" s="2154"/>
      <c r="CH76" s="2154"/>
      <c r="CI76" s="2154"/>
      <c r="CJ76" s="2154"/>
      <c r="CK76" s="2154"/>
      <c r="CL76" s="2154"/>
      <c r="CM76" s="2154"/>
      <c r="CN76" s="2154"/>
      <c r="CO76" s="2154"/>
      <c r="CP76" s="2154"/>
      <c r="CQ76" s="2154"/>
      <c r="CR76" s="2154"/>
      <c r="CS76" s="2154"/>
      <c r="CT76" s="2154"/>
      <c r="CU76" s="2154"/>
      <c r="CV76" s="2154"/>
      <c r="CW76" s="2154"/>
      <c r="CX76" s="2154"/>
      <c r="CY76" s="2154"/>
      <c r="CZ76" s="2154"/>
    </row>
    <row r="77" s="399" customFormat="true" ht="15" customHeight="true" x14ac:dyDescent="0.2">
      <c r="A77" s="863"/>
      <c r="B77" s="1116"/>
      <c r="C77" s="952"/>
      <c r="D77" s="953"/>
      <c r="E77" s="953"/>
      <c r="F77" s="953"/>
      <c r="G77" s="954"/>
      <c r="H77" s="955"/>
      <c r="I77" s="953"/>
      <c r="J77" s="953"/>
      <c r="K77" s="953"/>
      <c r="L77" s="956"/>
      <c r="M77" s="957"/>
      <c r="N77" s="953"/>
      <c r="O77" s="953"/>
      <c r="P77" s="953"/>
      <c r="Q77" s="954"/>
      <c r="R77" s="955"/>
      <c r="S77" s="953"/>
      <c r="T77" s="953"/>
      <c r="U77" s="953"/>
      <c r="V77" s="953"/>
      <c r="W77" s="953"/>
      <c r="X77" s="953"/>
      <c r="Y77" s="953"/>
      <c r="Z77" s="953"/>
      <c r="AA77" s="953"/>
      <c r="AB77" s="2110"/>
      <c r="AC77" s="667"/>
      <c r="AD77" s="667"/>
      <c r="AE77" s="667"/>
      <c r="AF77" s="667"/>
      <c r="AG77" s="667"/>
      <c r="AH77" s="667"/>
      <c r="AI77" s="667"/>
      <c r="AJ77" s="667"/>
      <c r="AK77" s="667"/>
      <c r="AL77" s="667"/>
      <c r="AM77" s="667"/>
      <c r="AN77" s="667"/>
      <c r="AO77" s="667"/>
      <c r="AP77" s="667"/>
      <c r="AQ77" s="667"/>
      <c r="AR77" s="667"/>
      <c r="AS77" s="667"/>
      <c r="AT77" s="667"/>
      <c r="AU77" s="667"/>
      <c r="AV77" s="667"/>
      <c r="AW77" s="667"/>
      <c r="AX77" s="667"/>
      <c r="AY77" s="667"/>
      <c r="AZ77" s="216"/>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304"/>
      <c r="CC77" s="2154"/>
      <c r="CD77" s="2154"/>
      <c r="CE77" s="2154"/>
      <c r="CF77" s="2154"/>
      <c r="CG77" s="2154"/>
      <c r="CH77" s="2154"/>
      <c r="CI77" s="2154"/>
      <c r="CJ77" s="2154"/>
      <c r="CK77" s="2154"/>
      <c r="CL77" s="2154"/>
      <c r="CM77" s="2154"/>
      <c r="CN77" s="2154"/>
      <c r="CO77" s="2154"/>
      <c r="CP77" s="2154"/>
      <c r="CQ77" s="2154"/>
      <c r="CR77" s="2154"/>
      <c r="CS77" s="2154"/>
      <c r="CT77" s="2154"/>
      <c r="CU77" s="2154"/>
      <c r="CV77" s="2154"/>
      <c r="CW77" s="2154"/>
      <c r="CX77" s="2154"/>
      <c r="CY77" s="2154"/>
      <c r="CZ77" s="2154"/>
    </row>
    <row r="78" s="399" customFormat="true" ht="15" customHeight="true" x14ac:dyDescent="0.2">
      <c r="A78" s="863"/>
      <c r="B78" s="1116"/>
      <c r="C78" s="952"/>
      <c r="D78" s="953"/>
      <c r="E78" s="953"/>
      <c r="F78" s="953"/>
      <c r="G78" s="954"/>
      <c r="H78" s="955"/>
      <c r="I78" s="953"/>
      <c r="J78" s="953"/>
      <c r="K78" s="953"/>
      <c r="L78" s="956"/>
      <c r="M78" s="957"/>
      <c r="N78" s="953"/>
      <c r="O78" s="953"/>
      <c r="P78" s="953"/>
      <c r="Q78" s="954"/>
      <c r="R78" s="955"/>
      <c r="S78" s="953"/>
      <c r="T78" s="953"/>
      <c r="U78" s="953"/>
      <c r="V78" s="953"/>
      <c r="W78" s="953"/>
      <c r="X78" s="953"/>
      <c r="Y78" s="953"/>
      <c r="Z78" s="953"/>
      <c r="AA78" s="953"/>
      <c r="AB78" s="2110"/>
      <c r="AC78" s="667"/>
      <c r="AD78" s="667"/>
      <c r="AE78" s="667"/>
      <c r="AF78" s="667"/>
      <c r="AG78" s="667"/>
      <c r="AH78" s="667"/>
      <c r="AI78" s="667"/>
      <c r="AJ78" s="667"/>
      <c r="AK78" s="667"/>
      <c r="AL78" s="667"/>
      <c r="AM78" s="667"/>
      <c r="AN78" s="667"/>
      <c r="AO78" s="667"/>
      <c r="AP78" s="667"/>
      <c r="AQ78" s="667"/>
      <c r="AR78" s="667"/>
      <c r="AS78" s="667"/>
      <c r="AT78" s="667"/>
      <c r="AU78" s="667"/>
      <c r="AV78" s="667"/>
      <c r="AW78" s="667"/>
      <c r="AX78" s="667"/>
      <c r="AY78" s="667"/>
      <c r="AZ78" s="216"/>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304"/>
      <c r="CC78" s="2154"/>
      <c r="CD78" s="2154"/>
      <c r="CE78" s="2154"/>
      <c r="CF78" s="2154"/>
      <c r="CG78" s="2154"/>
      <c r="CH78" s="2154"/>
      <c r="CI78" s="2154"/>
      <c r="CJ78" s="2154"/>
      <c r="CK78" s="2154"/>
      <c r="CL78" s="2154"/>
      <c r="CM78" s="2154"/>
      <c r="CN78" s="2154"/>
      <c r="CO78" s="2154"/>
      <c r="CP78" s="2154"/>
      <c r="CQ78" s="2154"/>
      <c r="CR78" s="2154"/>
      <c r="CS78" s="2154"/>
      <c r="CT78" s="2154"/>
      <c r="CU78" s="2154"/>
      <c r="CV78" s="2154"/>
      <c r="CW78" s="2154"/>
      <c r="CX78" s="2154"/>
      <c r="CY78" s="2154"/>
      <c r="CZ78" s="2154"/>
    </row>
    <row r="79" s="399" customFormat="true" ht="15" customHeight="true" x14ac:dyDescent="0.2">
      <c r="A79" s="863"/>
      <c r="B79" s="1116"/>
      <c r="C79" s="952"/>
      <c r="D79" s="953"/>
      <c r="E79" s="953"/>
      <c r="F79" s="953"/>
      <c r="G79" s="954"/>
      <c r="H79" s="955"/>
      <c r="I79" s="953"/>
      <c r="J79" s="953"/>
      <c r="K79" s="953"/>
      <c r="L79" s="956"/>
      <c r="M79" s="957"/>
      <c r="N79" s="953"/>
      <c r="O79" s="953"/>
      <c r="P79" s="953"/>
      <c r="Q79" s="954"/>
      <c r="R79" s="955"/>
      <c r="S79" s="953"/>
      <c r="T79" s="953"/>
      <c r="U79" s="953"/>
      <c r="V79" s="953"/>
      <c r="W79" s="953"/>
      <c r="X79" s="953"/>
      <c r="Y79" s="953"/>
      <c r="Z79" s="953"/>
      <c r="AA79" s="953"/>
      <c r="AB79" s="2110"/>
      <c r="AC79" s="667"/>
      <c r="AD79" s="667"/>
      <c r="AE79" s="667"/>
      <c r="AF79" s="667"/>
      <c r="AG79" s="667"/>
      <c r="AH79" s="667"/>
      <c r="AI79" s="667"/>
      <c r="AJ79" s="667"/>
      <c r="AK79" s="667"/>
      <c r="AL79" s="667"/>
      <c r="AM79" s="667"/>
      <c r="AN79" s="667"/>
      <c r="AO79" s="667"/>
      <c r="AP79" s="667"/>
      <c r="AQ79" s="667"/>
      <c r="AR79" s="667"/>
      <c r="AS79" s="667"/>
      <c r="AT79" s="667"/>
      <c r="AU79" s="667"/>
      <c r="AV79" s="667"/>
      <c r="AW79" s="667"/>
      <c r="AX79" s="667"/>
      <c r="AY79" s="667"/>
      <c r="AZ79" s="216"/>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304"/>
      <c r="CC79" s="2154"/>
      <c r="CD79" s="2154"/>
      <c r="CE79" s="2154"/>
      <c r="CF79" s="2154"/>
      <c r="CG79" s="2154"/>
      <c r="CH79" s="2154"/>
      <c r="CI79" s="2154"/>
      <c r="CJ79" s="2154"/>
      <c r="CK79" s="2154"/>
      <c r="CL79" s="2154"/>
      <c r="CM79" s="2154"/>
      <c r="CN79" s="2154"/>
      <c r="CO79" s="2154"/>
      <c r="CP79" s="2154"/>
      <c r="CQ79" s="2154"/>
      <c r="CR79" s="2154"/>
      <c r="CS79" s="2154"/>
      <c r="CT79" s="2154"/>
      <c r="CU79" s="2154"/>
      <c r="CV79" s="2154"/>
      <c r="CW79" s="2154"/>
      <c r="CX79" s="2154"/>
      <c r="CY79" s="2154"/>
      <c r="CZ79" s="2154"/>
    </row>
    <row r="80" s="399" customFormat="true" ht="15" customHeight="true" x14ac:dyDescent="0.2">
      <c r="A80" s="864"/>
      <c r="B80" s="1117"/>
      <c r="C80" s="958"/>
      <c r="D80" s="959"/>
      <c r="E80" s="959"/>
      <c r="F80" s="959"/>
      <c r="G80" s="960"/>
      <c r="H80" s="961"/>
      <c r="I80" s="959"/>
      <c r="J80" s="959"/>
      <c r="K80" s="959"/>
      <c r="L80" s="962"/>
      <c r="M80" s="963"/>
      <c r="N80" s="959"/>
      <c r="O80" s="959"/>
      <c r="P80" s="959"/>
      <c r="Q80" s="960"/>
      <c r="R80" s="961"/>
      <c r="S80" s="959"/>
      <c r="T80" s="959"/>
      <c r="U80" s="959"/>
      <c r="V80" s="959"/>
      <c r="W80" s="959"/>
      <c r="X80" s="959"/>
      <c r="Y80" s="959"/>
      <c r="Z80" s="959"/>
      <c r="AA80" s="959"/>
      <c r="AB80" s="2111"/>
      <c r="AC80" s="667"/>
      <c r="AD80" s="667"/>
      <c r="AE80" s="667"/>
      <c r="AF80" s="667"/>
      <c r="AG80" s="667"/>
      <c r="AH80" s="667"/>
      <c r="AI80" s="667"/>
      <c r="AJ80" s="667"/>
      <c r="AK80" s="667"/>
      <c r="AL80" s="667"/>
      <c r="AM80" s="667"/>
      <c r="AN80" s="667"/>
      <c r="AO80" s="667"/>
      <c r="AP80" s="667"/>
      <c r="AQ80" s="667"/>
      <c r="AR80" s="667"/>
      <c r="AS80" s="667"/>
      <c r="AT80" s="667"/>
      <c r="AU80" s="667"/>
      <c r="AV80" s="667"/>
      <c r="AW80" s="667"/>
      <c r="AX80" s="667"/>
      <c r="AY80" s="667"/>
      <c r="AZ80" s="216"/>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304"/>
      <c r="CC80" s="2154"/>
      <c r="CD80" s="2154"/>
      <c r="CE80" s="2154"/>
      <c r="CF80" s="2154"/>
      <c r="CG80" s="2154"/>
      <c r="CH80" s="2154"/>
      <c r="CI80" s="2154"/>
      <c r="CJ80" s="2154"/>
      <c r="CK80" s="2154"/>
      <c r="CL80" s="2154"/>
      <c r="CM80" s="2154"/>
      <c r="CN80" s="2154"/>
      <c r="CO80" s="2154"/>
      <c r="CP80" s="2154"/>
      <c r="CQ80" s="2154"/>
      <c r="CR80" s="2154"/>
      <c r="CS80" s="2154"/>
      <c r="CT80" s="2154"/>
      <c r="CU80" s="2154"/>
      <c r="CV80" s="2154"/>
      <c r="CW80" s="2154"/>
      <c r="CX80" s="2154"/>
      <c r="CY80" s="2154"/>
      <c r="CZ80" s="2154"/>
    </row>
    <row r="81" s="399" customFormat="true" ht="15" customHeight="true" x14ac:dyDescent="0.2">
      <c r="A81" s="865"/>
      <c r="B81" s="890"/>
      <c r="C81" s="964"/>
      <c r="D81" s="965"/>
      <c r="E81" s="965"/>
      <c r="F81" s="965"/>
      <c r="G81" s="966"/>
      <c r="H81" s="967"/>
      <c r="I81" s="965"/>
      <c r="J81" s="965"/>
      <c r="K81" s="965"/>
      <c r="L81" s="968"/>
      <c r="M81" s="969"/>
      <c r="N81" s="965"/>
      <c r="O81" s="965"/>
      <c r="P81" s="965"/>
      <c r="Q81" s="966"/>
      <c r="R81" s="967"/>
      <c r="S81" s="965"/>
      <c r="T81" s="965"/>
      <c r="U81" s="965"/>
      <c r="V81" s="965"/>
      <c r="W81" s="965"/>
      <c r="X81" s="965"/>
      <c r="Y81" s="965"/>
      <c r="Z81" s="965"/>
      <c r="AA81" s="965"/>
      <c r="AB81" s="2112"/>
      <c r="AC81" s="667"/>
      <c r="AD81" s="667"/>
      <c r="AE81" s="667"/>
      <c r="AF81" s="667"/>
      <c r="AG81" s="667"/>
      <c r="AH81" s="667"/>
      <c r="AI81" s="667"/>
      <c r="AJ81" s="667"/>
      <c r="AK81" s="667"/>
      <c r="AL81" s="667"/>
      <c r="AM81" s="667"/>
      <c r="AN81" s="667"/>
      <c r="AO81" s="667"/>
      <c r="AP81" s="667"/>
      <c r="AQ81" s="667"/>
      <c r="AR81" s="667"/>
      <c r="AS81" s="667"/>
      <c r="AT81" s="667"/>
      <c r="AU81" s="667"/>
      <c r="AV81" s="667"/>
      <c r="AW81" s="667"/>
      <c r="AX81" s="667"/>
      <c r="AY81" s="667"/>
      <c r="AZ81" s="216"/>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304"/>
      <c r="CC81" s="2154"/>
      <c r="CD81" s="2154"/>
      <c r="CE81" s="2154"/>
      <c r="CF81" s="2154"/>
      <c r="CG81" s="2154"/>
      <c r="CH81" s="2154"/>
      <c r="CI81" s="2154"/>
      <c r="CJ81" s="2154"/>
      <c r="CK81" s="2154"/>
      <c r="CL81" s="2154"/>
      <c r="CM81" s="2154"/>
      <c r="CN81" s="2154"/>
      <c r="CO81" s="2154"/>
      <c r="CP81" s="2154"/>
      <c r="CQ81" s="2154"/>
      <c r="CR81" s="2154"/>
      <c r="CS81" s="2154"/>
      <c r="CT81" s="2154"/>
      <c r="CU81" s="2154"/>
      <c r="CV81" s="2154"/>
      <c r="CW81" s="2154"/>
      <c r="CX81" s="2154"/>
      <c r="CY81" s="2154"/>
      <c r="CZ81" s="2154"/>
    </row>
    <row r="82" s="399" customFormat="true" ht="15" customHeight="true" x14ac:dyDescent="0.2">
      <c r="A82" s="865"/>
      <c r="B82" s="890"/>
      <c r="C82" s="964"/>
      <c r="D82" s="965"/>
      <c r="E82" s="965"/>
      <c r="F82" s="965"/>
      <c r="G82" s="966"/>
      <c r="H82" s="967"/>
      <c r="I82" s="965"/>
      <c r="J82" s="965"/>
      <c r="K82" s="965"/>
      <c r="L82" s="968"/>
      <c r="M82" s="969"/>
      <c r="N82" s="965"/>
      <c r="O82" s="965"/>
      <c r="P82" s="965"/>
      <c r="Q82" s="966"/>
      <c r="R82" s="967"/>
      <c r="S82" s="965"/>
      <c r="T82" s="965"/>
      <c r="U82" s="965"/>
      <c r="V82" s="965"/>
      <c r="W82" s="965"/>
      <c r="X82" s="965"/>
      <c r="Y82" s="965"/>
      <c r="Z82" s="965"/>
      <c r="AA82" s="965"/>
      <c r="AB82" s="2112"/>
      <c r="AC82" s="667"/>
      <c r="AD82" s="667"/>
      <c r="AE82" s="667"/>
      <c r="AF82" s="667"/>
      <c r="AG82" s="667"/>
      <c r="AH82" s="667"/>
      <c r="AI82" s="667"/>
      <c r="AJ82" s="667"/>
      <c r="AK82" s="667"/>
      <c r="AL82" s="667"/>
      <c r="AM82" s="667"/>
      <c r="AN82" s="667"/>
      <c r="AO82" s="667"/>
      <c r="AP82" s="667"/>
      <c r="AQ82" s="667"/>
      <c r="AR82" s="667"/>
      <c r="AS82" s="667"/>
      <c r="AT82" s="667"/>
      <c r="AU82" s="667"/>
      <c r="AV82" s="667"/>
      <c r="AW82" s="667"/>
      <c r="AX82" s="667"/>
      <c r="AY82" s="667"/>
      <c r="AZ82" s="216"/>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304"/>
      <c r="CC82" s="2154"/>
      <c r="CD82" s="2154"/>
      <c r="CE82" s="2154"/>
      <c r="CF82" s="2154"/>
      <c r="CG82" s="2154"/>
      <c r="CH82" s="2154"/>
      <c r="CI82" s="2154"/>
      <c r="CJ82" s="2154"/>
      <c r="CK82" s="2154"/>
      <c r="CL82" s="2154"/>
      <c r="CM82" s="2154"/>
      <c r="CN82" s="2154"/>
      <c r="CO82" s="2154"/>
      <c r="CP82" s="2154"/>
      <c r="CQ82" s="2154"/>
      <c r="CR82" s="2154"/>
      <c r="CS82" s="2154"/>
      <c r="CT82" s="2154"/>
      <c r="CU82" s="2154"/>
      <c r="CV82" s="2154"/>
      <c r="CW82" s="2154"/>
      <c r="CX82" s="2154"/>
      <c r="CY82" s="2154"/>
      <c r="CZ82" s="2154"/>
    </row>
    <row r="83" s="399" customFormat="true" ht="15" customHeight="true" x14ac:dyDescent="0.2">
      <c r="A83" s="865"/>
      <c r="B83" s="890"/>
      <c r="C83" s="964"/>
      <c r="D83" s="965"/>
      <c r="E83" s="965"/>
      <c r="F83" s="965"/>
      <c r="G83" s="966"/>
      <c r="H83" s="967"/>
      <c r="I83" s="965"/>
      <c r="J83" s="965"/>
      <c r="K83" s="965"/>
      <c r="L83" s="968"/>
      <c r="M83" s="969"/>
      <c r="N83" s="965"/>
      <c r="O83" s="965"/>
      <c r="P83" s="965"/>
      <c r="Q83" s="966"/>
      <c r="R83" s="967"/>
      <c r="S83" s="965"/>
      <c r="T83" s="965"/>
      <c r="U83" s="965"/>
      <c r="V83" s="965"/>
      <c r="W83" s="965"/>
      <c r="X83" s="965"/>
      <c r="Y83" s="965"/>
      <c r="Z83" s="965"/>
      <c r="AA83" s="965"/>
      <c r="AB83" s="2112"/>
      <c r="AC83" s="667"/>
      <c r="AD83" s="667"/>
      <c r="AE83" s="667"/>
      <c r="AF83" s="667"/>
      <c r="AG83" s="667"/>
      <c r="AH83" s="667"/>
      <c r="AI83" s="667"/>
      <c r="AJ83" s="667"/>
      <c r="AK83" s="667"/>
      <c r="AL83" s="667"/>
      <c r="AM83" s="667"/>
      <c r="AN83" s="667"/>
      <c r="AO83" s="667"/>
      <c r="AP83" s="667"/>
      <c r="AQ83" s="667"/>
      <c r="AR83" s="667"/>
      <c r="AS83" s="667"/>
      <c r="AT83" s="667"/>
      <c r="AU83" s="667"/>
      <c r="AV83" s="667"/>
      <c r="AW83" s="667"/>
      <c r="AX83" s="667"/>
      <c r="AY83" s="667"/>
      <c r="AZ83" s="216"/>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304"/>
      <c r="CC83" s="2154"/>
      <c r="CD83" s="2154"/>
      <c r="CE83" s="2154"/>
      <c r="CF83" s="2154"/>
      <c r="CG83" s="2154"/>
      <c r="CH83" s="2154"/>
      <c r="CI83" s="2154"/>
      <c r="CJ83" s="2154"/>
      <c r="CK83" s="2154"/>
      <c r="CL83" s="2154"/>
      <c r="CM83" s="2154"/>
      <c r="CN83" s="2154"/>
      <c r="CO83" s="2154"/>
      <c r="CP83" s="2154"/>
      <c r="CQ83" s="2154"/>
      <c r="CR83" s="2154"/>
      <c r="CS83" s="2154"/>
      <c r="CT83" s="2154"/>
      <c r="CU83" s="2154"/>
      <c r="CV83" s="2154"/>
      <c r="CW83" s="2154"/>
      <c r="CX83" s="2154"/>
      <c r="CY83" s="2154"/>
      <c r="CZ83" s="2154"/>
    </row>
    <row r="84" s="399" customFormat="true" ht="15" customHeight="true" x14ac:dyDescent="0.2">
      <c r="A84" s="865"/>
      <c r="B84" s="890"/>
      <c r="C84" s="964"/>
      <c r="D84" s="965"/>
      <c r="E84" s="965"/>
      <c r="F84" s="965"/>
      <c r="G84" s="966"/>
      <c r="H84" s="967"/>
      <c r="I84" s="965"/>
      <c r="J84" s="965"/>
      <c r="K84" s="965"/>
      <c r="L84" s="968"/>
      <c r="M84" s="969"/>
      <c r="N84" s="965"/>
      <c r="O84" s="965"/>
      <c r="P84" s="965"/>
      <c r="Q84" s="966"/>
      <c r="R84" s="967"/>
      <c r="S84" s="965"/>
      <c r="T84" s="965"/>
      <c r="U84" s="965"/>
      <c r="V84" s="965"/>
      <c r="W84" s="965"/>
      <c r="X84" s="965"/>
      <c r="Y84" s="965"/>
      <c r="Z84" s="965"/>
      <c r="AA84" s="965"/>
      <c r="AB84" s="2112"/>
      <c r="AC84" s="667"/>
      <c r="AD84" s="667"/>
      <c r="AE84" s="667"/>
      <c r="AF84" s="667"/>
      <c r="AG84" s="667"/>
      <c r="AH84" s="667"/>
      <c r="AI84" s="667"/>
      <c r="AJ84" s="667"/>
      <c r="AK84" s="667"/>
      <c r="AL84" s="667"/>
      <c r="AM84" s="667"/>
      <c r="AN84" s="667"/>
      <c r="AO84" s="667"/>
      <c r="AP84" s="667"/>
      <c r="AQ84" s="667"/>
      <c r="AR84" s="667"/>
      <c r="AS84" s="667"/>
      <c r="AT84" s="667"/>
      <c r="AU84" s="667"/>
      <c r="AV84" s="667"/>
      <c r="AW84" s="667"/>
      <c r="AX84" s="667"/>
      <c r="AY84" s="667"/>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304"/>
      <c r="CC84" s="2154"/>
      <c r="CD84" s="2154"/>
      <c r="CE84" s="2154"/>
      <c r="CF84" s="2154"/>
      <c r="CG84" s="2154"/>
      <c r="CH84" s="2154"/>
      <c r="CI84" s="2154"/>
      <c r="CJ84" s="2154"/>
      <c r="CK84" s="2154"/>
      <c r="CL84" s="2154"/>
      <c r="CM84" s="2154"/>
      <c r="CN84" s="2154"/>
      <c r="CO84" s="2154"/>
      <c r="CP84" s="2154"/>
      <c r="CQ84" s="2154"/>
      <c r="CR84" s="2154"/>
      <c r="CS84" s="2154"/>
      <c r="CT84" s="2154"/>
      <c r="CU84" s="2154"/>
      <c r="CV84" s="2154"/>
      <c r="CW84" s="2154"/>
      <c r="CX84" s="2154"/>
      <c r="CY84" s="2154"/>
      <c r="CZ84" s="2154"/>
    </row>
    <row r="85" s="399" customFormat="true" ht="15" customHeight="true" x14ac:dyDescent="0.2">
      <c r="A85" s="865"/>
      <c r="B85" s="890"/>
      <c r="C85" s="964"/>
      <c r="D85" s="965"/>
      <c r="E85" s="965"/>
      <c r="F85" s="965"/>
      <c r="G85" s="966"/>
      <c r="H85" s="967"/>
      <c r="I85" s="965"/>
      <c r="J85" s="965"/>
      <c r="K85" s="965"/>
      <c r="L85" s="968"/>
      <c r="M85" s="969"/>
      <c r="N85" s="965"/>
      <c r="O85" s="965"/>
      <c r="P85" s="965"/>
      <c r="Q85" s="966"/>
      <c r="R85" s="967"/>
      <c r="S85" s="965"/>
      <c r="T85" s="965"/>
      <c r="U85" s="965"/>
      <c r="V85" s="965"/>
      <c r="W85" s="965"/>
      <c r="X85" s="965"/>
      <c r="Y85" s="965"/>
      <c r="Z85" s="965"/>
      <c r="AA85" s="965"/>
      <c r="AB85" s="2112"/>
      <c r="AC85" s="667"/>
      <c r="AD85" s="667"/>
      <c r="AE85" s="667"/>
      <c r="AF85" s="667"/>
      <c r="AG85" s="667"/>
      <c r="AH85" s="667"/>
      <c r="AI85" s="667"/>
      <c r="AJ85" s="667"/>
      <c r="AK85" s="667"/>
      <c r="AL85" s="667"/>
      <c r="AM85" s="667"/>
      <c r="AN85" s="667"/>
      <c r="AO85" s="667"/>
      <c r="AP85" s="667"/>
      <c r="AQ85" s="667"/>
      <c r="AR85" s="667"/>
      <c r="AS85" s="667"/>
      <c r="AT85" s="667"/>
      <c r="AU85" s="667"/>
      <c r="AV85" s="667"/>
      <c r="AW85" s="667"/>
      <c r="AX85" s="667"/>
      <c r="AY85" s="667"/>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304"/>
      <c r="CC85" s="2154"/>
      <c r="CD85" s="2154"/>
      <c r="CE85" s="2154"/>
      <c r="CF85" s="2154"/>
      <c r="CG85" s="2154"/>
      <c r="CH85" s="2154"/>
      <c r="CI85" s="2154"/>
      <c r="CJ85" s="2154"/>
      <c r="CK85" s="2154"/>
      <c r="CL85" s="2154"/>
      <c r="CM85" s="2154"/>
      <c r="CN85" s="2154"/>
      <c r="CO85" s="2154"/>
      <c r="CP85" s="2154"/>
      <c r="CQ85" s="2154"/>
      <c r="CR85" s="2154"/>
      <c r="CS85" s="2154"/>
      <c r="CT85" s="2154"/>
      <c r="CU85" s="2154"/>
      <c r="CV85" s="2154"/>
      <c r="CW85" s="2154"/>
      <c r="CX85" s="2154"/>
      <c r="CY85" s="2154"/>
      <c r="CZ85" s="2154"/>
    </row>
    <row r="86" s="399" customFormat="true" ht="15" customHeight="true" x14ac:dyDescent="0.2">
      <c r="A86" s="865"/>
      <c r="B86" s="890"/>
      <c r="C86" s="964"/>
      <c r="D86" s="965"/>
      <c r="E86" s="965"/>
      <c r="F86" s="965"/>
      <c r="G86" s="966"/>
      <c r="H86" s="967"/>
      <c r="I86" s="965"/>
      <c r="J86" s="965"/>
      <c r="K86" s="965"/>
      <c r="L86" s="968"/>
      <c r="M86" s="969"/>
      <c r="N86" s="965"/>
      <c r="O86" s="965"/>
      <c r="P86" s="965"/>
      <c r="Q86" s="966"/>
      <c r="R86" s="967"/>
      <c r="S86" s="965"/>
      <c r="T86" s="965"/>
      <c r="U86" s="965"/>
      <c r="V86" s="965"/>
      <c r="W86" s="965"/>
      <c r="X86" s="965"/>
      <c r="Y86" s="965"/>
      <c r="Z86" s="965"/>
      <c r="AA86" s="965"/>
      <c r="AB86" s="2112"/>
      <c r="AC86" s="667"/>
      <c r="AD86" s="667"/>
      <c r="AE86" s="667"/>
      <c r="AF86" s="667"/>
      <c r="AG86" s="667"/>
      <c r="AH86" s="667"/>
      <c r="AI86" s="667"/>
      <c r="AJ86" s="667"/>
      <c r="AK86" s="667"/>
      <c r="AL86" s="667"/>
      <c r="AM86" s="667"/>
      <c r="AN86" s="667"/>
      <c r="AO86" s="667"/>
      <c r="AP86" s="667"/>
      <c r="AQ86" s="667"/>
      <c r="AR86" s="667"/>
      <c r="AS86" s="667"/>
      <c r="AT86" s="667"/>
      <c r="AU86" s="667"/>
      <c r="AV86" s="667"/>
      <c r="AW86" s="667"/>
      <c r="AX86" s="667"/>
      <c r="AY86" s="667"/>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304"/>
      <c r="CC86" s="2154"/>
      <c r="CD86" s="2154"/>
      <c r="CE86" s="2154"/>
      <c r="CF86" s="2154"/>
      <c r="CG86" s="2154"/>
      <c r="CH86" s="2154"/>
      <c r="CI86" s="2154"/>
      <c r="CJ86" s="2154"/>
      <c r="CK86" s="2154"/>
      <c r="CL86" s="2154"/>
      <c r="CM86" s="2154"/>
      <c r="CN86" s="2154"/>
      <c r="CO86" s="2154"/>
      <c r="CP86" s="2154"/>
      <c r="CQ86" s="2154"/>
      <c r="CR86" s="2154"/>
      <c r="CS86" s="2154"/>
      <c r="CT86" s="2154"/>
      <c r="CU86" s="2154"/>
      <c r="CV86" s="2154"/>
      <c r="CW86" s="2154"/>
      <c r="CX86" s="2154"/>
      <c r="CY86" s="2154"/>
      <c r="CZ86" s="2154"/>
    </row>
    <row r="87" s="399" customFormat="true" ht="15" customHeight="true" x14ac:dyDescent="0.2">
      <c r="A87" s="865"/>
      <c r="B87" s="890"/>
      <c r="C87" s="964"/>
      <c r="D87" s="965"/>
      <c r="E87" s="965"/>
      <c r="F87" s="965"/>
      <c r="G87" s="966"/>
      <c r="H87" s="967"/>
      <c r="I87" s="965"/>
      <c r="J87" s="965"/>
      <c r="K87" s="965"/>
      <c r="L87" s="968"/>
      <c r="M87" s="969"/>
      <c r="N87" s="965"/>
      <c r="O87" s="965"/>
      <c r="P87" s="965"/>
      <c r="Q87" s="966"/>
      <c r="R87" s="967"/>
      <c r="S87" s="965"/>
      <c r="T87" s="965"/>
      <c r="U87" s="965"/>
      <c r="V87" s="965"/>
      <c r="W87" s="965"/>
      <c r="X87" s="965"/>
      <c r="Y87" s="965"/>
      <c r="Z87" s="965"/>
      <c r="AA87" s="965"/>
      <c r="AB87" s="2112"/>
      <c r="AC87" s="667"/>
      <c r="AD87" s="667"/>
      <c r="AE87" s="667"/>
      <c r="AF87" s="667"/>
      <c r="AG87" s="667"/>
      <c r="AH87" s="667"/>
      <c r="AI87" s="667"/>
      <c r="AJ87" s="667"/>
      <c r="AK87" s="667"/>
      <c r="AL87" s="667"/>
      <c r="AM87" s="667"/>
      <c r="AN87" s="667"/>
      <c r="AO87" s="667"/>
      <c r="AP87" s="667"/>
      <c r="AQ87" s="667"/>
      <c r="AR87" s="667"/>
      <c r="AS87" s="667"/>
      <c r="AT87" s="667"/>
      <c r="AU87" s="667"/>
      <c r="AV87" s="667"/>
      <c r="AW87" s="667"/>
      <c r="AX87" s="667"/>
      <c r="AY87" s="667"/>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304"/>
      <c r="CC87" s="2154"/>
      <c r="CD87" s="2154"/>
      <c r="CE87" s="2154"/>
      <c r="CF87" s="2154"/>
      <c r="CG87" s="2154"/>
      <c r="CH87" s="2154"/>
      <c r="CI87" s="2154"/>
      <c r="CJ87" s="2154"/>
      <c r="CK87" s="2154"/>
      <c r="CL87" s="2154"/>
      <c r="CM87" s="2154"/>
      <c r="CN87" s="2154"/>
      <c r="CO87" s="2154"/>
      <c r="CP87" s="2154"/>
      <c r="CQ87" s="2154"/>
      <c r="CR87" s="2154"/>
      <c r="CS87" s="2154"/>
      <c r="CT87" s="2154"/>
      <c r="CU87" s="2154"/>
      <c r="CV87" s="2154"/>
      <c r="CW87" s="2154"/>
      <c r="CX87" s="2154"/>
      <c r="CY87" s="2154"/>
      <c r="CZ87" s="2154"/>
    </row>
    <row r="88" s="399" customFormat="true" ht="15" customHeight="true" x14ac:dyDescent="0.2">
      <c r="A88" s="865"/>
      <c r="B88" s="890"/>
      <c r="C88" s="964"/>
      <c r="D88" s="965"/>
      <c r="E88" s="965"/>
      <c r="F88" s="965"/>
      <c r="G88" s="966"/>
      <c r="H88" s="967"/>
      <c r="I88" s="965"/>
      <c r="J88" s="965"/>
      <c r="K88" s="965"/>
      <c r="L88" s="968"/>
      <c r="M88" s="969"/>
      <c r="N88" s="965"/>
      <c r="O88" s="965"/>
      <c r="P88" s="965"/>
      <c r="Q88" s="966"/>
      <c r="R88" s="967"/>
      <c r="S88" s="965"/>
      <c r="T88" s="965"/>
      <c r="U88" s="965"/>
      <c r="V88" s="965"/>
      <c r="W88" s="965"/>
      <c r="X88" s="965"/>
      <c r="Y88" s="965"/>
      <c r="Z88" s="965"/>
      <c r="AA88" s="965"/>
      <c r="AB88" s="2112"/>
      <c r="AC88" s="667"/>
      <c r="AD88" s="667"/>
      <c r="AE88" s="667"/>
      <c r="AF88" s="667"/>
      <c r="AG88" s="667"/>
      <c r="AH88" s="667"/>
      <c r="AI88" s="667"/>
      <c r="AJ88" s="667"/>
      <c r="AK88" s="667"/>
      <c r="AL88" s="667"/>
      <c r="AM88" s="667"/>
      <c r="AN88" s="667"/>
      <c r="AO88" s="667"/>
      <c r="AP88" s="667"/>
      <c r="AQ88" s="667"/>
      <c r="AR88" s="667"/>
      <c r="AS88" s="667"/>
      <c r="AT88" s="667"/>
      <c r="AU88" s="667"/>
      <c r="AV88" s="667"/>
      <c r="AW88" s="667"/>
      <c r="AX88" s="667"/>
      <c r="AY88" s="667"/>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304"/>
      <c r="CC88" s="2154"/>
      <c r="CD88" s="2154"/>
      <c r="CE88" s="2154"/>
      <c r="CF88" s="2154"/>
      <c r="CG88" s="2154"/>
      <c r="CH88" s="2154"/>
      <c r="CI88" s="2154"/>
      <c r="CJ88" s="2154"/>
      <c r="CK88" s="2154"/>
      <c r="CL88" s="2154"/>
      <c r="CM88" s="2154"/>
      <c r="CN88" s="2154"/>
      <c r="CO88" s="2154"/>
      <c r="CP88" s="2154"/>
      <c r="CQ88" s="2154"/>
      <c r="CR88" s="2154"/>
      <c r="CS88" s="2154"/>
      <c r="CT88" s="2154"/>
      <c r="CU88" s="2154"/>
      <c r="CV88" s="2154"/>
      <c r="CW88" s="2154"/>
      <c r="CX88" s="2154"/>
      <c r="CY88" s="2154"/>
      <c r="CZ88" s="2154"/>
    </row>
    <row r="89" s="399" customFormat="true" ht="15" customHeight="true" x14ac:dyDescent="0.2">
      <c r="A89" s="865"/>
      <c r="B89" s="890"/>
      <c r="C89" s="964"/>
      <c r="D89" s="965"/>
      <c r="E89" s="965"/>
      <c r="F89" s="965"/>
      <c r="G89" s="966"/>
      <c r="H89" s="967"/>
      <c r="I89" s="965"/>
      <c r="J89" s="965"/>
      <c r="K89" s="965"/>
      <c r="L89" s="968"/>
      <c r="M89" s="969"/>
      <c r="N89" s="965"/>
      <c r="O89" s="965"/>
      <c r="P89" s="965"/>
      <c r="Q89" s="966"/>
      <c r="R89" s="967"/>
      <c r="S89" s="965"/>
      <c r="T89" s="965"/>
      <c r="U89" s="965"/>
      <c r="V89" s="965"/>
      <c r="W89" s="965"/>
      <c r="X89" s="965"/>
      <c r="Y89" s="965"/>
      <c r="Z89" s="965"/>
      <c r="AA89" s="965"/>
      <c r="AB89" s="2112"/>
      <c r="AC89" s="667"/>
      <c r="AD89" s="667"/>
      <c r="AE89" s="667"/>
      <c r="AF89" s="667"/>
      <c r="AG89" s="667"/>
      <c r="AH89" s="667"/>
      <c r="AI89" s="667"/>
      <c r="AJ89" s="667"/>
      <c r="AK89" s="667"/>
      <c r="AL89" s="667"/>
      <c r="AM89" s="667"/>
      <c r="AN89" s="667"/>
      <c r="AO89" s="667"/>
      <c r="AP89" s="667"/>
      <c r="AQ89" s="667"/>
      <c r="AR89" s="667"/>
      <c r="AS89" s="667"/>
      <c r="AT89" s="667"/>
      <c r="AU89" s="667"/>
      <c r="AV89" s="667"/>
      <c r="AW89" s="667"/>
      <c r="AX89" s="667"/>
      <c r="AY89" s="667"/>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304"/>
      <c r="CC89" s="2154"/>
      <c r="CD89" s="2154"/>
      <c r="CE89" s="2154"/>
      <c r="CF89" s="2154"/>
      <c r="CG89" s="2154"/>
      <c r="CH89" s="2154"/>
      <c r="CI89" s="2154"/>
      <c r="CJ89" s="2154"/>
      <c r="CK89" s="2154"/>
      <c r="CL89" s="2154"/>
      <c r="CM89" s="2154"/>
      <c r="CN89" s="2154"/>
      <c r="CO89" s="2154"/>
      <c r="CP89" s="2154"/>
      <c r="CQ89" s="2154"/>
      <c r="CR89" s="2154"/>
      <c r="CS89" s="2154"/>
      <c r="CT89" s="2154"/>
      <c r="CU89" s="2154"/>
      <c r="CV89" s="2154"/>
      <c r="CW89" s="2154"/>
      <c r="CX89" s="2154"/>
      <c r="CY89" s="2154"/>
      <c r="CZ89" s="2154"/>
    </row>
    <row r="90" s="399" customFormat="true" ht="15" customHeight="true" x14ac:dyDescent="0.2">
      <c r="A90" s="866"/>
      <c r="B90" s="891"/>
      <c r="C90" s="970"/>
      <c r="D90" s="971"/>
      <c r="E90" s="971"/>
      <c r="F90" s="971"/>
      <c r="G90" s="972"/>
      <c r="H90" s="973"/>
      <c r="I90" s="971"/>
      <c r="J90" s="971"/>
      <c r="K90" s="971"/>
      <c r="L90" s="974"/>
      <c r="M90" s="975"/>
      <c r="N90" s="971"/>
      <c r="O90" s="971"/>
      <c r="P90" s="971"/>
      <c r="Q90" s="972"/>
      <c r="R90" s="973"/>
      <c r="S90" s="971"/>
      <c r="T90" s="971"/>
      <c r="U90" s="971"/>
      <c r="V90" s="971"/>
      <c r="W90" s="971"/>
      <c r="X90" s="971"/>
      <c r="Y90" s="971"/>
      <c r="Z90" s="971"/>
      <c r="AA90" s="971"/>
      <c r="AB90" s="2113"/>
      <c r="AC90" s="667"/>
      <c r="AD90" s="667"/>
      <c r="AE90" s="667"/>
      <c r="AF90" s="667"/>
      <c r="AG90" s="667"/>
      <c r="AH90" s="667"/>
      <c r="AI90" s="667"/>
      <c r="AJ90" s="667"/>
      <c r="AK90" s="667"/>
      <c r="AL90" s="667"/>
      <c r="AM90" s="667"/>
      <c r="AN90" s="667"/>
      <c r="AO90" s="667"/>
      <c r="AP90" s="667"/>
      <c r="AQ90" s="667"/>
      <c r="AR90" s="667"/>
      <c r="AS90" s="667"/>
      <c r="AT90" s="667"/>
      <c r="AU90" s="667"/>
      <c r="AV90" s="667"/>
      <c r="AW90" s="667"/>
      <c r="AX90" s="667"/>
      <c r="AY90" s="667"/>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304"/>
      <c r="CC90" s="2154"/>
      <c r="CD90" s="2154"/>
      <c r="CE90" s="2154"/>
      <c r="CF90" s="2154"/>
      <c r="CG90" s="2154"/>
      <c r="CH90" s="2154"/>
      <c r="CI90" s="2154"/>
      <c r="CJ90" s="2154"/>
      <c r="CK90" s="2154"/>
      <c r="CL90" s="2154"/>
      <c r="CM90" s="2154"/>
      <c r="CN90" s="2154"/>
      <c r="CO90" s="2154"/>
      <c r="CP90" s="2154"/>
      <c r="CQ90" s="2154"/>
      <c r="CR90" s="2154"/>
      <c r="CS90" s="2154"/>
      <c r="CT90" s="2154"/>
      <c r="CU90" s="2154"/>
      <c r="CV90" s="2154"/>
      <c r="CW90" s="2154"/>
      <c r="CX90" s="2154"/>
      <c r="CY90" s="2154"/>
      <c r="CZ90" s="2154"/>
    </row>
    <row r="91" s="399" customFormat="true" ht="15" customHeight="true" x14ac:dyDescent="0.2">
      <c r="A91" s="769"/>
      <c r="B91" s="892"/>
      <c r="C91" s="976"/>
      <c r="D91" s="938"/>
      <c r="E91" s="938"/>
      <c r="F91" s="938"/>
      <c r="G91" s="939"/>
      <c r="H91" s="977"/>
      <c r="I91" s="938"/>
      <c r="J91" s="938"/>
      <c r="K91" s="938"/>
      <c r="L91" s="978"/>
      <c r="M91" s="976"/>
      <c r="N91" s="938"/>
      <c r="O91" s="938"/>
      <c r="P91" s="938"/>
      <c r="Q91" s="939"/>
      <c r="R91" s="977"/>
      <c r="S91" s="938"/>
      <c r="T91" s="938"/>
      <c r="U91" s="938"/>
      <c r="V91" s="938"/>
      <c r="W91" s="938"/>
      <c r="X91" s="938"/>
      <c r="Y91" s="938"/>
      <c r="Z91" s="938"/>
      <c r="AA91" s="938"/>
      <c r="AB91" s="978"/>
      <c r="AC91" s="667"/>
      <c r="AD91" s="667"/>
      <c r="AE91" s="667"/>
      <c r="AF91" s="667"/>
      <c r="AG91" s="667"/>
      <c r="AH91" s="667"/>
      <c r="AI91" s="667"/>
      <c r="AJ91" s="667"/>
      <c r="AK91" s="667"/>
      <c r="AL91" s="667"/>
      <c r="AM91" s="667"/>
      <c r="AN91" s="667"/>
      <c r="AO91" s="667"/>
      <c r="AP91" s="667"/>
      <c r="AQ91" s="667"/>
      <c r="AR91" s="667"/>
      <c r="AS91" s="667"/>
      <c r="AT91" s="667"/>
      <c r="AU91" s="667"/>
      <c r="AV91" s="667"/>
      <c r="AW91" s="667"/>
      <c r="AX91" s="667"/>
      <c r="AY91" s="667"/>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304"/>
      <c r="CC91" s="2154"/>
      <c r="CD91" s="2154"/>
      <c r="CE91" s="2154"/>
      <c r="CF91" s="2154"/>
      <c r="CG91" s="2154"/>
      <c r="CH91" s="2154"/>
      <c r="CI91" s="2154"/>
      <c r="CJ91" s="2154"/>
      <c r="CK91" s="2154"/>
      <c r="CL91" s="2154"/>
      <c r="CM91" s="2154"/>
      <c r="CN91" s="2154"/>
      <c r="CO91" s="2154"/>
      <c r="CP91" s="2154"/>
      <c r="CQ91" s="2154"/>
      <c r="CR91" s="2154"/>
      <c r="CS91" s="2154"/>
      <c r="CT91" s="2154"/>
      <c r="CU91" s="2154"/>
      <c r="CV91" s="2154"/>
      <c r="CW91" s="2154"/>
      <c r="CX91" s="2154"/>
      <c r="CY91" s="2154"/>
      <c r="CZ91" s="2154"/>
    </row>
    <row r="92" s="399" customFormat="true" ht="15" customHeight="true" x14ac:dyDescent="0.2">
      <c r="A92" s="769"/>
      <c r="B92" s="892"/>
      <c r="C92" s="976"/>
      <c r="D92" s="938"/>
      <c r="E92" s="938"/>
      <c r="F92" s="938"/>
      <c r="G92" s="939"/>
      <c r="H92" s="977"/>
      <c r="I92" s="938"/>
      <c r="J92" s="938"/>
      <c r="K92" s="938"/>
      <c r="L92" s="978"/>
      <c r="M92" s="976"/>
      <c r="N92" s="938"/>
      <c r="O92" s="938"/>
      <c r="P92" s="938"/>
      <c r="Q92" s="939"/>
      <c r="R92" s="977"/>
      <c r="S92" s="938"/>
      <c r="T92" s="938"/>
      <c r="U92" s="938"/>
      <c r="V92" s="938"/>
      <c r="W92" s="938"/>
      <c r="X92" s="938"/>
      <c r="Y92" s="938"/>
      <c r="Z92" s="938"/>
      <c r="AA92" s="938"/>
      <c r="AB92" s="978"/>
      <c r="AC92" s="667"/>
      <c r="AD92" s="667"/>
      <c r="AE92" s="667"/>
      <c r="AF92" s="667"/>
      <c r="AG92" s="667"/>
      <c r="AH92" s="667"/>
      <c r="AI92" s="667"/>
      <c r="AJ92" s="667"/>
      <c r="AK92" s="667"/>
      <c r="AL92" s="667"/>
      <c r="AM92" s="667"/>
      <c r="AN92" s="667"/>
      <c r="AO92" s="667"/>
      <c r="AP92" s="667"/>
      <c r="AQ92" s="667"/>
      <c r="AR92" s="667"/>
      <c r="AS92" s="667"/>
      <c r="AT92" s="667"/>
      <c r="AU92" s="667"/>
      <c r="AV92" s="667"/>
      <c r="AW92" s="667"/>
      <c r="AX92" s="667"/>
      <c r="AY92" s="667"/>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304"/>
      <c r="CC92" s="2154"/>
      <c r="CD92" s="2154"/>
      <c r="CE92" s="2154"/>
      <c r="CF92" s="2154"/>
      <c r="CG92" s="2154"/>
      <c r="CH92" s="2154"/>
      <c r="CI92" s="2154"/>
      <c r="CJ92" s="2154"/>
      <c r="CK92" s="2154"/>
      <c r="CL92" s="2154"/>
      <c r="CM92" s="2154"/>
      <c r="CN92" s="2154"/>
      <c r="CO92" s="2154"/>
      <c r="CP92" s="2154"/>
      <c r="CQ92" s="2154"/>
      <c r="CR92" s="2154"/>
      <c r="CS92" s="2154"/>
      <c r="CT92" s="2154"/>
      <c r="CU92" s="2154"/>
      <c r="CV92" s="2154"/>
      <c r="CW92" s="2154"/>
      <c r="CX92" s="2154"/>
      <c r="CY92" s="2154"/>
      <c r="CZ92" s="2154"/>
    </row>
    <row r="93" s="399" customFormat="true" ht="15" customHeight="true" x14ac:dyDescent="0.2">
      <c r="A93" s="867"/>
      <c r="B93" s="893"/>
      <c r="C93" s="775"/>
      <c r="D93" s="776"/>
      <c r="E93" s="776"/>
      <c r="F93" s="776"/>
      <c r="G93" s="845"/>
      <c r="H93" s="831"/>
      <c r="I93" s="776"/>
      <c r="J93" s="776"/>
      <c r="K93" s="776"/>
      <c r="L93" s="800"/>
      <c r="M93" s="775"/>
      <c r="N93" s="776"/>
      <c r="O93" s="776"/>
      <c r="P93" s="776"/>
      <c r="Q93" s="845"/>
      <c r="R93" s="831"/>
      <c r="S93" s="776"/>
      <c r="T93" s="776"/>
      <c r="U93" s="776"/>
      <c r="V93" s="776"/>
      <c r="W93" s="776"/>
      <c r="X93" s="776"/>
      <c r="Y93" s="776"/>
      <c r="Z93" s="776"/>
      <c r="AA93" s="776"/>
      <c r="AB93" s="800"/>
      <c r="AC93" s="667"/>
      <c r="AD93" s="667"/>
      <c r="AE93" s="667"/>
      <c r="AF93" s="667"/>
      <c r="AG93" s="667"/>
      <c r="AH93" s="667"/>
      <c r="AI93" s="667"/>
      <c r="AJ93" s="667"/>
      <c r="AK93" s="667"/>
      <c r="AL93" s="667"/>
      <c r="AM93" s="667"/>
      <c r="AN93" s="667"/>
      <c r="AO93" s="667"/>
      <c r="AP93" s="667"/>
      <c r="AQ93" s="667"/>
      <c r="AR93" s="667"/>
      <c r="AS93" s="667"/>
      <c r="AT93" s="667"/>
      <c r="AU93" s="667"/>
      <c r="AV93" s="667"/>
      <c r="AW93" s="667"/>
      <c r="AX93" s="667"/>
      <c r="AY93" s="667"/>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304"/>
      <c r="CC93" s="2154"/>
      <c r="CD93" s="2154"/>
      <c r="CE93" s="2154"/>
      <c r="CF93" s="2154"/>
      <c r="CG93" s="2154"/>
      <c r="CH93" s="2154"/>
      <c r="CI93" s="2154"/>
      <c r="CJ93" s="2154"/>
      <c r="CK93" s="2154"/>
      <c r="CL93" s="2154"/>
      <c r="CM93" s="2154"/>
      <c r="CN93" s="2154"/>
      <c r="CO93" s="2154"/>
      <c r="CP93" s="2154"/>
      <c r="CQ93" s="2154"/>
      <c r="CR93" s="2154"/>
      <c r="CS93" s="2154"/>
      <c r="CT93" s="2154"/>
      <c r="CU93" s="2154"/>
      <c r="CV93" s="2154"/>
      <c r="CW93" s="2154"/>
      <c r="CX93" s="2154"/>
      <c r="CY93" s="2154"/>
      <c r="CZ93" s="2154"/>
    </row>
    <row r="94" s="399" customFormat="true" ht="15" customHeight="true" x14ac:dyDescent="0.2">
      <c r="A94" s="1108"/>
      <c r="B94" s="893"/>
      <c r="C94" s="775"/>
      <c r="D94" s="777"/>
      <c r="E94" s="777"/>
      <c r="F94" s="777"/>
      <c r="G94" s="846"/>
      <c r="H94" s="831"/>
      <c r="I94" s="777"/>
      <c r="J94" s="777"/>
      <c r="K94" s="777"/>
      <c r="L94" s="801"/>
      <c r="M94" s="775"/>
      <c r="N94" s="777"/>
      <c r="O94" s="777"/>
      <c r="P94" s="777"/>
      <c r="Q94" s="846"/>
      <c r="R94" s="831"/>
      <c r="S94" s="777"/>
      <c r="T94" s="777"/>
      <c r="U94" s="777"/>
      <c r="V94" s="777"/>
      <c r="W94" s="777"/>
      <c r="X94" s="777"/>
      <c r="Y94" s="777"/>
      <c r="Z94" s="777"/>
      <c r="AA94" s="777"/>
      <c r="AB94" s="801"/>
      <c r="AC94" s="667"/>
      <c r="AD94" s="667"/>
      <c r="AE94" s="667"/>
      <c r="AF94" s="667"/>
      <c r="AG94" s="667"/>
      <c r="AH94" s="667"/>
      <c r="AI94" s="667"/>
      <c r="AJ94" s="667"/>
      <c r="AK94" s="667"/>
      <c r="AL94" s="667"/>
      <c r="AM94" s="667"/>
      <c r="AN94" s="667"/>
      <c r="AO94" s="667"/>
      <c r="AP94" s="667"/>
      <c r="AQ94" s="667"/>
      <c r="AR94" s="667"/>
      <c r="AS94" s="667"/>
      <c r="AT94" s="667"/>
      <c r="AU94" s="667"/>
      <c r="AV94" s="667"/>
      <c r="AW94" s="667"/>
      <c r="AX94" s="667"/>
      <c r="AY94" s="667"/>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304"/>
      <c r="CC94" s="2154"/>
      <c r="CD94" s="2154"/>
      <c r="CE94" s="2154"/>
      <c r="CF94" s="2154"/>
      <c r="CG94" s="2154"/>
      <c r="CH94" s="2154"/>
      <c r="CI94" s="2154"/>
      <c r="CJ94" s="2154"/>
      <c r="CK94" s="2154"/>
      <c r="CL94" s="2154"/>
      <c r="CM94" s="2154"/>
      <c r="CN94" s="2154"/>
      <c r="CO94" s="2154"/>
      <c r="CP94" s="2154"/>
      <c r="CQ94" s="2154"/>
      <c r="CR94" s="2154"/>
      <c r="CS94" s="2154"/>
      <c r="CT94" s="2154"/>
      <c r="CU94" s="2154"/>
      <c r="CV94" s="2154"/>
      <c r="CW94" s="2154"/>
      <c r="CX94" s="2154"/>
      <c r="CY94" s="2154"/>
      <c r="CZ94" s="2154"/>
    </row>
    <row r="95" s="399" customFormat="true" ht="15" customHeight="true" x14ac:dyDescent="0.2">
      <c r="A95" s="867"/>
      <c r="B95" s="894"/>
      <c r="C95" s="979"/>
      <c r="D95" s="980"/>
      <c r="E95" s="980"/>
      <c r="F95" s="980"/>
      <c r="G95" s="981"/>
      <c r="H95" s="982"/>
      <c r="I95" s="980"/>
      <c r="J95" s="980"/>
      <c r="K95" s="980"/>
      <c r="L95" s="983"/>
      <c r="M95" s="979"/>
      <c r="N95" s="980"/>
      <c r="O95" s="980"/>
      <c r="P95" s="980"/>
      <c r="Q95" s="981"/>
      <c r="R95" s="982"/>
      <c r="S95" s="980"/>
      <c r="T95" s="980"/>
      <c r="U95" s="980"/>
      <c r="V95" s="980"/>
      <c r="W95" s="980"/>
      <c r="X95" s="980"/>
      <c r="Y95" s="980"/>
      <c r="Z95" s="980"/>
      <c r="AA95" s="980"/>
      <c r="AB95" s="983"/>
      <c r="AC95" s="667"/>
      <c r="AD95" s="667"/>
      <c r="AE95" s="667"/>
      <c r="AF95" s="667"/>
      <c r="AG95" s="667"/>
      <c r="AH95" s="667"/>
      <c r="AI95" s="667"/>
      <c r="AJ95" s="667"/>
      <c r="AK95" s="667"/>
      <c r="AL95" s="667"/>
      <c r="AM95" s="667"/>
      <c r="AN95" s="667"/>
      <c r="AO95" s="667"/>
      <c r="AP95" s="667"/>
      <c r="AQ95" s="667"/>
      <c r="AR95" s="667"/>
      <c r="AS95" s="667"/>
      <c r="AT95" s="667"/>
      <c r="AU95" s="667"/>
      <c r="AV95" s="667"/>
      <c r="AW95" s="667"/>
      <c r="AX95" s="667"/>
      <c r="AY95" s="667"/>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304"/>
      <c r="CC95" s="2154"/>
      <c r="CD95" s="2154"/>
      <c r="CE95" s="2154"/>
      <c r="CF95" s="2154"/>
      <c r="CG95" s="2154"/>
      <c r="CH95" s="2154"/>
      <c r="CI95" s="2154"/>
      <c r="CJ95" s="2154"/>
      <c r="CK95" s="2154"/>
      <c r="CL95" s="2154"/>
      <c r="CM95" s="2154"/>
      <c r="CN95" s="2154"/>
      <c r="CO95" s="2154"/>
      <c r="CP95" s="2154"/>
      <c r="CQ95" s="2154"/>
      <c r="CR95" s="2154"/>
      <c r="CS95" s="2154"/>
      <c r="CT95" s="2154"/>
      <c r="CU95" s="2154"/>
      <c r="CV95" s="2154"/>
      <c r="CW95" s="2154"/>
      <c r="CX95" s="2154"/>
      <c r="CY95" s="2154"/>
      <c r="CZ95" s="2154"/>
    </row>
    <row r="96" s="131" customFormat="true" ht="15" customHeight="true" x14ac:dyDescent="0.2">
      <c r="A96" s="1108"/>
      <c r="B96" s="894"/>
      <c r="C96" s="979"/>
      <c r="D96" s="980"/>
      <c r="E96" s="980"/>
      <c r="F96" s="980"/>
      <c r="G96" s="981"/>
      <c r="H96" s="982"/>
      <c r="I96" s="980"/>
      <c r="J96" s="980"/>
      <c r="K96" s="980"/>
      <c r="L96" s="983"/>
      <c r="M96" s="979"/>
      <c r="N96" s="980"/>
      <c r="O96" s="980"/>
      <c r="P96" s="980"/>
      <c r="Q96" s="981"/>
      <c r="R96" s="982"/>
      <c r="S96" s="980"/>
      <c r="T96" s="980"/>
      <c r="U96" s="980"/>
      <c r="V96" s="980"/>
      <c r="W96" s="980"/>
      <c r="X96" s="980"/>
      <c r="Y96" s="980"/>
      <c r="Z96" s="980"/>
      <c r="AA96" s="980"/>
      <c r="AB96" s="983"/>
      <c r="AC96" s="667"/>
      <c r="AD96" s="667"/>
      <c r="AE96" s="667"/>
      <c r="AF96" s="667"/>
      <c r="AG96" s="667"/>
      <c r="AH96" s="667"/>
      <c r="AI96" s="667"/>
      <c r="AJ96" s="667"/>
      <c r="AK96" s="667"/>
      <c r="AL96" s="667"/>
      <c r="AM96" s="667"/>
      <c r="AN96" s="667"/>
      <c r="AO96" s="667"/>
      <c r="AP96" s="667"/>
      <c r="AQ96" s="667"/>
      <c r="AR96" s="667"/>
      <c r="AS96" s="667"/>
      <c r="AT96" s="667"/>
      <c r="AU96" s="667"/>
      <c r="AV96" s="667"/>
      <c r="AW96" s="667"/>
      <c r="AX96" s="667"/>
      <c r="AY96" s="667"/>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304"/>
      <c r="CC96" s="2154"/>
      <c r="CD96" s="2154"/>
      <c r="CE96" s="2154"/>
      <c r="CF96" s="2154"/>
      <c r="CG96" s="2154"/>
      <c r="CH96" s="2154"/>
      <c r="CI96" s="2154"/>
      <c r="CJ96" s="2154"/>
      <c r="CK96" s="2154"/>
      <c r="CL96" s="2154"/>
      <c r="CM96" s="2154"/>
      <c r="CN96" s="2154"/>
      <c r="CO96" s="2154"/>
      <c r="CP96" s="2154"/>
      <c r="CQ96" s="2154"/>
      <c r="CR96" s="2154"/>
      <c r="CS96" s="2154"/>
      <c r="CT96" s="2154"/>
      <c r="CU96" s="2154"/>
      <c r="CV96" s="2154"/>
      <c r="CW96" s="2154"/>
      <c r="CX96" s="2154"/>
      <c r="CY96" s="2154"/>
      <c r="CZ96" s="2154"/>
    </row>
    <row r="97" s="131" customFormat="true" ht="15" customHeight="true" x14ac:dyDescent="0.2">
      <c r="A97" s="867"/>
      <c r="B97" s="894"/>
      <c r="C97" s="979"/>
      <c r="D97" s="980"/>
      <c r="E97" s="980"/>
      <c r="F97" s="980"/>
      <c r="G97" s="981"/>
      <c r="H97" s="982"/>
      <c r="I97" s="980"/>
      <c r="J97" s="980"/>
      <c r="K97" s="980"/>
      <c r="L97" s="983"/>
      <c r="M97" s="979"/>
      <c r="N97" s="980"/>
      <c r="O97" s="980"/>
      <c r="P97" s="980"/>
      <c r="Q97" s="981"/>
      <c r="R97" s="982"/>
      <c r="S97" s="980"/>
      <c r="T97" s="980"/>
      <c r="U97" s="980"/>
      <c r="V97" s="980"/>
      <c r="W97" s="980"/>
      <c r="X97" s="980"/>
      <c r="Y97" s="980"/>
      <c r="Z97" s="980"/>
      <c r="AA97" s="980"/>
      <c r="AB97" s="983"/>
      <c r="AC97" s="667"/>
      <c r="AD97" s="667"/>
      <c r="AE97" s="667"/>
      <c r="AF97" s="667"/>
      <c r="AG97" s="667"/>
      <c r="AH97" s="667"/>
      <c r="AI97" s="667"/>
      <c r="AJ97" s="667"/>
      <c r="AK97" s="667"/>
      <c r="AL97" s="667"/>
      <c r="AM97" s="667"/>
      <c r="AN97" s="667"/>
      <c r="AO97" s="667"/>
      <c r="AP97" s="667"/>
      <c r="AQ97" s="667"/>
      <c r="AR97" s="667"/>
      <c r="AS97" s="667"/>
      <c r="AT97" s="667"/>
      <c r="AU97" s="667"/>
      <c r="AV97" s="667"/>
      <c r="AW97" s="667"/>
      <c r="AX97" s="667"/>
      <c r="AY97" s="667"/>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304"/>
      <c r="CC97" s="2154"/>
      <c r="CD97" s="2154"/>
      <c r="CE97" s="2154"/>
      <c r="CF97" s="2154"/>
      <c r="CG97" s="2154"/>
      <c r="CH97" s="2154"/>
      <c r="CI97" s="2154"/>
      <c r="CJ97" s="2154"/>
      <c r="CK97" s="2154"/>
      <c r="CL97" s="2154"/>
      <c r="CM97" s="2154"/>
      <c r="CN97" s="2154"/>
      <c r="CO97" s="2154"/>
      <c r="CP97" s="2154"/>
      <c r="CQ97" s="2154"/>
      <c r="CR97" s="2154"/>
      <c r="CS97" s="2154"/>
      <c r="CT97" s="2154"/>
      <c r="CU97" s="2154"/>
      <c r="CV97" s="2154"/>
      <c r="CW97" s="2154"/>
      <c r="CX97" s="2154"/>
      <c r="CY97" s="2154"/>
      <c r="CZ97" s="2154"/>
    </row>
    <row r="98" s="131" customFormat="true" ht="15" customHeight="true" x14ac:dyDescent="0.2">
      <c r="A98" s="1108"/>
      <c r="B98" s="894"/>
      <c r="C98" s="979"/>
      <c r="D98" s="980"/>
      <c r="E98" s="980"/>
      <c r="F98" s="980"/>
      <c r="G98" s="981"/>
      <c r="H98" s="982"/>
      <c r="I98" s="980"/>
      <c r="J98" s="980"/>
      <c r="K98" s="980"/>
      <c r="L98" s="983"/>
      <c r="M98" s="979"/>
      <c r="N98" s="980"/>
      <c r="O98" s="980"/>
      <c r="P98" s="980"/>
      <c r="Q98" s="981"/>
      <c r="R98" s="982"/>
      <c r="S98" s="980"/>
      <c r="T98" s="980"/>
      <c r="U98" s="980"/>
      <c r="V98" s="980"/>
      <c r="W98" s="980"/>
      <c r="X98" s="980"/>
      <c r="Y98" s="980"/>
      <c r="Z98" s="980"/>
      <c r="AA98" s="980"/>
      <c r="AB98" s="983"/>
      <c r="AC98" s="667"/>
      <c r="AD98" s="667"/>
      <c r="AE98" s="667"/>
      <c r="AF98" s="667"/>
      <c r="AG98" s="667"/>
      <c r="AH98" s="667"/>
      <c r="AI98" s="667"/>
      <c r="AJ98" s="667"/>
      <c r="AK98" s="667"/>
      <c r="AL98" s="667"/>
      <c r="AM98" s="667"/>
      <c r="AN98" s="667"/>
      <c r="AO98" s="667"/>
      <c r="AP98" s="667"/>
      <c r="AQ98" s="667"/>
      <c r="AR98" s="667"/>
      <c r="AS98" s="667"/>
      <c r="AT98" s="667"/>
      <c r="AU98" s="667"/>
      <c r="AV98" s="667"/>
      <c r="AW98" s="667"/>
      <c r="AX98" s="667"/>
      <c r="AY98" s="667"/>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304"/>
      <c r="CC98" s="2154"/>
      <c r="CD98" s="2154"/>
      <c r="CE98" s="2154"/>
      <c r="CF98" s="2154"/>
      <c r="CG98" s="2154"/>
      <c r="CH98" s="2154"/>
      <c r="CI98" s="2154"/>
      <c r="CJ98" s="2154"/>
      <c r="CK98" s="2154"/>
      <c r="CL98" s="2154"/>
      <c r="CM98" s="2154"/>
      <c r="CN98" s="2154"/>
      <c r="CO98" s="2154"/>
      <c r="CP98" s="2154"/>
      <c r="CQ98" s="2154"/>
      <c r="CR98" s="2154"/>
      <c r="CS98" s="2154"/>
      <c r="CT98" s="2154"/>
      <c r="CU98" s="2154"/>
      <c r="CV98" s="2154"/>
      <c r="CW98" s="2154"/>
      <c r="CX98" s="2154"/>
      <c r="CY98" s="2154"/>
      <c r="CZ98" s="2154"/>
    </row>
    <row r="99" s="131" customFormat="true" ht="15" customHeight="true" x14ac:dyDescent="0.2">
      <c r="A99" s="1108"/>
      <c r="B99" s="894"/>
      <c r="C99" s="979"/>
      <c r="D99" s="980"/>
      <c r="E99" s="980"/>
      <c r="F99" s="980"/>
      <c r="G99" s="981"/>
      <c r="H99" s="982"/>
      <c r="I99" s="980"/>
      <c r="J99" s="980"/>
      <c r="K99" s="980"/>
      <c r="L99" s="983"/>
      <c r="M99" s="979"/>
      <c r="N99" s="980"/>
      <c r="O99" s="980"/>
      <c r="P99" s="980"/>
      <c r="Q99" s="981"/>
      <c r="R99" s="982"/>
      <c r="S99" s="980"/>
      <c r="T99" s="980"/>
      <c r="U99" s="980"/>
      <c r="V99" s="980"/>
      <c r="W99" s="980"/>
      <c r="X99" s="980"/>
      <c r="Y99" s="980"/>
      <c r="Z99" s="980"/>
      <c r="AA99" s="980"/>
      <c r="AB99" s="983"/>
      <c r="AC99" s="667"/>
      <c r="AD99" s="667"/>
      <c r="AE99" s="667"/>
      <c r="AF99" s="667"/>
      <c r="AG99" s="667"/>
      <c r="AH99" s="667"/>
      <c r="AI99" s="667"/>
      <c r="AJ99" s="667"/>
      <c r="AK99" s="667"/>
      <c r="AL99" s="667"/>
      <c r="AM99" s="667"/>
      <c r="AN99" s="667"/>
      <c r="AO99" s="667"/>
      <c r="AP99" s="667"/>
      <c r="AQ99" s="667"/>
      <c r="AR99" s="667"/>
      <c r="AS99" s="667"/>
      <c r="AT99" s="667"/>
      <c r="AU99" s="667"/>
      <c r="AV99" s="667"/>
      <c r="AW99" s="667"/>
      <c r="AX99" s="667"/>
      <c r="AY99" s="667"/>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304"/>
      <c r="CC99" s="2154"/>
      <c r="CD99" s="2154"/>
      <c r="CE99" s="2154"/>
      <c r="CF99" s="2154"/>
      <c r="CG99" s="2154"/>
      <c r="CH99" s="2154"/>
      <c r="CI99" s="2154"/>
      <c r="CJ99" s="2154"/>
      <c r="CK99" s="2154"/>
      <c r="CL99" s="2154"/>
      <c r="CM99" s="2154"/>
      <c r="CN99" s="2154"/>
      <c r="CO99" s="2154"/>
      <c r="CP99" s="2154"/>
      <c r="CQ99" s="2154"/>
      <c r="CR99" s="2154"/>
      <c r="CS99" s="2154"/>
      <c r="CT99" s="2154"/>
      <c r="CU99" s="2154"/>
      <c r="CV99" s="2154"/>
      <c r="CW99" s="2154"/>
      <c r="CX99" s="2154"/>
      <c r="CY99" s="2154"/>
      <c r="CZ99" s="2154"/>
    </row>
    <row r="100" s="131" customFormat="true" ht="15" customHeight="true" x14ac:dyDescent="0.2">
      <c r="A100" s="1108"/>
      <c r="B100" s="894"/>
      <c r="C100" s="979"/>
      <c r="D100" s="980"/>
      <c r="E100" s="980"/>
      <c r="F100" s="980"/>
      <c r="G100" s="981"/>
      <c r="H100" s="982"/>
      <c r="I100" s="980"/>
      <c r="J100" s="980"/>
      <c r="K100" s="980"/>
      <c r="L100" s="983"/>
      <c r="M100" s="979"/>
      <c r="N100" s="980"/>
      <c r="O100" s="980"/>
      <c r="P100" s="980"/>
      <c r="Q100" s="981"/>
      <c r="R100" s="982"/>
      <c r="S100" s="980"/>
      <c r="T100" s="980"/>
      <c r="U100" s="980"/>
      <c r="V100" s="980"/>
      <c r="W100" s="980"/>
      <c r="X100" s="980"/>
      <c r="Y100" s="980"/>
      <c r="Z100" s="980"/>
      <c r="AA100" s="980"/>
      <c r="AB100" s="983"/>
      <c r="AC100" s="667"/>
      <c r="AD100" s="667"/>
      <c r="AE100" s="667"/>
      <c r="AF100" s="667"/>
      <c r="AG100" s="667"/>
      <c r="AH100" s="667"/>
      <c r="AI100" s="667"/>
      <c r="AJ100" s="667"/>
      <c r="AK100" s="667"/>
      <c r="AL100" s="667"/>
      <c r="AM100" s="667"/>
      <c r="AN100" s="667"/>
      <c r="AO100" s="667"/>
      <c r="AP100" s="667"/>
      <c r="AQ100" s="667"/>
      <c r="AR100" s="667"/>
      <c r="AS100" s="667"/>
      <c r="AT100" s="667"/>
      <c r="AU100" s="667"/>
      <c r="AV100" s="667"/>
      <c r="AW100" s="667"/>
      <c r="AX100" s="667"/>
      <c r="AY100" s="667"/>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304"/>
      <c r="CC100" s="2154"/>
      <c r="CD100" s="2154"/>
      <c r="CE100" s="2154"/>
      <c r="CF100" s="2154"/>
      <c r="CG100" s="2154"/>
      <c r="CH100" s="2154"/>
      <c r="CI100" s="2154"/>
      <c r="CJ100" s="2154"/>
      <c r="CK100" s="2154"/>
      <c r="CL100" s="2154"/>
      <c r="CM100" s="2154"/>
      <c r="CN100" s="2154"/>
      <c r="CO100" s="2154"/>
      <c r="CP100" s="2154"/>
      <c r="CQ100" s="2154"/>
      <c r="CR100" s="2154"/>
      <c r="CS100" s="2154"/>
      <c r="CT100" s="2154"/>
      <c r="CU100" s="2154"/>
      <c r="CV100" s="2154"/>
      <c r="CW100" s="2154"/>
      <c r="CX100" s="2154"/>
      <c r="CY100" s="2154"/>
      <c r="CZ100" s="2154"/>
    </row>
    <row r="101" s="131" customFormat="true" ht="15" customHeight="true" x14ac:dyDescent="0.2">
      <c r="A101" s="867"/>
      <c r="B101" s="894"/>
      <c r="C101" s="979"/>
      <c r="D101" s="980"/>
      <c r="E101" s="980"/>
      <c r="F101" s="980"/>
      <c r="G101" s="981"/>
      <c r="H101" s="982"/>
      <c r="I101" s="980"/>
      <c r="J101" s="980"/>
      <c r="K101" s="980"/>
      <c r="L101" s="983"/>
      <c r="M101" s="979"/>
      <c r="N101" s="980"/>
      <c r="O101" s="980"/>
      <c r="P101" s="980"/>
      <c r="Q101" s="981"/>
      <c r="R101" s="982"/>
      <c r="S101" s="980"/>
      <c r="T101" s="980"/>
      <c r="U101" s="980"/>
      <c r="V101" s="980"/>
      <c r="W101" s="980"/>
      <c r="X101" s="980"/>
      <c r="Y101" s="980"/>
      <c r="Z101" s="980"/>
      <c r="AA101" s="980"/>
      <c r="AB101" s="983"/>
      <c r="AC101" s="667"/>
      <c r="AD101" s="667"/>
      <c r="AE101" s="667"/>
      <c r="AF101" s="667"/>
      <c r="AG101" s="667"/>
      <c r="AH101" s="667"/>
      <c r="AI101" s="667"/>
      <c r="AJ101" s="667"/>
      <c r="AK101" s="667"/>
      <c r="AL101" s="667"/>
      <c r="AM101" s="667"/>
      <c r="AN101" s="667"/>
      <c r="AO101" s="667"/>
      <c r="AP101" s="667"/>
      <c r="AQ101" s="667"/>
      <c r="AR101" s="667"/>
      <c r="AS101" s="667"/>
      <c r="AT101" s="667"/>
      <c r="AU101" s="667"/>
      <c r="AV101" s="667"/>
      <c r="AW101" s="667"/>
      <c r="AX101" s="667"/>
      <c r="AY101" s="667"/>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304"/>
      <c r="CC101" s="2154"/>
      <c r="CD101" s="2154"/>
      <c r="CE101" s="2154"/>
      <c r="CF101" s="2154"/>
      <c r="CG101" s="2154"/>
      <c r="CH101" s="2154"/>
      <c r="CI101" s="2154"/>
      <c r="CJ101" s="2154"/>
      <c r="CK101" s="2154"/>
      <c r="CL101" s="2154"/>
      <c r="CM101" s="2154"/>
      <c r="CN101" s="2154"/>
      <c r="CO101" s="2154"/>
      <c r="CP101" s="2154"/>
      <c r="CQ101" s="2154"/>
      <c r="CR101" s="2154"/>
      <c r="CS101" s="2154"/>
      <c r="CT101" s="2154"/>
      <c r="CU101" s="2154"/>
      <c r="CV101" s="2154"/>
      <c r="CW101" s="2154"/>
      <c r="CX101" s="2154"/>
      <c r="CY101" s="2154"/>
      <c r="CZ101" s="2154"/>
    </row>
    <row r="102" s="131" customFormat="true" ht="15" customHeight="true" x14ac:dyDescent="0.2">
      <c r="A102" s="1108"/>
      <c r="B102" s="894"/>
      <c r="C102" s="979"/>
      <c r="D102" s="980"/>
      <c r="E102" s="980"/>
      <c r="F102" s="980"/>
      <c r="G102" s="981"/>
      <c r="H102" s="982"/>
      <c r="I102" s="980"/>
      <c r="J102" s="980"/>
      <c r="K102" s="980"/>
      <c r="L102" s="983"/>
      <c r="M102" s="979"/>
      <c r="N102" s="980"/>
      <c r="O102" s="980"/>
      <c r="P102" s="980"/>
      <c r="Q102" s="981"/>
      <c r="R102" s="982"/>
      <c r="S102" s="980"/>
      <c r="T102" s="980"/>
      <c r="U102" s="980"/>
      <c r="V102" s="980"/>
      <c r="W102" s="980"/>
      <c r="X102" s="980"/>
      <c r="Y102" s="980"/>
      <c r="Z102" s="980"/>
      <c r="AA102" s="980"/>
      <c r="AB102" s="983"/>
      <c r="AC102" s="667"/>
      <c r="AD102" s="667"/>
      <c r="AE102" s="667"/>
      <c r="AF102" s="667"/>
      <c r="AG102" s="667"/>
      <c r="AH102" s="667"/>
      <c r="AI102" s="667"/>
      <c r="AJ102" s="667"/>
      <c r="AK102" s="667"/>
      <c r="AL102" s="667"/>
      <c r="AM102" s="667"/>
      <c r="AN102" s="667"/>
      <c r="AO102" s="667"/>
      <c r="AP102" s="667"/>
      <c r="AQ102" s="667"/>
      <c r="AR102" s="667"/>
      <c r="AS102" s="667"/>
      <c r="AT102" s="667"/>
      <c r="AU102" s="667"/>
      <c r="AV102" s="667"/>
      <c r="AW102" s="667"/>
      <c r="AX102" s="667"/>
      <c r="AY102" s="667"/>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304"/>
      <c r="CC102" s="2154"/>
      <c r="CD102" s="2154"/>
      <c r="CE102" s="2154"/>
      <c r="CF102" s="2154"/>
      <c r="CG102" s="2154"/>
      <c r="CH102" s="2154"/>
      <c r="CI102" s="2154"/>
      <c r="CJ102" s="2154"/>
      <c r="CK102" s="2154"/>
      <c r="CL102" s="2154"/>
      <c r="CM102" s="2154"/>
      <c r="CN102" s="2154"/>
      <c r="CO102" s="2154"/>
      <c r="CP102" s="2154"/>
      <c r="CQ102" s="2154"/>
      <c r="CR102" s="2154"/>
      <c r="CS102" s="2154"/>
      <c r="CT102" s="2154"/>
      <c r="CU102" s="2154"/>
      <c r="CV102" s="2154"/>
      <c r="CW102" s="2154"/>
      <c r="CX102" s="2154"/>
      <c r="CY102" s="2154"/>
      <c r="CZ102" s="2154"/>
    </row>
    <row r="103" s="131" customFormat="true" ht="15" customHeight="true" x14ac:dyDescent="0.2">
      <c r="A103" s="1108"/>
      <c r="B103" s="894"/>
      <c r="C103" s="979"/>
      <c r="D103" s="980"/>
      <c r="E103" s="980"/>
      <c r="F103" s="980"/>
      <c r="G103" s="981"/>
      <c r="H103" s="982"/>
      <c r="I103" s="980"/>
      <c r="J103" s="980"/>
      <c r="K103" s="980"/>
      <c r="L103" s="983"/>
      <c r="M103" s="979"/>
      <c r="N103" s="980"/>
      <c r="O103" s="980"/>
      <c r="P103" s="980"/>
      <c r="Q103" s="981"/>
      <c r="R103" s="982"/>
      <c r="S103" s="980"/>
      <c r="T103" s="980"/>
      <c r="U103" s="980"/>
      <c r="V103" s="980"/>
      <c r="W103" s="980"/>
      <c r="X103" s="980"/>
      <c r="Y103" s="980"/>
      <c r="Z103" s="980"/>
      <c r="AA103" s="980"/>
      <c r="AB103" s="983"/>
      <c r="AC103" s="667"/>
      <c r="AD103" s="667"/>
      <c r="AE103" s="667"/>
      <c r="AF103" s="667"/>
      <c r="AG103" s="667"/>
      <c r="AH103" s="667"/>
      <c r="AI103" s="667"/>
      <c r="AJ103" s="667"/>
      <c r="AK103" s="667"/>
      <c r="AL103" s="667"/>
      <c r="AM103" s="667"/>
      <c r="AN103" s="667"/>
      <c r="AO103" s="667"/>
      <c r="AP103" s="667"/>
      <c r="AQ103" s="667"/>
      <c r="AR103" s="667"/>
      <c r="AS103" s="667"/>
      <c r="AT103" s="667"/>
      <c r="AU103" s="667"/>
      <c r="AV103" s="667"/>
      <c r="AW103" s="667"/>
      <c r="AX103" s="667"/>
      <c r="AY103" s="667"/>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304"/>
      <c r="CC103" s="2154"/>
      <c r="CD103" s="2154"/>
      <c r="CE103" s="2154"/>
      <c r="CF103" s="2154"/>
      <c r="CG103" s="2154"/>
      <c r="CH103" s="2154"/>
      <c r="CI103" s="2154"/>
      <c r="CJ103" s="2154"/>
      <c r="CK103" s="2154"/>
      <c r="CL103" s="2154"/>
      <c r="CM103" s="2154"/>
      <c r="CN103" s="2154"/>
      <c r="CO103" s="2154"/>
      <c r="CP103" s="2154"/>
      <c r="CQ103" s="2154"/>
      <c r="CR103" s="2154"/>
      <c r="CS103" s="2154"/>
      <c r="CT103" s="2154"/>
      <c r="CU103" s="2154"/>
      <c r="CV103" s="2154"/>
      <c r="CW103" s="2154"/>
      <c r="CX103" s="2154"/>
      <c r="CY103" s="2154"/>
      <c r="CZ103" s="2154"/>
    </row>
    <row r="104" s="131" customFormat="true" ht="15" customHeight="true" x14ac:dyDescent="0.2">
      <c r="A104" s="1108"/>
      <c r="B104" s="894"/>
      <c r="C104" s="979"/>
      <c r="D104" s="980"/>
      <c r="E104" s="980"/>
      <c r="F104" s="980"/>
      <c r="G104" s="981"/>
      <c r="H104" s="982"/>
      <c r="I104" s="980"/>
      <c r="J104" s="980"/>
      <c r="K104" s="980"/>
      <c r="L104" s="983"/>
      <c r="M104" s="979"/>
      <c r="N104" s="980"/>
      <c r="O104" s="980"/>
      <c r="P104" s="980"/>
      <c r="Q104" s="981"/>
      <c r="R104" s="982"/>
      <c r="S104" s="980"/>
      <c r="T104" s="980"/>
      <c r="U104" s="980"/>
      <c r="V104" s="980"/>
      <c r="W104" s="980"/>
      <c r="X104" s="980"/>
      <c r="Y104" s="980"/>
      <c r="Z104" s="980"/>
      <c r="AA104" s="980"/>
      <c r="AB104" s="983"/>
      <c r="AC104" s="667"/>
      <c r="AD104" s="667"/>
      <c r="AE104" s="667"/>
      <c r="AF104" s="667"/>
      <c r="AG104" s="667"/>
      <c r="AH104" s="667"/>
      <c r="AI104" s="667"/>
      <c r="AJ104" s="667"/>
      <c r="AK104" s="667"/>
      <c r="AL104" s="667"/>
      <c r="AM104" s="667"/>
      <c r="AN104" s="667"/>
      <c r="AO104" s="667"/>
      <c r="AP104" s="667"/>
      <c r="AQ104" s="667"/>
      <c r="AR104" s="667"/>
      <c r="AS104" s="667"/>
      <c r="AT104" s="667"/>
      <c r="AU104" s="667"/>
      <c r="AV104" s="667"/>
      <c r="AW104" s="667"/>
      <c r="AX104" s="667"/>
      <c r="AY104" s="667"/>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304"/>
      <c r="CC104" s="2154"/>
      <c r="CD104" s="2154"/>
      <c r="CE104" s="2154"/>
      <c r="CF104" s="2154"/>
      <c r="CG104" s="2154"/>
      <c r="CH104" s="2154"/>
      <c r="CI104" s="2154"/>
      <c r="CJ104" s="2154"/>
      <c r="CK104" s="2154"/>
      <c r="CL104" s="2154"/>
      <c r="CM104" s="2154"/>
      <c r="CN104" s="2154"/>
      <c r="CO104" s="2154"/>
      <c r="CP104" s="2154"/>
      <c r="CQ104" s="2154"/>
      <c r="CR104" s="2154"/>
      <c r="CS104" s="2154"/>
      <c r="CT104" s="2154"/>
      <c r="CU104" s="2154"/>
      <c r="CV104" s="2154"/>
      <c r="CW104" s="2154"/>
      <c r="CX104" s="2154"/>
      <c r="CY104" s="2154"/>
      <c r="CZ104" s="2154"/>
    </row>
    <row r="105" s="131" customFormat="true" ht="15" customHeight="true" x14ac:dyDescent="0.2">
      <c r="A105" s="889"/>
      <c r="B105" s="895"/>
      <c r="C105" s="984"/>
      <c r="D105" s="985"/>
      <c r="E105" s="985"/>
      <c r="F105" s="985"/>
      <c r="G105" s="986"/>
      <c r="H105" s="987"/>
      <c r="I105" s="985"/>
      <c r="J105" s="985"/>
      <c r="K105" s="985"/>
      <c r="L105" s="988"/>
      <c r="M105" s="984"/>
      <c r="N105" s="985"/>
      <c r="O105" s="985"/>
      <c r="P105" s="985"/>
      <c r="Q105" s="986"/>
      <c r="R105" s="987"/>
      <c r="S105" s="985"/>
      <c r="T105" s="985"/>
      <c r="U105" s="985"/>
      <c r="V105" s="985"/>
      <c r="W105" s="985"/>
      <c r="X105" s="985"/>
      <c r="Y105" s="985"/>
      <c r="Z105" s="985"/>
      <c r="AA105" s="985"/>
      <c r="AB105" s="988"/>
      <c r="AC105" s="667"/>
      <c r="AD105" s="667"/>
      <c r="AE105" s="667"/>
      <c r="AF105" s="667"/>
      <c r="AG105" s="667"/>
      <c r="AH105" s="667"/>
      <c r="AI105" s="667"/>
      <c r="AJ105" s="667"/>
      <c r="AK105" s="667"/>
      <c r="AL105" s="667"/>
      <c r="AM105" s="667"/>
      <c r="AN105" s="667"/>
      <c r="AO105" s="667"/>
      <c r="AP105" s="667"/>
      <c r="AQ105" s="667"/>
      <c r="AR105" s="667"/>
      <c r="AS105" s="667"/>
      <c r="AT105" s="667"/>
      <c r="AU105" s="667"/>
      <c r="AV105" s="667"/>
      <c r="AW105" s="667"/>
      <c r="AX105" s="667"/>
      <c r="AY105" s="667"/>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333"/>
      <c r="CC105" s="2154"/>
      <c r="CD105" s="2154"/>
      <c r="CE105" s="2154"/>
      <c r="CF105" s="2154"/>
      <c r="CG105" s="2154"/>
      <c r="CH105" s="2154"/>
      <c r="CI105" s="2154"/>
      <c r="CJ105" s="2154"/>
      <c r="CK105" s="2154"/>
      <c r="CL105" s="2154"/>
      <c r="CM105" s="2154"/>
      <c r="CN105" s="2154"/>
      <c r="CO105" s="2154"/>
      <c r="CP105" s="2154"/>
      <c r="CQ105" s="2154"/>
      <c r="CR105" s="2154"/>
      <c r="CS105" s="2154"/>
      <c r="CT105" s="2154"/>
      <c r="CU105" s="2154"/>
      <c r="CV105" s="2154"/>
      <c r="CW105" s="2154"/>
      <c r="CX105" s="2154"/>
      <c r="CY105" s="2154"/>
      <c r="CZ105" s="2154"/>
    </row>
    <row r="106" s="131" customFormat="true" ht="250.15" customHeight="true" x14ac:dyDescent="0.2">
      <c r="A106" s="400"/>
      <c r="B106" s="702"/>
      <c r="C106" s="703"/>
      <c r="D106" s="703"/>
      <c r="E106" s="703"/>
      <c r="F106" s="703"/>
      <c r="G106" s="703"/>
      <c r="H106" s="703"/>
      <c r="I106" s="703"/>
      <c r="J106" s="703"/>
      <c r="K106" s="703"/>
      <c r="L106" s="703"/>
      <c r="M106" s="703"/>
      <c r="N106" s="703"/>
      <c r="O106" s="703"/>
      <c r="P106" s="703"/>
      <c r="Q106" s="703"/>
      <c r="R106" s="703"/>
      <c r="S106" s="703"/>
      <c r="T106" s="703"/>
      <c r="U106" s="703"/>
      <c r="V106" s="703"/>
      <c r="W106" s="703"/>
      <c r="X106" s="703"/>
      <c r="Y106" s="703"/>
      <c r="Z106" s="703"/>
      <c r="AA106" s="703"/>
      <c r="AB106" s="703"/>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99"/>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400"/>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78"/>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447" t="str">
        <f>A1026</f>
        <v>Ethiopia</v>
      </c>
      <c r="B108" s="2448"/>
      <c r="C108" s="113"/>
      <c r="D108" s="113"/>
      <c r="E108" s="113"/>
      <c r="F108" s="113"/>
      <c r="G108" s="113"/>
      <c r="H108" s="113"/>
      <c r="I108" s="113"/>
      <c r="J108" s="113"/>
      <c r="K108" s="113"/>
      <c r="L108" s="113"/>
      <c r="M108" s="113"/>
      <c r="N108" s="113"/>
      <c r="O108" s="113"/>
      <c r="P108" s="113"/>
      <c r="Q108" s="113"/>
      <c r="R108" s="113"/>
      <c r="S108" s="113"/>
      <c r="T108" s="113"/>
      <c r="U108" s="113"/>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2000</v>
      </c>
      <c r="B109" s="139"/>
      <c r="C109" s="113"/>
      <c r="D109" s="113"/>
      <c r="E109" s="113"/>
      <c r="F109" s="113"/>
      <c r="G109" s="113"/>
      <c r="H109" s="113"/>
      <c r="I109" s="113"/>
      <c r="J109" s="113"/>
      <c r="K109" s="113"/>
      <c r="L109" s="113"/>
      <c r="M109" s="113"/>
      <c r="N109" s="113"/>
      <c r="O109" s="113"/>
      <c r="P109" s="113"/>
      <c r="Q109" s="113"/>
      <c r="R109" s="113"/>
      <c r="S109" s="113"/>
      <c r="T109" s="113"/>
      <c r="U109" s="113"/>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5" t="s">
        <v>97</v>
      </c>
      <c r="B112" s="222"/>
      <c r="C112" s="113"/>
      <c r="D112" s="113"/>
      <c r="E112" s="113"/>
      <c r="F112" s="113"/>
      <c r="G112" s="113"/>
      <c r="H112" s="113"/>
      <c r="I112" s="113"/>
      <c r="J112" s="113"/>
      <c r="K112" s="113"/>
      <c r="L112" s="113"/>
      <c r="M112" s="113"/>
      <c r="N112" s="113"/>
      <c r="O112" s="113"/>
      <c r="P112" s="113"/>
      <c r="Q112" s="113"/>
      <c r="R112" s="113"/>
      <c r="S112" s="113"/>
      <c r="T112" s="113"/>
      <c r="U112" s="113"/>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DHS00</v>
      </c>
      <c r="C115" s="113"/>
      <c r="D115" s="113"/>
      <c r="E115" s="113"/>
      <c r="F115" s="113"/>
      <c r="G115" s="113"/>
      <c r="H115" s="113"/>
      <c r="I115" s="113"/>
      <c r="J115" s="113"/>
      <c r="K115" s="113"/>
      <c r="L115" s="113"/>
      <c r="M115" s="113"/>
      <c r="N115" s="113"/>
      <c r="O115" s="113"/>
      <c r="P115" s="113"/>
      <c r="Q115" s="113"/>
      <c r="R115" s="113"/>
      <c r="S115" s="113"/>
      <c r="T115" s="113"/>
      <c r="U115" s="113"/>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96" t="str">
        <f>B1030</f>
        <v>Ratio of Improved latrines based on:</v>
      </c>
      <c r="B116" s="697" t="s">
        <v>147</v>
      </c>
      <c r="C116" s="113"/>
      <c r="D116" s="113"/>
      <c r="E116" s="113"/>
      <c r="F116" s="113"/>
      <c r="G116" s="113"/>
      <c r="H116" s="113"/>
      <c r="I116" s="113"/>
      <c r="J116" s="113"/>
      <c r="K116" s="113"/>
      <c r="L116" s="113"/>
      <c r="M116" s="113"/>
      <c r="N116" s="113"/>
      <c r="O116" s="113"/>
      <c r="P116" s="113"/>
      <c r="Q116" s="113"/>
      <c r="R116" s="113"/>
      <c r="S116" s="113"/>
      <c r="T116" s="113"/>
      <c r="U116" s="113"/>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96" t="str">
        <f>B1029</f>
        <v>Ratio of Shared improved based on:</v>
      </c>
      <c r="B117" s="698" t="s">
        <v>147</v>
      </c>
      <c r="C117" s="113"/>
      <c r="D117" s="113"/>
      <c r="E117" s="113"/>
      <c r="F117" s="113"/>
      <c r="G117" s="113"/>
      <c r="H117" s="113"/>
      <c r="I117" s="113"/>
      <c r="J117" s="113"/>
      <c r="K117" s="113"/>
      <c r="L117" s="113"/>
      <c r="M117" s="113"/>
      <c r="N117" s="113"/>
      <c r="O117" s="113"/>
      <c r="P117" s="113"/>
      <c r="Q117" s="113"/>
      <c r="R117" s="113"/>
      <c r="S117" s="113"/>
      <c r="T117" s="113"/>
      <c r="U117" s="113"/>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99"/>
      <c r="B118" s="697"/>
      <c r="C118" s="113"/>
      <c r="D118" s="113"/>
      <c r="E118" s="113"/>
      <c r="F118" s="113"/>
      <c r="G118" s="113"/>
      <c r="H118" s="113"/>
      <c r="I118" s="113"/>
      <c r="J118" s="113"/>
      <c r="K118" s="113"/>
      <c r="L118" s="113"/>
      <c r="M118" s="113"/>
      <c r="N118" s="113"/>
      <c r="O118" s="113"/>
      <c r="P118" s="113"/>
      <c r="Q118" s="113"/>
      <c r="R118" s="113"/>
      <c r="S118" s="113"/>
      <c r="T118" s="113"/>
      <c r="U118" s="113"/>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700"/>
      <c r="B119" s="701"/>
      <c r="C119" s="113"/>
      <c r="D119" s="113"/>
      <c r="E119" s="113"/>
      <c r="F119" s="113"/>
      <c r="G119" s="113"/>
      <c r="H119" s="113"/>
      <c r="I119" s="113"/>
      <c r="J119" s="113"/>
      <c r="K119" s="113"/>
      <c r="L119" s="113"/>
      <c r="M119" s="113"/>
      <c r="N119" s="113"/>
      <c r="O119" s="113"/>
      <c r="P119" s="113"/>
      <c r="Q119" s="113"/>
      <c r="R119" s="113"/>
      <c r="S119" s="113"/>
      <c r="T119" s="113"/>
      <c r="U119" s="113"/>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399" customFormat="true" ht="15" customHeight="true" x14ac:dyDescent="0.2">
      <c r="A120" s="116" t="s">
        <v>98</v>
      </c>
      <c r="B120" s="207"/>
      <c r="C120" s="2485" t="s">
        <v>114</v>
      </c>
      <c r="D120" s="2486"/>
      <c r="E120" s="2486"/>
      <c r="F120" s="2486"/>
      <c r="G120" s="2487"/>
      <c r="H120" s="2468" t="s">
        <v>38</v>
      </c>
      <c r="I120" s="2469"/>
      <c r="J120" s="2469"/>
      <c r="K120" s="2469"/>
      <c r="L120" s="2470"/>
      <c r="M120" s="2471" t="s">
        <v>37</v>
      </c>
      <c r="N120" s="2472"/>
      <c r="O120" s="2472"/>
      <c r="P120" s="2472"/>
      <c r="Q120" s="2473"/>
      <c r="R120" s="2059" t="s">
        <v>137</v>
      </c>
      <c r="S120" s="2097"/>
      <c r="T120" s="2097"/>
      <c r="U120" s="2097"/>
      <c r="V120" s="2097"/>
      <c r="W120" s="2097"/>
      <c r="X120" s="2097"/>
      <c r="Y120" s="2097"/>
      <c r="Z120" s="2097"/>
      <c r="AA120" s="2097"/>
      <c r="AB120" s="2098"/>
      <c r="AC120" s="667"/>
      <c r="AD120" s="667"/>
      <c r="AE120" s="667"/>
      <c r="AF120" s="667"/>
      <c r="AG120" s="667"/>
      <c r="AH120" s="667"/>
      <c r="AI120" s="667"/>
      <c r="AJ120" s="667"/>
      <c r="AK120" s="667"/>
      <c r="AL120" s="667"/>
      <c r="AM120" s="667"/>
      <c r="AN120" s="667"/>
      <c r="AO120" s="667"/>
      <c r="AP120" s="667"/>
      <c r="AQ120" s="667"/>
      <c r="AR120" s="667"/>
      <c r="AS120" s="667"/>
      <c r="AT120" s="667"/>
      <c r="AU120" s="667"/>
      <c r="AV120" s="667"/>
      <c r="AW120" s="667"/>
      <c r="AX120" s="667"/>
      <c r="AY120" s="667"/>
      <c r="AZ120" s="216"/>
      <c r="BA120" s="217" t="s">
        <v>128</v>
      </c>
      <c r="BB120" s="116" t="s">
        <v>98</v>
      </c>
      <c r="BC120" s="2528" t="s">
        <v>114</v>
      </c>
      <c r="BD120" s="2529"/>
      <c r="BE120" s="2529"/>
      <c r="BF120" s="2529"/>
      <c r="BG120" s="2530"/>
      <c r="BH120" s="2531" t="s">
        <v>38</v>
      </c>
      <c r="BI120" s="2529"/>
      <c r="BJ120" s="2529"/>
      <c r="BK120" s="2529"/>
      <c r="BL120" s="2530"/>
      <c r="BM120" s="2531" t="s">
        <v>37</v>
      </c>
      <c r="BN120" s="2529"/>
      <c r="BO120" s="2529"/>
      <c r="BP120" s="2529"/>
      <c r="BQ120" s="2551"/>
      <c r="BR120" s="2076" t="s">
        <v>137</v>
      </c>
      <c r="BS120" s="2077"/>
      <c r="BT120" s="2077"/>
      <c r="BU120" s="2077"/>
      <c r="BV120" s="2077"/>
      <c r="BW120" s="2077"/>
      <c r="BX120" s="2077"/>
      <c r="BY120" s="2078"/>
      <c r="BZ120" s="313"/>
      <c r="CA120" s="313"/>
      <c r="CB120" s="313"/>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399" customFormat="true" ht="12.75" x14ac:dyDescent="0.2">
      <c r="A121" s="187" t="s">
        <v>87</v>
      </c>
      <c r="B121" s="245"/>
      <c r="C121" s="279" t="s">
        <v>0</v>
      </c>
      <c r="D121" s="280" t="s">
        <v>1</v>
      </c>
      <c r="E121" s="280" t="s">
        <v>2</v>
      </c>
      <c r="F121" s="280" t="s">
        <v>3</v>
      </c>
      <c r="G121" s="281" t="s">
        <v>4</v>
      </c>
      <c r="H121" s="832" t="s">
        <v>0</v>
      </c>
      <c r="I121" s="760" t="s">
        <v>1</v>
      </c>
      <c r="J121" s="760" t="s">
        <v>2</v>
      </c>
      <c r="K121" s="760" t="s">
        <v>3</v>
      </c>
      <c r="L121" s="761" t="s">
        <v>4</v>
      </c>
      <c r="M121" s="815" t="s">
        <v>0</v>
      </c>
      <c r="N121" s="760" t="s">
        <v>1</v>
      </c>
      <c r="O121" s="760" t="s">
        <v>2</v>
      </c>
      <c r="P121" s="760" t="s">
        <v>3</v>
      </c>
      <c r="Q121" s="856" t="s">
        <v>4</v>
      </c>
      <c r="R121" s="832" t="s">
        <v>148</v>
      </c>
      <c r="S121" s="760" t="s">
        <v>149</v>
      </c>
      <c r="T121" s="760" t="s">
        <v>150</v>
      </c>
      <c r="U121" s="760" t="s">
        <v>151</v>
      </c>
      <c r="V121" s="760" t="s">
        <v>152</v>
      </c>
      <c r="W121" s="760" t="s">
        <v>153</v>
      </c>
      <c r="X121" s="760" t="s">
        <v>154</v>
      </c>
      <c r="Y121" s="760" t="s">
        <v>155</v>
      </c>
      <c r="Z121" s="760" t="s">
        <v>156</v>
      </c>
      <c r="AA121" s="760" t="s">
        <v>157</v>
      </c>
      <c r="AB121" s="762" t="s">
        <v>158</v>
      </c>
      <c r="AC121" s="667"/>
      <c r="AD121" s="667"/>
      <c r="AE121" s="667"/>
      <c r="AF121" s="667"/>
      <c r="AG121" s="667"/>
      <c r="AH121" s="667"/>
      <c r="AI121" s="667"/>
      <c r="AJ121" s="667"/>
      <c r="AK121" s="667"/>
      <c r="AL121" s="667"/>
      <c r="AM121" s="667"/>
      <c r="AN121" s="667"/>
      <c r="AO121" s="667"/>
      <c r="AP121" s="667"/>
      <c r="AQ121" s="667"/>
      <c r="AR121" s="667"/>
      <c r="AS121" s="667"/>
      <c r="AT121" s="667"/>
      <c r="AU121" s="667"/>
      <c r="AV121" s="667"/>
      <c r="AW121" s="667"/>
      <c r="AX121" s="667"/>
      <c r="AY121" s="667"/>
      <c r="AZ121" s="216"/>
      <c r="BA121" s="198" t="s">
        <v>116</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148</v>
      </c>
      <c r="BS121" s="172" t="s">
        <v>149</v>
      </c>
      <c r="BT121" s="172" t="s">
        <v>150</v>
      </c>
      <c r="BU121" s="172" t="s">
        <v>151</v>
      </c>
      <c r="BV121" s="172" t="s">
        <v>152</v>
      </c>
      <c r="BW121" s="172" t="s">
        <v>153</v>
      </c>
      <c r="BX121" s="172" t="s">
        <v>154</v>
      </c>
      <c r="BY121" s="173" t="s">
        <v>155</v>
      </c>
      <c r="BZ121" s="173" t="s">
        <v>156</v>
      </c>
      <c r="CA121" s="173" t="s">
        <v>157</v>
      </c>
      <c r="CB121" s="173" t="s">
        <v>158</v>
      </c>
      <c r="CC121" s="2155"/>
      <c r="CD121" s="2155"/>
      <c r="CE121" s="2155"/>
      <c r="CF121" s="2155"/>
      <c r="CG121" s="2155"/>
      <c r="CH121" s="2155"/>
      <c r="CI121" s="2155"/>
      <c r="CJ121" s="2155"/>
      <c r="CK121" s="2155"/>
      <c r="CL121" s="2155"/>
      <c r="CM121" s="2155"/>
      <c r="CN121" s="2155"/>
      <c r="CO121" s="2155"/>
      <c r="CP121" s="2155"/>
      <c r="CQ121" s="2155"/>
      <c r="CR121" s="2155"/>
      <c r="CS121" s="2155"/>
      <c r="CT121" s="2155"/>
      <c r="CU121" s="2155"/>
      <c r="CV121" s="2155"/>
      <c r="CW121" s="2155"/>
      <c r="CX121" s="2155"/>
      <c r="CY121" s="2155"/>
      <c r="CZ121" s="2155"/>
    </row>
    <row r="122" s="399" customFormat="true" ht="15" customHeight="true" x14ac:dyDescent="0.2">
      <c r="A122" s="2476" t="s">
        <v>18</v>
      </c>
      <c r="B122" s="1118" t="s">
        <v>14</v>
      </c>
      <c r="C122" s="991">
        <f>C153+C155+C154*'DHS05'!C130/100</f>
        <v>0.16880316431601206</v>
      </c>
      <c r="D122" s="992">
        <f>D153+D155+D154*'DHS05'!D130/100</f>
        <v>0.24919626179697826</v>
      </c>
      <c r="E122" s="992">
        <f>E153+E155+E154*'DHS05'!E130/100</f>
        <v>0.49496595890700018</v>
      </c>
      <c r="F122" s="992">
        <f>F153+F155+F154*'DHS05'!F130/100</f>
        <v>0.32311599816335485</v>
      </c>
      <c r="G122" s="993">
        <f>G153+G155+G154*'DHS05'!G130/100</f>
        <v>24.217547074251801</v>
      </c>
      <c r="H122" s="994">
        <f>H153+H155+H154*'DHS05'!H130/100</f>
        <v>11.24552452713243</v>
      </c>
      <c r="I122" s="992">
        <f>I153+I155+I154*'DHS05'!I130/100</f>
        <v>18.013572963876239</v>
      </c>
      <c r="J122" s="992">
        <f>J153+J155+J154*'DHS05'!J130/100</f>
        <v>35.043389917948126</v>
      </c>
      <c r="K122" s="992">
        <f>K153+K155+K154*'DHS05'!K130/100</f>
        <v>60.441023280127702</v>
      </c>
      <c r="L122" s="995">
        <f>L153+L155+L154*'DHS05'!L130/100</f>
        <v>84.206282641181431</v>
      </c>
      <c r="M122" s="991">
        <f>M153+M155+M154*'DHS05'!M130/100</f>
        <v>7.7323767577909222E-2</v>
      </c>
      <c r="N122" s="992">
        <f>N153+N155+N154*'DHS05'!N130/100</f>
        <v>0.22785905717166038</v>
      </c>
      <c r="O122" s="992">
        <f>O153+O155+O154*'DHS05'!O130/100</f>
        <v>0.40967440415490713</v>
      </c>
      <c r="P122" s="992">
        <f>P153+P155+P154*'DHS05'!P130/100</f>
        <v>0.38386279231989034</v>
      </c>
      <c r="Q122" s="993">
        <f>Q153+Q155+Q154*'DHS05'!Q130/100</f>
        <v>1.0154438421034406</v>
      </c>
      <c r="R122" s="994">
        <f>R153+R155+R154*'DHS05'!R130/100</f>
        <v>65.873719254444254</v>
      </c>
      <c r="S122" s="992">
        <f>S153+S155+S154*'DHS05'!S130/100</f>
        <v>5.331931549150454</v>
      </c>
      <c r="T122" s="992">
        <f>T153+T155+T154*'DHS05'!T130/100</f>
        <v>1.02880146934088</v>
      </c>
      <c r="U122" s="992">
        <f>U153+U155+U154*'DHS05'!U130/100</f>
        <v>2.1319349480059557</v>
      </c>
      <c r="V122" s="992">
        <f>V153+V155+V154*'DHS05'!V130/100</f>
        <v>52.046893259868831</v>
      </c>
      <c r="W122" s="992">
        <f>W153+W155+W154*'DHS05'!W130/100</f>
        <v>6.064935907386678</v>
      </c>
      <c r="X122" s="992">
        <f>X153+X155+X154*'DHS05'!X130/100</f>
        <v>29.696634367206954</v>
      </c>
      <c r="Y122" s="992">
        <f>Y153+Y155+Y154*'DHS05'!Y130/100</f>
        <v>3.3772361976401526</v>
      </c>
      <c r="Z122" s="992">
        <f>Z153+Z155+Z154*'DHS05'!Z130/100</f>
        <v>0.82822514888042309</v>
      </c>
      <c r="AA122" s="992">
        <f>AA153+AA155+AA154*'DHS05'!AA130/100</f>
        <v>15.401820234230369</v>
      </c>
      <c r="AB122" s="995">
        <f>AB153+AB155+AB154*'DHS05'!AB130/100</f>
        <v>6.9955457626118118</v>
      </c>
      <c r="AC122" s="667"/>
      <c r="AD122" s="667"/>
      <c r="AE122" s="667"/>
      <c r="AF122" s="667"/>
      <c r="AG122" s="667"/>
      <c r="AH122" s="667"/>
      <c r="AI122" s="667"/>
      <c r="AJ122" s="667"/>
      <c r="AK122" s="667"/>
      <c r="AL122" s="667"/>
      <c r="AM122" s="667"/>
      <c r="AN122" s="667"/>
      <c r="AO122" s="667"/>
      <c r="AP122" s="667"/>
      <c r="AQ122" s="667"/>
      <c r="AR122" s="667"/>
      <c r="AS122" s="667"/>
      <c r="AT122" s="667"/>
      <c r="AU122" s="667"/>
      <c r="AV122" s="667"/>
      <c r="AW122" s="667"/>
      <c r="AX122" s="667"/>
      <c r="AY122" s="667"/>
      <c r="AZ122" s="216"/>
      <c r="BA122" s="2552" t="s">
        <v>18</v>
      </c>
      <c r="BB122" s="155" t="s">
        <v>14</v>
      </c>
      <c r="BC122" s="1224" t="s">
        <v>35</v>
      </c>
      <c r="BD122" s="1244" t="s">
        <v>35</v>
      </c>
      <c r="BE122" s="1244" t="s">
        <v>35</v>
      </c>
      <c r="BF122" s="1244" t="s">
        <v>35</v>
      </c>
      <c r="BG122" s="1265" t="s">
        <v>35</v>
      </c>
      <c r="BH122" s="1286" t="s">
        <v>35</v>
      </c>
      <c r="BI122" s="1244" t="s">
        <v>35</v>
      </c>
      <c r="BJ122" s="1244" t="s">
        <v>35</v>
      </c>
      <c r="BK122" s="1244" t="s">
        <v>35</v>
      </c>
      <c r="BL122" s="1265" t="s">
        <v>35</v>
      </c>
      <c r="BM122" s="1286" t="s">
        <v>35</v>
      </c>
      <c r="BN122" s="1244" t="s">
        <v>35</v>
      </c>
      <c r="BO122" s="1244" t="s">
        <v>35</v>
      </c>
      <c r="BP122" s="1244" t="s">
        <v>35</v>
      </c>
      <c r="BQ122" s="1265" t="s">
        <v>35</v>
      </c>
      <c r="BR122" s="1286" t="s">
        <v>35</v>
      </c>
      <c r="BS122" s="1244" t="s">
        <v>35</v>
      </c>
      <c r="BT122" s="1244" t="s">
        <v>35</v>
      </c>
      <c r="BU122" s="1244" t="s">
        <v>35</v>
      </c>
      <c r="BV122" s="1244" t="s">
        <v>35</v>
      </c>
      <c r="BW122" s="1244" t="s">
        <v>35</v>
      </c>
      <c r="BX122" s="1244" t="s">
        <v>35</v>
      </c>
      <c r="BY122" s="1305" t="s">
        <v>35</v>
      </c>
      <c r="BZ122" s="1305" t="s">
        <v>35</v>
      </c>
      <c r="CA122" s="1305" t="s">
        <v>35</v>
      </c>
      <c r="CB122" s="1305" t="s">
        <v>35</v>
      </c>
      <c r="CC122" s="2156"/>
      <c r="CD122" s="2156"/>
      <c r="CE122" s="2156"/>
      <c r="CF122" s="2156"/>
      <c r="CG122" s="2156"/>
      <c r="CH122" s="2156"/>
      <c r="CI122" s="2156"/>
      <c r="CJ122" s="2156"/>
      <c r="CK122" s="2156"/>
      <c r="CL122" s="2156"/>
      <c r="CM122" s="2156"/>
      <c r="CN122" s="2156"/>
      <c r="CO122" s="2156"/>
      <c r="CP122" s="2156"/>
      <c r="CQ122" s="2156"/>
      <c r="CR122" s="2156"/>
      <c r="CS122" s="2156"/>
      <c r="CT122" s="2156"/>
      <c r="CU122" s="2156"/>
      <c r="CV122" s="2156"/>
      <c r="CW122" s="2156"/>
      <c r="CX122" s="2156"/>
      <c r="CY122" s="2156"/>
      <c r="CZ122" s="2156"/>
    </row>
    <row r="123" s="399" customFormat="true" ht="15" customHeight="true" x14ac:dyDescent="0.2">
      <c r="A123" s="2477"/>
      <c r="B123" s="1119" t="s">
        <v>51</v>
      </c>
      <c r="C123" s="996">
        <f>100-C122</f>
        <v>99.831196835683983</v>
      </c>
      <c r="D123" s="997">
        <f t="shared" ref="D123:AB123" si="4">100-D122</f>
        <v>99.750803738203018</v>
      </c>
      <c r="E123" s="997">
        <f t="shared" si="4"/>
        <v>99.505034041092998</v>
      </c>
      <c r="F123" s="997">
        <f t="shared" si="4"/>
        <v>99.67688400183664</v>
      </c>
      <c r="G123" s="998">
        <f t="shared" si="4"/>
        <v>75.782452925748203</v>
      </c>
      <c r="H123" s="999">
        <f t="shared" si="4"/>
        <v>88.754475472867568</v>
      </c>
      <c r="I123" s="997">
        <f t="shared" si="4"/>
        <v>81.986427036123757</v>
      </c>
      <c r="J123" s="997">
        <f t="shared" si="4"/>
        <v>64.956610082051867</v>
      </c>
      <c r="K123" s="997">
        <f t="shared" si="4"/>
        <v>39.558976719872298</v>
      </c>
      <c r="L123" s="1000">
        <f t="shared" si="4"/>
        <v>15.793717358818569</v>
      </c>
      <c r="M123" s="996">
        <f t="shared" si="4"/>
        <v>99.922676232422091</v>
      </c>
      <c r="N123" s="997">
        <f t="shared" si="4"/>
        <v>99.772140942828344</v>
      </c>
      <c r="O123" s="997">
        <f t="shared" si="4"/>
        <v>99.590325595845087</v>
      </c>
      <c r="P123" s="997">
        <f t="shared" si="4"/>
        <v>99.616137207680111</v>
      </c>
      <c r="Q123" s="998">
        <f t="shared" si="4"/>
        <v>98.984556157896563</v>
      </c>
      <c r="R123" s="999">
        <f t="shared" si="4"/>
        <v>34.126280745555746</v>
      </c>
      <c r="S123" s="997">
        <f t="shared" si="4"/>
        <v>94.668068450849546</v>
      </c>
      <c r="T123" s="997">
        <f t="shared" si="4"/>
        <v>98.971198530659123</v>
      </c>
      <c r="U123" s="997">
        <f t="shared" si="4"/>
        <v>97.868065051994051</v>
      </c>
      <c r="V123" s="997">
        <f t="shared" si="4"/>
        <v>47.953106740131169</v>
      </c>
      <c r="W123" s="997">
        <f t="shared" si="4"/>
        <v>93.935064092613317</v>
      </c>
      <c r="X123" s="997">
        <f t="shared" si="4"/>
        <v>70.303365632793046</v>
      </c>
      <c r="Y123" s="997">
        <f t="shared" si="4"/>
        <v>96.622763802359842</v>
      </c>
      <c r="Z123" s="997">
        <f t="shared" si="4"/>
        <v>99.171774851119579</v>
      </c>
      <c r="AA123" s="997">
        <f t="shared" si="4"/>
        <v>84.598179765769629</v>
      </c>
      <c r="AB123" s="1000">
        <f t="shared" si="4"/>
        <v>93.004454237388188</v>
      </c>
      <c r="AC123" s="667"/>
      <c r="AD123" s="667"/>
      <c r="AE123" s="667"/>
      <c r="AF123" s="667"/>
      <c r="AG123" s="667"/>
      <c r="AH123" s="667"/>
      <c r="AI123" s="667"/>
      <c r="AJ123" s="667"/>
      <c r="AK123" s="667"/>
      <c r="AL123" s="667"/>
      <c r="AM123" s="667"/>
      <c r="AN123" s="667"/>
      <c r="AO123" s="667"/>
      <c r="AP123" s="667"/>
      <c r="AQ123" s="667"/>
      <c r="AR123" s="667"/>
      <c r="AS123" s="667"/>
      <c r="AT123" s="667"/>
      <c r="AU123" s="667"/>
      <c r="AV123" s="667"/>
      <c r="AW123" s="667"/>
      <c r="AX123" s="667"/>
      <c r="AY123" s="667"/>
      <c r="AZ123" s="216"/>
      <c r="BA123" s="2553"/>
      <c r="BB123" s="156" t="s">
        <v>51</v>
      </c>
      <c r="BC123" s="1225" t="s">
        <v>35</v>
      </c>
      <c r="BD123" s="1245" t="s">
        <v>35</v>
      </c>
      <c r="BE123" s="1245" t="s">
        <v>35</v>
      </c>
      <c r="BF123" s="1245" t="s">
        <v>35</v>
      </c>
      <c r="BG123" s="1266" t="s">
        <v>35</v>
      </c>
      <c r="BH123" s="1287" t="s">
        <v>35</v>
      </c>
      <c r="BI123" s="1245" t="s">
        <v>35</v>
      </c>
      <c r="BJ123" s="1245" t="s">
        <v>35</v>
      </c>
      <c r="BK123" s="1245" t="s">
        <v>35</v>
      </c>
      <c r="BL123" s="1266" t="s">
        <v>35</v>
      </c>
      <c r="BM123" s="1287" t="s">
        <v>35</v>
      </c>
      <c r="BN123" s="1245" t="s">
        <v>35</v>
      </c>
      <c r="BO123" s="1245" t="s">
        <v>35</v>
      </c>
      <c r="BP123" s="1245" t="s">
        <v>35</v>
      </c>
      <c r="BQ123" s="1266" t="s">
        <v>35</v>
      </c>
      <c r="BR123" s="1287" t="s">
        <v>35</v>
      </c>
      <c r="BS123" s="1245" t="s">
        <v>35</v>
      </c>
      <c r="BT123" s="1245" t="s">
        <v>35</v>
      </c>
      <c r="BU123" s="1245" t="s">
        <v>35</v>
      </c>
      <c r="BV123" s="1245" t="s">
        <v>35</v>
      </c>
      <c r="BW123" s="1245" t="s">
        <v>35</v>
      </c>
      <c r="BX123" s="1245" t="s">
        <v>35</v>
      </c>
      <c r="BY123" s="1306" t="s">
        <v>35</v>
      </c>
      <c r="BZ123" s="1306" t="s">
        <v>35</v>
      </c>
      <c r="CA123" s="1306" t="s">
        <v>35</v>
      </c>
      <c r="CB123" s="1306" t="s">
        <v>35</v>
      </c>
      <c r="CC123" s="2157"/>
      <c r="CD123" s="2157"/>
      <c r="CE123" s="2157"/>
      <c r="CF123" s="2157"/>
      <c r="CG123" s="2157"/>
      <c r="CH123" s="2157"/>
      <c r="CI123" s="2157"/>
      <c r="CJ123" s="2157"/>
      <c r="CK123" s="2157"/>
      <c r="CL123" s="2157"/>
      <c r="CM123" s="2157"/>
      <c r="CN123" s="2157"/>
      <c r="CO123" s="2157"/>
      <c r="CP123" s="2157"/>
      <c r="CQ123" s="2157"/>
      <c r="CR123" s="2157"/>
      <c r="CS123" s="2157"/>
      <c r="CT123" s="2157"/>
      <c r="CU123" s="2157"/>
      <c r="CV123" s="2157"/>
      <c r="CW123" s="2157"/>
      <c r="CX123" s="2157"/>
      <c r="CY123" s="2157"/>
      <c r="CZ123" s="2157"/>
    </row>
    <row r="124" s="399" customFormat="true" ht="15" customHeight="true" x14ac:dyDescent="0.2">
      <c r="A124" s="2477" t="s">
        <v>50</v>
      </c>
      <c r="B124" s="1119" t="s">
        <v>15</v>
      </c>
      <c r="C124" s="996">
        <f>C122*'DHS05'!C129/100</f>
        <v>0.1541636922702678</v>
      </c>
      <c r="D124" s="997">
        <f>D122*'DHS05'!D129/100</f>
        <v>0.21574545814466489</v>
      </c>
      <c r="E124" s="997">
        <f>E122*'DHS05'!E129/100</f>
        <v>0.4024769533816499</v>
      </c>
      <c r="F124" s="997">
        <f>F122*'DHS05'!F129/100</f>
        <v>0.26144451868963758</v>
      </c>
      <c r="G124" s="998">
        <f>G122*'DHS05'!G129/100</f>
        <v>11.347305682808098</v>
      </c>
      <c r="H124" s="999">
        <f>H122*'DHS05'!H129/100</f>
        <v>5.6303950560133691</v>
      </c>
      <c r="I124" s="997">
        <f>I122*'DHS05'!I129/100</f>
        <v>5.5709638578999181</v>
      </c>
      <c r="J124" s="997">
        <f>J122*'DHS05'!J129/100</f>
        <v>8.1041715375296128</v>
      </c>
      <c r="K124" s="997">
        <f>K122*'DHS05'!K129/100</f>
        <v>23.332952582815643</v>
      </c>
      <c r="L124" s="1000">
        <f>L122*'DHS05'!L129/100</f>
        <v>51.332676326953113</v>
      </c>
      <c r="M124" s="996">
        <f>M122*'DHS05'!M129/100</f>
        <v>7.1706594812586802E-2</v>
      </c>
      <c r="N124" s="997">
        <f>N122*'DHS05'!N129/100</f>
        <v>0.19512943891415341</v>
      </c>
      <c r="O124" s="997">
        <f>O122*'DHS05'!O129/100</f>
        <v>0.34709648266953474</v>
      </c>
      <c r="P124" s="997">
        <f>P122*'DHS05'!P129/100</f>
        <v>0.2949641219535542</v>
      </c>
      <c r="Q124" s="998">
        <f>Q122*'DHS05'!Q129/100</f>
        <v>0.78333369800443398</v>
      </c>
      <c r="R124" s="999">
        <f>R122*'DHS05'!R129/100</f>
        <v>24.248195685568636</v>
      </c>
      <c r="S124" s="997">
        <f>S122*'DHS05'!S129/100</f>
        <v>3.2413065424245771</v>
      </c>
      <c r="T124" s="997">
        <f>T122*'DHS05'!T129/100</f>
        <v>0.65236378646705628</v>
      </c>
      <c r="U124" s="997">
        <f>U122*'DHS05'!U129/100</f>
        <v>1.2465747707610424</v>
      </c>
      <c r="V124" s="997">
        <f>V122*'DHS05'!V129/100</f>
        <v>24.793269476745913</v>
      </c>
      <c r="W124" s="997">
        <f>W122*'DHS05'!W129/100</f>
        <v>3.988566566135276</v>
      </c>
      <c r="X124" s="997">
        <f>X122*'DHS05'!X129/100</f>
        <v>14.686565188663039</v>
      </c>
      <c r="Y124" s="997">
        <f>Y122*'DHS05'!Y129/100</f>
        <v>2.2466988322283448</v>
      </c>
      <c r="Z124" s="997">
        <f>Z122*'DHS05'!Z129/100</f>
        <v>0.70233262329029855</v>
      </c>
      <c r="AA124" s="997">
        <f>AA122*'DHS05'!AA129/100</f>
        <v>7.4440860052907043</v>
      </c>
      <c r="AB124" s="1000">
        <f>AB122*'DHS05'!AB129/100</f>
        <v>2.3543353640662863</v>
      </c>
      <c r="AC124" s="667"/>
      <c r="AD124" s="667"/>
      <c r="AE124" s="667"/>
      <c r="AF124" s="667"/>
      <c r="AG124" s="667"/>
      <c r="AH124" s="667"/>
      <c r="AI124" s="667"/>
      <c r="AJ124" s="667"/>
      <c r="AK124" s="667"/>
      <c r="AL124" s="667"/>
      <c r="AM124" s="667"/>
      <c r="AN124" s="667"/>
      <c r="AO124" s="667"/>
      <c r="AP124" s="667"/>
      <c r="AQ124" s="667"/>
      <c r="AR124" s="667"/>
      <c r="AS124" s="667"/>
      <c r="AT124" s="667"/>
      <c r="AU124" s="667"/>
      <c r="AV124" s="667"/>
      <c r="AW124" s="667"/>
      <c r="AX124" s="667"/>
      <c r="AY124" s="667"/>
      <c r="AZ124" s="216"/>
      <c r="BA124" s="2553" t="s">
        <v>50</v>
      </c>
      <c r="BB124" s="156" t="s">
        <v>15</v>
      </c>
      <c r="BC124" s="1225" t="s">
        <v>35</v>
      </c>
      <c r="BD124" s="1245" t="s">
        <v>35</v>
      </c>
      <c r="BE124" s="1245" t="s">
        <v>35</v>
      </c>
      <c r="BF124" s="1245" t="s">
        <v>35</v>
      </c>
      <c r="BG124" s="1266" t="s">
        <v>35</v>
      </c>
      <c r="BH124" s="1287" t="s">
        <v>35</v>
      </c>
      <c r="BI124" s="1245" t="s">
        <v>35</v>
      </c>
      <c r="BJ124" s="1245" t="s">
        <v>35</v>
      </c>
      <c r="BK124" s="1245" t="s">
        <v>35</v>
      </c>
      <c r="BL124" s="1266" t="s">
        <v>35</v>
      </c>
      <c r="BM124" s="1287" t="s">
        <v>35</v>
      </c>
      <c r="BN124" s="1245" t="s">
        <v>35</v>
      </c>
      <c r="BO124" s="1245" t="s">
        <v>35</v>
      </c>
      <c r="BP124" s="1245" t="s">
        <v>35</v>
      </c>
      <c r="BQ124" s="1266" t="s">
        <v>35</v>
      </c>
      <c r="BR124" s="1287" t="s">
        <v>35</v>
      </c>
      <c r="BS124" s="1245" t="s">
        <v>35</v>
      </c>
      <c r="BT124" s="1245" t="s">
        <v>35</v>
      </c>
      <c r="BU124" s="1245" t="s">
        <v>35</v>
      </c>
      <c r="BV124" s="1245" t="s">
        <v>35</v>
      </c>
      <c r="BW124" s="1245" t="s">
        <v>35</v>
      </c>
      <c r="BX124" s="1245" t="s">
        <v>35</v>
      </c>
      <c r="BY124" s="1306" t="s">
        <v>35</v>
      </c>
      <c r="BZ124" s="1306" t="s">
        <v>35</v>
      </c>
      <c r="CA124" s="1306" t="s">
        <v>35</v>
      </c>
      <c r="CB124" s="1306" t="s">
        <v>35</v>
      </c>
      <c r="CC124" s="2157"/>
      <c r="CD124" s="2157"/>
      <c r="CE124" s="2157"/>
      <c r="CF124" s="2157"/>
      <c r="CG124" s="2157"/>
      <c r="CH124" s="2157"/>
      <c r="CI124" s="2157"/>
      <c r="CJ124" s="2157"/>
      <c r="CK124" s="2157"/>
      <c r="CL124" s="2157"/>
      <c r="CM124" s="2157"/>
      <c r="CN124" s="2157"/>
      <c r="CO124" s="2157"/>
      <c r="CP124" s="2157"/>
      <c r="CQ124" s="2157"/>
      <c r="CR124" s="2157"/>
      <c r="CS124" s="2157"/>
      <c r="CT124" s="2157"/>
      <c r="CU124" s="2157"/>
      <c r="CV124" s="2157"/>
      <c r="CW124" s="2157"/>
      <c r="CX124" s="2157"/>
      <c r="CY124" s="2157"/>
      <c r="CZ124" s="2157"/>
    </row>
    <row r="125" s="399" customFormat="true" ht="15" customHeight="true" x14ac:dyDescent="0.2">
      <c r="A125" s="2477"/>
      <c r="B125" s="1119" t="s">
        <v>16</v>
      </c>
      <c r="C125" s="996">
        <f>C122*'DHS05'!C128/100</f>
        <v>1.4639472045744251E-2</v>
      </c>
      <c r="D125" s="997">
        <f>D122*'DHS05'!D128/100</f>
        <v>3.3450803652313295E-2</v>
      </c>
      <c r="E125" s="997">
        <f>E122*'DHS05'!E128/100</f>
        <v>9.2489005525350373E-2</v>
      </c>
      <c r="F125" s="997">
        <f>F122*'DHS05'!F128/100</f>
        <v>6.1671479473717296E-2</v>
      </c>
      <c r="G125" s="998">
        <f>G122*'DHS05'!G128/100</f>
        <v>12.870241391443708</v>
      </c>
      <c r="H125" s="999">
        <f>H122*'DHS05'!H128/100</f>
        <v>5.6151294711190598</v>
      </c>
      <c r="I125" s="997">
        <f>I122*'DHS05'!I128/100</f>
        <v>12.442609105976342</v>
      </c>
      <c r="J125" s="997">
        <f>J122*'DHS05'!J128/100</f>
        <v>26.939218380418541</v>
      </c>
      <c r="K125" s="997">
        <f>K122*'DHS05'!K128/100</f>
        <v>37.108070697311973</v>
      </c>
      <c r="L125" s="1000">
        <f>L122*'DHS05'!L128/100</f>
        <v>32.873606314228212</v>
      </c>
      <c r="M125" s="996">
        <f>M122*'DHS05'!M128/100</f>
        <v>5.6171727653223872E-3</v>
      </c>
      <c r="N125" s="997">
        <f>N122*'DHS05'!N128/100</f>
        <v>3.2729618257507018E-2</v>
      </c>
      <c r="O125" s="997">
        <f>O122*'DHS05'!O128/100</f>
        <v>6.2577921485372376E-2</v>
      </c>
      <c r="P125" s="997">
        <f>P122*'DHS05'!P128/100</f>
        <v>8.8898670366336183E-2</v>
      </c>
      <c r="Q125" s="998">
        <f>Q122*'DHS05'!Q128/100</f>
        <v>0.23211014409900699</v>
      </c>
      <c r="R125" s="999">
        <f>R122*'DHS05'!R128/100</f>
        <v>41.62552356887565</v>
      </c>
      <c r="S125" s="997">
        <f>S122*'DHS05'!S128/100</f>
        <v>2.0906250067258778</v>
      </c>
      <c r="T125" s="997">
        <f>T122*'DHS05'!T128/100</f>
        <v>0.37643768287382412</v>
      </c>
      <c r="U125" s="997">
        <f>U122*'DHS05'!U128/100</f>
        <v>0.88536017724491411</v>
      </c>
      <c r="V125" s="997">
        <f>V122*'DHS05'!V128/100</f>
        <v>27.253623783122894</v>
      </c>
      <c r="W125" s="997">
        <f>W122*'DHS05'!W128/100</f>
        <v>2.0763693412514055</v>
      </c>
      <c r="X125" s="997">
        <f>X122*'DHS05'!X128/100</f>
        <v>15.010069178543926</v>
      </c>
      <c r="Y125" s="997">
        <f>Y122*'DHS05'!Y128/100</f>
        <v>1.1305373654118085</v>
      </c>
      <c r="Z125" s="997">
        <f>Z122*'DHS05'!Z128/100</f>
        <v>0.12589252559012404</v>
      </c>
      <c r="AA125" s="997">
        <f>AA122*'DHS05'!AA128/100</f>
        <v>7.9577342289396666</v>
      </c>
      <c r="AB125" s="1000">
        <f>AB122*'DHS05'!AB128/100</f>
        <v>4.6412103985455211</v>
      </c>
      <c r="AC125" s="667"/>
      <c r="AD125" s="667"/>
      <c r="AE125" s="667"/>
      <c r="AF125" s="667"/>
      <c r="AG125" s="667"/>
      <c r="AH125" s="667"/>
      <c r="AI125" s="667"/>
      <c r="AJ125" s="667"/>
      <c r="AK125" s="667"/>
      <c r="AL125" s="667"/>
      <c r="AM125" s="667"/>
      <c r="AN125" s="667"/>
      <c r="AO125" s="667"/>
      <c r="AP125" s="667"/>
      <c r="AQ125" s="667"/>
      <c r="AR125" s="667"/>
      <c r="AS125" s="667"/>
      <c r="AT125" s="667"/>
      <c r="AU125" s="667"/>
      <c r="AV125" s="667"/>
      <c r="AW125" s="667"/>
      <c r="AX125" s="667"/>
      <c r="AY125" s="667"/>
      <c r="AZ125" s="216"/>
      <c r="BA125" s="2553"/>
      <c r="BB125" s="156" t="s">
        <v>16</v>
      </c>
      <c r="BC125" s="1225" t="s">
        <v>35</v>
      </c>
      <c r="BD125" s="1245" t="s">
        <v>35</v>
      </c>
      <c r="BE125" s="1245" t="s">
        <v>35</v>
      </c>
      <c r="BF125" s="1245" t="s">
        <v>35</v>
      </c>
      <c r="BG125" s="1266" t="s">
        <v>35</v>
      </c>
      <c r="BH125" s="1287" t="s">
        <v>35</v>
      </c>
      <c r="BI125" s="1245" t="s">
        <v>35</v>
      </c>
      <c r="BJ125" s="1245" t="s">
        <v>35</v>
      </c>
      <c r="BK125" s="1245" t="s">
        <v>35</v>
      </c>
      <c r="BL125" s="1266" t="s">
        <v>35</v>
      </c>
      <c r="BM125" s="1287" t="s">
        <v>35</v>
      </c>
      <c r="BN125" s="1245" t="s">
        <v>35</v>
      </c>
      <c r="BO125" s="1245" t="s">
        <v>35</v>
      </c>
      <c r="BP125" s="1245" t="s">
        <v>35</v>
      </c>
      <c r="BQ125" s="1266" t="s">
        <v>35</v>
      </c>
      <c r="BR125" s="1287" t="s">
        <v>35</v>
      </c>
      <c r="BS125" s="1245" t="s">
        <v>35</v>
      </c>
      <c r="BT125" s="1245" t="s">
        <v>35</v>
      </c>
      <c r="BU125" s="1245" t="s">
        <v>35</v>
      </c>
      <c r="BV125" s="1245" t="s">
        <v>35</v>
      </c>
      <c r="BW125" s="1245" t="s">
        <v>35</v>
      </c>
      <c r="BX125" s="1245" t="s">
        <v>35</v>
      </c>
      <c r="BY125" s="1306" t="s">
        <v>35</v>
      </c>
      <c r="BZ125" s="1306" t="s">
        <v>35</v>
      </c>
      <c r="CA125" s="1306" t="s">
        <v>35</v>
      </c>
      <c r="CB125" s="1306" t="s">
        <v>35</v>
      </c>
      <c r="CC125" s="2157"/>
      <c r="CD125" s="2157"/>
      <c r="CE125" s="2157"/>
      <c r="CF125" s="2157"/>
      <c r="CG125" s="2157"/>
      <c r="CH125" s="2157"/>
      <c r="CI125" s="2157"/>
      <c r="CJ125" s="2157"/>
      <c r="CK125" s="2157"/>
      <c r="CL125" s="2157"/>
      <c r="CM125" s="2157"/>
      <c r="CN125" s="2157"/>
      <c r="CO125" s="2157"/>
      <c r="CP125" s="2157"/>
      <c r="CQ125" s="2157"/>
      <c r="CR125" s="2157"/>
      <c r="CS125" s="2157"/>
      <c r="CT125" s="2157"/>
      <c r="CU125" s="2157"/>
      <c r="CV125" s="2157"/>
      <c r="CW125" s="2157"/>
      <c r="CX125" s="2157"/>
      <c r="CY125" s="2157"/>
      <c r="CZ125" s="2157"/>
    </row>
    <row r="126" s="399" customFormat="true" ht="15" customHeight="true" x14ac:dyDescent="0.2">
      <c r="A126" s="2477"/>
      <c r="B126" s="1119" t="s">
        <v>22</v>
      </c>
      <c r="C126" s="996">
        <f>100-(C124+C125+C127)</f>
        <v>5.3554396178759447</v>
      </c>
      <c r="D126" s="997">
        <f t="shared" ref="D126:AB126" si="5">100-(D124+D125+D127)</f>
        <v>5.6834048997370701</v>
      </c>
      <c r="E126" s="997">
        <f t="shared" si="5"/>
        <v>7.8564588427421569</v>
      </c>
      <c r="F126" s="997">
        <f t="shared" si="5"/>
        <v>11.256472041267799</v>
      </c>
      <c r="G126" s="998">
        <f t="shared" si="5"/>
        <v>32.699563940445799</v>
      </c>
      <c r="H126" s="999">
        <f t="shared" si="5"/>
        <v>38.547066495378658</v>
      </c>
      <c r="I126" s="997">
        <f t="shared" si="5"/>
        <v>43.086181787802047</v>
      </c>
      <c r="J126" s="997">
        <f t="shared" si="5"/>
        <v>35.56024140449928</v>
      </c>
      <c r="K126" s="997">
        <f t="shared" si="5"/>
        <v>27.813227222599664</v>
      </c>
      <c r="L126" s="1000">
        <f t="shared" si="5"/>
        <v>10.826096820466859</v>
      </c>
      <c r="M126" s="996">
        <f t="shared" si="5"/>
        <v>2.5965758993614401</v>
      </c>
      <c r="N126" s="997">
        <f t="shared" si="5"/>
        <v>4.9016228202299459</v>
      </c>
      <c r="O126" s="997">
        <f t="shared" si="5"/>
        <v>7.2152515398958315</v>
      </c>
      <c r="P126" s="997">
        <f t="shared" si="5"/>
        <v>10.796791747121247</v>
      </c>
      <c r="Q126" s="998">
        <f t="shared" si="5"/>
        <v>14.210385105105956</v>
      </c>
      <c r="R126" s="999">
        <f t="shared" si="5"/>
        <v>21.674286577839396</v>
      </c>
      <c r="S126" s="997">
        <f t="shared" si="5"/>
        <v>2.1079107715918468</v>
      </c>
      <c r="T126" s="997">
        <f t="shared" si="5"/>
        <v>4.7682784826333915</v>
      </c>
      <c r="U126" s="997">
        <f t="shared" si="5"/>
        <v>35.395708895067884</v>
      </c>
      <c r="V126" s="997">
        <f t="shared" si="5"/>
        <v>11.418148943339745</v>
      </c>
      <c r="W126" s="997">
        <f t="shared" si="5"/>
        <v>25.622990498307246</v>
      </c>
      <c r="X126" s="997">
        <f t="shared" si="5"/>
        <v>12.682351570771459</v>
      </c>
      <c r="Y126" s="997">
        <f t="shared" si="5"/>
        <v>14.824348121267633</v>
      </c>
      <c r="Z126" s="997">
        <f t="shared" si="5"/>
        <v>18.376251367240613</v>
      </c>
      <c r="AA126" s="997">
        <f t="shared" si="5"/>
        <v>9.6003216287926989</v>
      </c>
      <c r="AB126" s="1000">
        <f t="shared" si="5"/>
        <v>9.4127134059451265</v>
      </c>
      <c r="AC126" s="667"/>
      <c r="AD126" s="667"/>
      <c r="AE126" s="667"/>
      <c r="AF126" s="667"/>
      <c r="AG126" s="667"/>
      <c r="AH126" s="667"/>
      <c r="AI126" s="667"/>
      <c r="AJ126" s="667"/>
      <c r="AK126" s="667"/>
      <c r="AL126" s="667"/>
      <c r="AM126" s="667"/>
      <c r="AN126" s="667"/>
      <c r="AO126" s="667"/>
      <c r="AP126" s="667"/>
      <c r="AQ126" s="667"/>
      <c r="AR126" s="667"/>
      <c r="AS126" s="667"/>
      <c r="AT126" s="667"/>
      <c r="AU126" s="667"/>
      <c r="AV126" s="667"/>
      <c r="AW126" s="667"/>
      <c r="AX126" s="667"/>
      <c r="AY126" s="667"/>
      <c r="AZ126" s="216"/>
      <c r="BA126" s="2553"/>
      <c r="BB126" s="156" t="s">
        <v>22</v>
      </c>
      <c r="BC126" s="1225" t="s">
        <v>35</v>
      </c>
      <c r="BD126" s="1245" t="s">
        <v>35</v>
      </c>
      <c r="BE126" s="1245" t="s">
        <v>35</v>
      </c>
      <c r="BF126" s="1245" t="s">
        <v>35</v>
      </c>
      <c r="BG126" s="1266" t="s">
        <v>35</v>
      </c>
      <c r="BH126" s="1287" t="s">
        <v>35</v>
      </c>
      <c r="BI126" s="1245" t="s">
        <v>35</v>
      </c>
      <c r="BJ126" s="1245" t="s">
        <v>35</v>
      </c>
      <c r="BK126" s="1245" t="s">
        <v>35</v>
      </c>
      <c r="BL126" s="1266" t="s">
        <v>35</v>
      </c>
      <c r="BM126" s="1287" t="s">
        <v>35</v>
      </c>
      <c r="BN126" s="1245" t="s">
        <v>35</v>
      </c>
      <c r="BO126" s="1245" t="s">
        <v>35</v>
      </c>
      <c r="BP126" s="1245" t="s">
        <v>35</v>
      </c>
      <c r="BQ126" s="1266" t="s">
        <v>35</v>
      </c>
      <c r="BR126" s="1287" t="s">
        <v>35</v>
      </c>
      <c r="BS126" s="1245" t="s">
        <v>35</v>
      </c>
      <c r="BT126" s="1245" t="s">
        <v>35</v>
      </c>
      <c r="BU126" s="1245" t="s">
        <v>35</v>
      </c>
      <c r="BV126" s="1245" t="s">
        <v>35</v>
      </c>
      <c r="BW126" s="1245" t="s">
        <v>35</v>
      </c>
      <c r="BX126" s="1245" t="s">
        <v>35</v>
      </c>
      <c r="BY126" s="1306" t="s">
        <v>35</v>
      </c>
      <c r="BZ126" s="1306" t="s">
        <v>35</v>
      </c>
      <c r="CA126" s="1306" t="s">
        <v>35</v>
      </c>
      <c r="CB126" s="1306" t="s">
        <v>35</v>
      </c>
      <c r="CC126" s="2157"/>
      <c r="CD126" s="2157"/>
      <c r="CE126" s="2157"/>
      <c r="CF126" s="2157"/>
      <c r="CG126" s="2157"/>
      <c r="CH126" s="2157"/>
      <c r="CI126" s="2157"/>
      <c r="CJ126" s="2157"/>
      <c r="CK126" s="2157"/>
      <c r="CL126" s="2157"/>
      <c r="CM126" s="2157"/>
      <c r="CN126" s="2157"/>
      <c r="CO126" s="2157"/>
      <c r="CP126" s="2157"/>
      <c r="CQ126" s="2157"/>
      <c r="CR126" s="2157"/>
      <c r="CS126" s="2157"/>
      <c r="CT126" s="2157"/>
      <c r="CU126" s="2157"/>
      <c r="CV126" s="2157"/>
      <c r="CW126" s="2157"/>
      <c r="CX126" s="2157"/>
      <c r="CY126" s="2157"/>
      <c r="CZ126" s="2157"/>
    </row>
    <row r="127" s="399" customFormat="true" ht="15" customHeight="true" x14ac:dyDescent="0.2">
      <c r="A127" s="2477"/>
      <c r="B127" s="1119" t="s">
        <v>19</v>
      </c>
      <c r="C127" s="996">
        <f>C156</f>
        <v>94.475757217808038</v>
      </c>
      <c r="D127" s="997">
        <f t="shared" ref="D127:AB127" si="6">D156</f>
        <v>94.067398838465948</v>
      </c>
      <c r="E127" s="997">
        <f t="shared" si="6"/>
        <v>91.648575198350841</v>
      </c>
      <c r="F127" s="997">
        <f t="shared" si="6"/>
        <v>88.420411960568842</v>
      </c>
      <c r="G127" s="998">
        <f t="shared" si="6"/>
        <v>43.082888985302397</v>
      </c>
      <c r="H127" s="999">
        <f t="shared" si="6"/>
        <v>50.20740897748891</v>
      </c>
      <c r="I127" s="997">
        <f t="shared" si="6"/>
        <v>38.900245248321696</v>
      </c>
      <c r="J127" s="997">
        <f t="shared" si="6"/>
        <v>29.396368677552566</v>
      </c>
      <c r="K127" s="997">
        <f t="shared" si="6"/>
        <v>11.745749497272714</v>
      </c>
      <c r="L127" s="1000">
        <f t="shared" si="6"/>
        <v>4.9676205383518104</v>
      </c>
      <c r="M127" s="996">
        <f t="shared" si="6"/>
        <v>97.326100333060651</v>
      </c>
      <c r="N127" s="997">
        <f t="shared" si="6"/>
        <v>94.870518122598398</v>
      </c>
      <c r="O127" s="997">
        <f t="shared" si="6"/>
        <v>92.375074055949256</v>
      </c>
      <c r="P127" s="997">
        <f t="shared" si="6"/>
        <v>88.819345460558864</v>
      </c>
      <c r="Q127" s="998">
        <f t="shared" si="6"/>
        <v>84.774171052790606</v>
      </c>
      <c r="R127" s="999">
        <f t="shared" si="6"/>
        <v>12.451994167716327</v>
      </c>
      <c r="S127" s="997">
        <f t="shared" si="6"/>
        <v>92.560157679257699</v>
      </c>
      <c r="T127" s="997">
        <f t="shared" si="6"/>
        <v>94.202920048025732</v>
      </c>
      <c r="U127" s="997">
        <f t="shared" si="6"/>
        <v>62.472356156926153</v>
      </c>
      <c r="V127" s="997">
        <f t="shared" si="6"/>
        <v>36.534957796791446</v>
      </c>
      <c r="W127" s="997">
        <f t="shared" si="6"/>
        <v>68.312073594306071</v>
      </c>
      <c r="X127" s="997">
        <f t="shared" si="6"/>
        <v>57.62101406202158</v>
      </c>
      <c r="Y127" s="997">
        <f t="shared" si="6"/>
        <v>81.798415681092209</v>
      </c>
      <c r="Z127" s="997">
        <f t="shared" si="6"/>
        <v>80.795523483878966</v>
      </c>
      <c r="AA127" s="997">
        <f t="shared" si="6"/>
        <v>74.99785813697693</v>
      </c>
      <c r="AB127" s="1000">
        <f t="shared" si="6"/>
        <v>83.591740831443062</v>
      </c>
      <c r="AC127" s="667"/>
      <c r="AD127" s="667"/>
      <c r="AE127" s="667"/>
      <c r="AF127" s="667"/>
      <c r="AG127" s="667"/>
      <c r="AH127" s="667"/>
      <c r="AI127" s="667"/>
      <c r="AJ127" s="667"/>
      <c r="AK127" s="667"/>
      <c r="AL127" s="667"/>
      <c r="AM127" s="667"/>
      <c r="AN127" s="667"/>
      <c r="AO127" s="667"/>
      <c r="AP127" s="667"/>
      <c r="AQ127" s="667"/>
      <c r="AR127" s="667"/>
      <c r="AS127" s="667"/>
      <c r="AT127" s="667"/>
      <c r="AU127" s="667"/>
      <c r="AV127" s="667"/>
      <c r="AW127" s="667"/>
      <c r="AX127" s="667"/>
      <c r="AY127" s="667"/>
      <c r="AZ127" s="216"/>
      <c r="BA127" s="2553"/>
      <c r="BB127" s="156" t="s">
        <v>19</v>
      </c>
      <c r="BC127" s="1225" t="s">
        <v>35</v>
      </c>
      <c r="BD127" s="1245" t="s">
        <v>35</v>
      </c>
      <c r="BE127" s="1245" t="s">
        <v>35</v>
      </c>
      <c r="BF127" s="1245" t="s">
        <v>35</v>
      </c>
      <c r="BG127" s="1266" t="s">
        <v>35</v>
      </c>
      <c r="BH127" s="1287" t="s">
        <v>35</v>
      </c>
      <c r="BI127" s="1245" t="s">
        <v>35</v>
      </c>
      <c r="BJ127" s="1245" t="s">
        <v>35</v>
      </c>
      <c r="BK127" s="1245" t="s">
        <v>35</v>
      </c>
      <c r="BL127" s="1266" t="s">
        <v>35</v>
      </c>
      <c r="BM127" s="1287" t="s">
        <v>35</v>
      </c>
      <c r="BN127" s="1245" t="s">
        <v>35</v>
      </c>
      <c r="BO127" s="1245" t="s">
        <v>35</v>
      </c>
      <c r="BP127" s="1245" t="s">
        <v>35</v>
      </c>
      <c r="BQ127" s="1266" t="s">
        <v>35</v>
      </c>
      <c r="BR127" s="1287" t="s">
        <v>35</v>
      </c>
      <c r="BS127" s="1245" t="s">
        <v>35</v>
      </c>
      <c r="BT127" s="1245" t="s">
        <v>35</v>
      </c>
      <c r="BU127" s="1245" t="s">
        <v>35</v>
      </c>
      <c r="BV127" s="1245" t="s">
        <v>35</v>
      </c>
      <c r="BW127" s="1245" t="s">
        <v>35</v>
      </c>
      <c r="BX127" s="1245" t="s">
        <v>35</v>
      </c>
      <c r="BY127" s="1306" t="s">
        <v>35</v>
      </c>
      <c r="BZ127" s="1306" t="s">
        <v>35</v>
      </c>
      <c r="CA127" s="1306" t="s">
        <v>35</v>
      </c>
      <c r="CB127" s="1306" t="s">
        <v>35</v>
      </c>
      <c r="CC127" s="2157"/>
      <c r="CD127" s="2157"/>
      <c r="CE127" s="2157"/>
      <c r="CF127" s="2157"/>
      <c r="CG127" s="2157"/>
      <c r="CH127" s="2157"/>
      <c r="CI127" s="2157"/>
      <c r="CJ127" s="2157"/>
      <c r="CK127" s="2157"/>
      <c r="CL127" s="2157"/>
      <c r="CM127" s="2157"/>
      <c r="CN127" s="2157"/>
      <c r="CO127" s="2157"/>
      <c r="CP127" s="2157"/>
      <c r="CQ127" s="2157"/>
      <c r="CR127" s="2157"/>
      <c r="CS127" s="2157"/>
      <c r="CT127" s="2157"/>
      <c r="CU127" s="2157"/>
      <c r="CV127" s="2157"/>
      <c r="CW127" s="2157"/>
      <c r="CX127" s="2157"/>
      <c r="CY127" s="2157"/>
      <c r="CZ127" s="2157"/>
    </row>
    <row r="128" s="399" customFormat="true" ht="15" customHeight="true" x14ac:dyDescent="0.2">
      <c r="A128" s="2477" t="s">
        <v>172</v>
      </c>
      <c r="B128" s="1119" t="s">
        <v>49</v>
      </c>
      <c r="C128" s="1148" t="s">
        <v>35</v>
      </c>
      <c r="D128" s="1162" t="s">
        <v>35</v>
      </c>
      <c r="E128" s="1162" t="s">
        <v>35</v>
      </c>
      <c r="F128" s="1162" t="s">
        <v>35</v>
      </c>
      <c r="G128" s="1176" t="s">
        <v>35</v>
      </c>
      <c r="H128" s="1190" t="s">
        <v>35</v>
      </c>
      <c r="I128" s="1162" t="s">
        <v>35</v>
      </c>
      <c r="J128" s="1162" t="s">
        <v>35</v>
      </c>
      <c r="K128" s="1162" t="s">
        <v>35</v>
      </c>
      <c r="L128" s="1204" t="s">
        <v>35</v>
      </c>
      <c r="M128" s="1148" t="s">
        <v>35</v>
      </c>
      <c r="N128" s="1162" t="s">
        <v>35</v>
      </c>
      <c r="O128" s="1162" t="s">
        <v>35</v>
      </c>
      <c r="P128" s="1162" t="s">
        <v>35</v>
      </c>
      <c r="Q128" s="1176" t="s">
        <v>35</v>
      </c>
      <c r="R128" s="1190" t="s">
        <v>35</v>
      </c>
      <c r="S128" s="1162" t="s">
        <v>35</v>
      </c>
      <c r="T128" s="1162" t="s">
        <v>35</v>
      </c>
      <c r="U128" s="1162" t="s">
        <v>35</v>
      </c>
      <c r="V128" s="1162" t="s">
        <v>35</v>
      </c>
      <c r="W128" s="1162" t="s">
        <v>35</v>
      </c>
      <c r="X128" s="1162" t="s">
        <v>35</v>
      </c>
      <c r="Y128" s="1162" t="s">
        <v>35</v>
      </c>
      <c r="Z128" s="1162" t="s">
        <v>35</v>
      </c>
      <c r="AA128" s="1162" t="s">
        <v>35</v>
      </c>
      <c r="AB128" s="1204" t="s">
        <v>35</v>
      </c>
      <c r="AC128" s="667"/>
      <c r="AD128" s="667"/>
      <c r="AE128" s="667"/>
      <c r="AF128" s="667"/>
      <c r="AG128" s="667"/>
      <c r="AH128" s="667"/>
      <c r="AI128" s="667"/>
      <c r="AJ128" s="667"/>
      <c r="AK128" s="667"/>
      <c r="AL128" s="667"/>
      <c r="AM128" s="667"/>
      <c r="AN128" s="667"/>
      <c r="AO128" s="667"/>
      <c r="AP128" s="667"/>
      <c r="AQ128" s="667"/>
      <c r="AR128" s="667"/>
      <c r="AS128" s="667"/>
      <c r="AT128" s="667"/>
      <c r="AU128" s="667"/>
      <c r="AV128" s="667"/>
      <c r="AW128" s="667"/>
      <c r="AX128" s="667"/>
      <c r="AY128" s="667"/>
      <c r="AZ128" s="216"/>
      <c r="BA128" s="2553" t="s">
        <v>108</v>
      </c>
      <c r="BB128" s="156" t="s">
        <v>49</v>
      </c>
      <c r="BC128" s="1225" t="s">
        <v>35</v>
      </c>
      <c r="BD128" s="1245" t="s">
        <v>35</v>
      </c>
      <c r="BE128" s="1245" t="s">
        <v>35</v>
      </c>
      <c r="BF128" s="1245" t="s">
        <v>35</v>
      </c>
      <c r="BG128" s="1266" t="s">
        <v>35</v>
      </c>
      <c r="BH128" s="1287" t="s">
        <v>35</v>
      </c>
      <c r="BI128" s="1245" t="s">
        <v>35</v>
      </c>
      <c r="BJ128" s="1245" t="s">
        <v>35</v>
      </c>
      <c r="BK128" s="1245" t="s">
        <v>35</v>
      </c>
      <c r="BL128" s="1266" t="s">
        <v>35</v>
      </c>
      <c r="BM128" s="1287" t="s">
        <v>35</v>
      </c>
      <c r="BN128" s="1245" t="s">
        <v>35</v>
      </c>
      <c r="BO128" s="1245" t="s">
        <v>35</v>
      </c>
      <c r="BP128" s="1245" t="s">
        <v>35</v>
      </c>
      <c r="BQ128" s="1266" t="s">
        <v>35</v>
      </c>
      <c r="BR128" s="1287" t="s">
        <v>35</v>
      </c>
      <c r="BS128" s="1245" t="s">
        <v>35</v>
      </c>
      <c r="BT128" s="1245" t="s">
        <v>35</v>
      </c>
      <c r="BU128" s="1245" t="s">
        <v>35</v>
      </c>
      <c r="BV128" s="1245" t="s">
        <v>35</v>
      </c>
      <c r="BW128" s="1245" t="s">
        <v>35</v>
      </c>
      <c r="BX128" s="1245" t="s">
        <v>35</v>
      </c>
      <c r="BY128" s="1306" t="s">
        <v>35</v>
      </c>
      <c r="BZ128" s="1306" t="s">
        <v>35</v>
      </c>
      <c r="CA128" s="1306" t="s">
        <v>35</v>
      </c>
      <c r="CB128" s="1306" t="s">
        <v>35</v>
      </c>
      <c r="CC128" s="2157"/>
      <c r="CD128" s="2157"/>
      <c r="CE128" s="2157"/>
      <c r="CF128" s="2157"/>
      <c r="CG128" s="2157"/>
      <c r="CH128" s="2157"/>
      <c r="CI128" s="2157"/>
      <c r="CJ128" s="2157"/>
      <c r="CK128" s="2157"/>
      <c r="CL128" s="2157"/>
      <c r="CM128" s="2157"/>
      <c r="CN128" s="2157"/>
      <c r="CO128" s="2157"/>
      <c r="CP128" s="2157"/>
      <c r="CQ128" s="2157"/>
      <c r="CR128" s="2157"/>
      <c r="CS128" s="2157"/>
      <c r="CT128" s="2157"/>
      <c r="CU128" s="2157"/>
      <c r="CV128" s="2157"/>
      <c r="CW128" s="2157"/>
      <c r="CX128" s="2157"/>
      <c r="CY128" s="2157"/>
      <c r="CZ128" s="2157"/>
    </row>
    <row r="129" s="399" customFormat="true" ht="15" customHeight="true" x14ac:dyDescent="0.2">
      <c r="A129" s="2478"/>
      <c r="B129" s="1120" t="s">
        <v>48</v>
      </c>
      <c r="C129" s="1149" t="s">
        <v>35</v>
      </c>
      <c r="D129" s="1163" t="s">
        <v>35</v>
      </c>
      <c r="E129" s="1163" t="s">
        <v>35</v>
      </c>
      <c r="F129" s="1163" t="s">
        <v>35</v>
      </c>
      <c r="G129" s="1177" t="s">
        <v>35</v>
      </c>
      <c r="H129" s="1191" t="s">
        <v>35</v>
      </c>
      <c r="I129" s="1163" t="s">
        <v>35</v>
      </c>
      <c r="J129" s="1163" t="s">
        <v>35</v>
      </c>
      <c r="K129" s="1163" t="s">
        <v>35</v>
      </c>
      <c r="L129" s="1205" t="s">
        <v>35</v>
      </c>
      <c r="M129" s="1149" t="s">
        <v>35</v>
      </c>
      <c r="N129" s="1163" t="s">
        <v>35</v>
      </c>
      <c r="O129" s="1163" t="s">
        <v>35</v>
      </c>
      <c r="P129" s="1163" t="s">
        <v>35</v>
      </c>
      <c r="Q129" s="1177" t="s">
        <v>35</v>
      </c>
      <c r="R129" s="1191" t="s">
        <v>35</v>
      </c>
      <c r="S129" s="1163" t="s">
        <v>35</v>
      </c>
      <c r="T129" s="1163" t="s">
        <v>35</v>
      </c>
      <c r="U129" s="1163" t="s">
        <v>35</v>
      </c>
      <c r="V129" s="1163" t="s">
        <v>35</v>
      </c>
      <c r="W129" s="1163" t="s">
        <v>35</v>
      </c>
      <c r="X129" s="1163" t="s">
        <v>35</v>
      </c>
      <c r="Y129" s="1163" t="s">
        <v>35</v>
      </c>
      <c r="Z129" s="1163" t="s">
        <v>35</v>
      </c>
      <c r="AA129" s="1163" t="s">
        <v>35</v>
      </c>
      <c r="AB129" s="1205" t="s">
        <v>35</v>
      </c>
      <c r="AC129" s="667"/>
      <c r="AD129" s="667"/>
      <c r="AE129" s="667"/>
      <c r="AF129" s="667"/>
      <c r="AG129" s="667"/>
      <c r="AH129" s="667"/>
      <c r="AI129" s="667"/>
      <c r="AJ129" s="667"/>
      <c r="AK129" s="667"/>
      <c r="AL129" s="667"/>
      <c r="AM129" s="667"/>
      <c r="AN129" s="667"/>
      <c r="AO129" s="667"/>
      <c r="AP129" s="667"/>
      <c r="AQ129" s="667"/>
      <c r="AR129" s="667"/>
      <c r="AS129" s="667"/>
      <c r="AT129" s="667"/>
      <c r="AU129" s="667"/>
      <c r="AV129" s="667"/>
      <c r="AW129" s="667"/>
      <c r="AX129" s="667"/>
      <c r="AY129" s="667"/>
      <c r="AZ129" s="216"/>
      <c r="BA129" s="2554"/>
      <c r="BB129" s="157" t="s">
        <v>48</v>
      </c>
      <c r="BC129" s="1226" t="s">
        <v>35</v>
      </c>
      <c r="BD129" s="1246" t="s">
        <v>35</v>
      </c>
      <c r="BE129" s="1246" t="s">
        <v>35</v>
      </c>
      <c r="BF129" s="1246" t="s">
        <v>35</v>
      </c>
      <c r="BG129" s="1267" t="s">
        <v>35</v>
      </c>
      <c r="BH129" s="1288" t="s">
        <v>35</v>
      </c>
      <c r="BI129" s="1246" t="s">
        <v>35</v>
      </c>
      <c r="BJ129" s="1246" t="s">
        <v>35</v>
      </c>
      <c r="BK129" s="1246" t="s">
        <v>35</v>
      </c>
      <c r="BL129" s="1267" t="s">
        <v>35</v>
      </c>
      <c r="BM129" s="1288" t="s">
        <v>35</v>
      </c>
      <c r="BN129" s="1246" t="s">
        <v>35</v>
      </c>
      <c r="BO129" s="1246" t="s">
        <v>35</v>
      </c>
      <c r="BP129" s="1246" t="s">
        <v>35</v>
      </c>
      <c r="BQ129" s="1267" t="s">
        <v>35</v>
      </c>
      <c r="BR129" s="1288" t="s">
        <v>35</v>
      </c>
      <c r="BS129" s="1246" t="s">
        <v>35</v>
      </c>
      <c r="BT129" s="1246" t="s">
        <v>35</v>
      </c>
      <c r="BU129" s="1246" t="s">
        <v>35</v>
      </c>
      <c r="BV129" s="1246" t="s">
        <v>35</v>
      </c>
      <c r="BW129" s="1246" t="s">
        <v>35</v>
      </c>
      <c r="BX129" s="1246" t="s">
        <v>35</v>
      </c>
      <c r="BY129" s="1307" t="s">
        <v>35</v>
      </c>
      <c r="BZ129" s="1307" t="s">
        <v>35</v>
      </c>
      <c r="CA129" s="1307" t="s">
        <v>35</v>
      </c>
      <c r="CB129" s="1307" t="s">
        <v>35</v>
      </c>
      <c r="CC129" s="2158"/>
      <c r="CD129" s="2158"/>
      <c r="CE129" s="2158"/>
      <c r="CF129" s="2158"/>
      <c r="CG129" s="2158"/>
      <c r="CH129" s="2158"/>
      <c r="CI129" s="2158"/>
      <c r="CJ129" s="2158"/>
      <c r="CK129" s="2158"/>
      <c r="CL129" s="2158"/>
      <c r="CM129" s="2158"/>
      <c r="CN129" s="2158"/>
      <c r="CO129" s="2158"/>
      <c r="CP129" s="2158"/>
      <c r="CQ129" s="2158"/>
      <c r="CR129" s="2158"/>
      <c r="CS129" s="2158"/>
      <c r="CT129" s="2158"/>
      <c r="CU129" s="2158"/>
      <c r="CV129" s="2158"/>
      <c r="CW129" s="2158"/>
      <c r="CX129" s="2158"/>
      <c r="CY129" s="2158"/>
      <c r="CZ129" s="2158"/>
    </row>
    <row r="130" s="131" customFormat="true" ht="15" hidden="true" customHeight="true" x14ac:dyDescent="0.2">
      <c r="A130" s="2479" t="s">
        <v>47</v>
      </c>
      <c r="B130" s="248" t="s">
        <v>42</v>
      </c>
      <c r="C130" s="254"/>
      <c r="D130" s="255"/>
      <c r="E130" s="255"/>
      <c r="F130" s="255"/>
      <c r="G130" s="256"/>
      <c r="H130" s="257"/>
      <c r="I130" s="255"/>
      <c r="J130" s="255"/>
      <c r="K130" s="255"/>
      <c r="L130" s="258"/>
      <c r="M130" s="254"/>
      <c r="N130" s="255"/>
      <c r="O130" s="255"/>
      <c r="P130" s="255"/>
      <c r="Q130" s="256"/>
      <c r="R130" s="257"/>
      <c r="S130" s="255"/>
      <c r="T130" s="255"/>
      <c r="U130" s="255"/>
      <c r="V130" s="255"/>
      <c r="W130" s="255"/>
      <c r="X130" s="255"/>
      <c r="Y130" s="255"/>
      <c r="Z130" s="255"/>
      <c r="AA130" s="255"/>
      <c r="AB130" s="258"/>
      <c r="AC130" s="667"/>
      <c r="AD130" s="667"/>
      <c r="AE130" s="667"/>
      <c r="AF130" s="667"/>
      <c r="AG130" s="667"/>
      <c r="AH130" s="667"/>
      <c r="AI130" s="667"/>
      <c r="AJ130" s="667"/>
      <c r="AK130" s="667"/>
      <c r="AL130" s="667"/>
      <c r="AM130" s="667"/>
      <c r="AN130" s="667"/>
      <c r="AO130" s="667"/>
      <c r="AP130" s="667"/>
      <c r="AQ130" s="667"/>
      <c r="AR130" s="667"/>
      <c r="AS130" s="667"/>
      <c r="AT130" s="667"/>
      <c r="AU130" s="667"/>
      <c r="AV130" s="667"/>
      <c r="AW130" s="667"/>
      <c r="AX130" s="667"/>
      <c r="AY130" s="667"/>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480"/>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0"/>
      <c r="AB131" s="263"/>
      <c r="AC131" s="667"/>
      <c r="AD131" s="667"/>
      <c r="AE131" s="667"/>
      <c r="AF131" s="667"/>
      <c r="AG131" s="667"/>
      <c r="AH131" s="667"/>
      <c r="AI131" s="667"/>
      <c r="AJ131" s="667"/>
      <c r="AK131" s="667"/>
      <c r="AL131" s="667"/>
      <c r="AM131" s="667"/>
      <c r="AN131" s="667"/>
      <c r="AO131" s="667"/>
      <c r="AP131" s="667"/>
      <c r="AQ131" s="667"/>
      <c r="AR131" s="667"/>
      <c r="AS131" s="667"/>
      <c r="AT131" s="667"/>
      <c r="AU131" s="667"/>
      <c r="AV131" s="667"/>
      <c r="AW131" s="667"/>
      <c r="AX131" s="667"/>
      <c r="AY131" s="667"/>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481"/>
      <c r="B132" s="241" t="s">
        <v>46</v>
      </c>
      <c r="C132" s="264"/>
      <c r="D132" s="265"/>
      <c r="E132" s="265"/>
      <c r="F132" s="265"/>
      <c r="G132" s="266"/>
      <c r="H132" s="267"/>
      <c r="I132" s="265"/>
      <c r="J132" s="265"/>
      <c r="K132" s="265"/>
      <c r="L132" s="268"/>
      <c r="M132" s="264"/>
      <c r="N132" s="265"/>
      <c r="O132" s="265"/>
      <c r="P132" s="265"/>
      <c r="Q132" s="266"/>
      <c r="R132" s="2063"/>
      <c r="S132" s="2064"/>
      <c r="T132" s="2064"/>
      <c r="U132" s="2064"/>
      <c r="V132" s="2064"/>
      <c r="W132" s="2064"/>
      <c r="X132" s="2064"/>
      <c r="Y132" s="2064"/>
      <c r="Z132" s="2064"/>
      <c r="AA132" s="2064"/>
      <c r="AB132" s="2065"/>
      <c r="AC132" s="667"/>
      <c r="AD132" s="667"/>
      <c r="AE132" s="667"/>
      <c r="AF132" s="667"/>
      <c r="AG132" s="667"/>
      <c r="AH132" s="667"/>
      <c r="AI132" s="667"/>
      <c r="AJ132" s="667"/>
      <c r="AK132" s="667"/>
      <c r="AL132" s="667"/>
      <c r="AM132" s="667"/>
      <c r="AN132" s="667"/>
      <c r="AO132" s="667"/>
      <c r="AP132" s="667"/>
      <c r="AQ132" s="667"/>
      <c r="AR132" s="667"/>
      <c r="AS132" s="667"/>
      <c r="AT132" s="667"/>
      <c r="AU132" s="667"/>
      <c r="AV132" s="667"/>
      <c r="AW132" s="667"/>
      <c r="AX132" s="667"/>
      <c r="AY132" s="667"/>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399" customFormat="true" ht="15" customHeight="true" x14ac:dyDescent="0.2">
      <c r="A133" s="130"/>
      <c r="B133" s="188"/>
      <c r="C133" s="2482" t="s">
        <v>114</v>
      </c>
      <c r="D133" s="2483"/>
      <c r="E133" s="2483"/>
      <c r="F133" s="2483"/>
      <c r="G133" s="2484"/>
      <c r="H133" s="2488" t="s">
        <v>38</v>
      </c>
      <c r="I133" s="2489"/>
      <c r="J133" s="2489"/>
      <c r="K133" s="2489"/>
      <c r="L133" s="2490"/>
      <c r="M133" s="2491" t="s">
        <v>37</v>
      </c>
      <c r="N133" s="2489"/>
      <c r="O133" s="2489"/>
      <c r="P133" s="2489"/>
      <c r="Q133" s="2490"/>
      <c r="R133" s="2060" t="s">
        <v>137</v>
      </c>
      <c r="S133" s="2099"/>
      <c r="T133" s="2099"/>
      <c r="U133" s="2099"/>
      <c r="V133" s="2099"/>
      <c r="W133" s="2099"/>
      <c r="X133" s="2099"/>
      <c r="Y133" s="2099"/>
      <c r="Z133" s="2099"/>
      <c r="AA133" s="2099"/>
      <c r="AB133" s="2100"/>
      <c r="AC133" s="667"/>
      <c r="AD133" s="667"/>
      <c r="AE133" s="667"/>
      <c r="AF133" s="667"/>
      <c r="AG133" s="667"/>
      <c r="AH133" s="667"/>
      <c r="AI133" s="667"/>
      <c r="AJ133" s="667"/>
      <c r="AK133" s="667"/>
      <c r="AL133" s="667"/>
      <c r="AM133" s="667"/>
      <c r="AN133" s="667"/>
      <c r="AO133" s="667"/>
      <c r="AP133" s="667"/>
      <c r="AQ133" s="667"/>
      <c r="AR133" s="667"/>
      <c r="AS133" s="667"/>
      <c r="AT133" s="667"/>
      <c r="AU133" s="667"/>
      <c r="AV133" s="667"/>
      <c r="AW133" s="667"/>
      <c r="AX133" s="667"/>
      <c r="AY133" s="667"/>
      <c r="AZ133" s="216"/>
      <c r="BA133" s="217" t="s">
        <v>128</v>
      </c>
      <c r="BB133" s="116" t="s">
        <v>98</v>
      </c>
      <c r="BC133" s="2555" t="s">
        <v>114</v>
      </c>
      <c r="BD133" s="2556"/>
      <c r="BE133" s="2556"/>
      <c r="BF133" s="2556"/>
      <c r="BG133" s="2557"/>
      <c r="BH133" s="2558" t="s">
        <v>38</v>
      </c>
      <c r="BI133" s="2556"/>
      <c r="BJ133" s="2556"/>
      <c r="BK133" s="2556"/>
      <c r="BL133" s="2557"/>
      <c r="BM133" s="2558" t="s">
        <v>37</v>
      </c>
      <c r="BN133" s="2556"/>
      <c r="BO133" s="2556"/>
      <c r="BP133" s="2556"/>
      <c r="BQ133" s="2559"/>
      <c r="BR133" s="2079" t="s">
        <v>137</v>
      </c>
      <c r="BS133" s="2080"/>
      <c r="BT133" s="2080"/>
      <c r="BU133" s="2080"/>
      <c r="BV133" s="2080"/>
      <c r="BW133" s="2080"/>
      <c r="BX133" s="2080"/>
      <c r="BY133" s="2081"/>
      <c r="BZ133" s="313"/>
      <c r="CA133" s="313"/>
      <c r="CB133" s="313"/>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399" customFormat="true" ht="12.75" x14ac:dyDescent="0.2">
      <c r="A134" s="189" t="s">
        <v>69</v>
      </c>
      <c r="B134" s="246"/>
      <c r="C134" s="282" t="s">
        <v>0</v>
      </c>
      <c r="D134" s="283" t="s">
        <v>1</v>
      </c>
      <c r="E134" s="283" t="s">
        <v>2</v>
      </c>
      <c r="F134" s="283" t="s">
        <v>3</v>
      </c>
      <c r="G134" s="284" t="s">
        <v>4</v>
      </c>
      <c r="H134" s="833" t="s">
        <v>0</v>
      </c>
      <c r="I134" s="763" t="s">
        <v>1</v>
      </c>
      <c r="J134" s="763" t="s">
        <v>2</v>
      </c>
      <c r="K134" s="763" t="s">
        <v>3</v>
      </c>
      <c r="L134" s="764" t="s">
        <v>4</v>
      </c>
      <c r="M134" s="816" t="s">
        <v>0</v>
      </c>
      <c r="N134" s="763" t="s">
        <v>1</v>
      </c>
      <c r="O134" s="763" t="s">
        <v>2</v>
      </c>
      <c r="P134" s="763" t="s">
        <v>3</v>
      </c>
      <c r="Q134" s="857" t="s">
        <v>4</v>
      </c>
      <c r="R134" s="833" t="s">
        <v>148</v>
      </c>
      <c r="S134" s="763" t="s">
        <v>149</v>
      </c>
      <c r="T134" s="763" t="s">
        <v>150</v>
      </c>
      <c r="U134" s="763" t="s">
        <v>151</v>
      </c>
      <c r="V134" s="763" t="s">
        <v>152</v>
      </c>
      <c r="W134" s="763" t="s">
        <v>153</v>
      </c>
      <c r="X134" s="763" t="s">
        <v>154</v>
      </c>
      <c r="Y134" s="763" t="s">
        <v>155</v>
      </c>
      <c r="Z134" s="763" t="s">
        <v>156</v>
      </c>
      <c r="AA134" s="763" t="s">
        <v>157</v>
      </c>
      <c r="AB134" s="765" t="s">
        <v>158</v>
      </c>
      <c r="AC134" s="667"/>
      <c r="AD134" s="667"/>
      <c r="AE134" s="667"/>
      <c r="AF134" s="667"/>
      <c r="AG134" s="667"/>
      <c r="AH134" s="667"/>
      <c r="AI134" s="667"/>
      <c r="AJ134" s="667"/>
      <c r="AK134" s="667"/>
      <c r="AL134" s="667"/>
      <c r="AM134" s="667"/>
      <c r="AN134" s="667"/>
      <c r="AO134" s="667"/>
      <c r="AP134" s="667"/>
      <c r="AQ134" s="667"/>
      <c r="AR134" s="667"/>
      <c r="AS134" s="667"/>
      <c r="AT134" s="667"/>
      <c r="AU134" s="667"/>
      <c r="AV134" s="667"/>
      <c r="AW134" s="667"/>
      <c r="AX134" s="667"/>
      <c r="AY134" s="667"/>
      <c r="AZ134" s="216"/>
      <c r="BA134" s="200" t="s">
        <v>116</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148</v>
      </c>
      <c r="BS134" s="174" t="s">
        <v>149</v>
      </c>
      <c r="BT134" s="174" t="s">
        <v>150</v>
      </c>
      <c r="BU134" s="174" t="s">
        <v>151</v>
      </c>
      <c r="BV134" s="174" t="s">
        <v>152</v>
      </c>
      <c r="BW134" s="174" t="s">
        <v>153</v>
      </c>
      <c r="BX134" s="174" t="s">
        <v>154</v>
      </c>
      <c r="BY134" s="175" t="s">
        <v>155</v>
      </c>
      <c r="BZ134" s="175" t="s">
        <v>156</v>
      </c>
      <c r="CA134" s="175" t="s">
        <v>157</v>
      </c>
      <c r="CB134" s="175" t="s">
        <v>158</v>
      </c>
      <c r="CC134" s="2159"/>
      <c r="CD134" s="2159"/>
      <c r="CE134" s="2159"/>
      <c r="CF134" s="2159"/>
      <c r="CG134" s="2159"/>
      <c r="CH134" s="2159"/>
      <c r="CI134" s="2159"/>
      <c r="CJ134" s="2159"/>
      <c r="CK134" s="2159"/>
      <c r="CL134" s="2159"/>
      <c r="CM134" s="2159"/>
      <c r="CN134" s="2159"/>
      <c r="CO134" s="2159"/>
      <c r="CP134" s="2159"/>
      <c r="CQ134" s="2159"/>
      <c r="CR134" s="2159"/>
      <c r="CS134" s="2159"/>
      <c r="CT134" s="2159"/>
      <c r="CU134" s="2159"/>
      <c r="CV134" s="2159"/>
      <c r="CW134" s="2159"/>
      <c r="CX134" s="2159"/>
      <c r="CY134" s="2159"/>
      <c r="CZ134" s="2159"/>
    </row>
    <row r="135" s="399" customFormat="true" ht="15" customHeight="true" x14ac:dyDescent="0.2">
      <c r="A135" s="2492" t="s">
        <v>45</v>
      </c>
      <c r="B135" s="1121" t="s">
        <v>44</v>
      </c>
      <c r="C135" s="1150" t="s">
        <v>35</v>
      </c>
      <c r="D135" s="1164" t="s">
        <v>35</v>
      </c>
      <c r="E135" s="1164" t="s">
        <v>35</v>
      </c>
      <c r="F135" s="1164" t="s">
        <v>35</v>
      </c>
      <c r="G135" s="1178" t="s">
        <v>35</v>
      </c>
      <c r="H135" s="1192" t="s">
        <v>35</v>
      </c>
      <c r="I135" s="1164" t="s">
        <v>35</v>
      </c>
      <c r="J135" s="1164" t="s">
        <v>35</v>
      </c>
      <c r="K135" s="1164" t="s">
        <v>35</v>
      </c>
      <c r="L135" s="1206" t="s">
        <v>35</v>
      </c>
      <c r="M135" s="1150" t="s">
        <v>35</v>
      </c>
      <c r="N135" s="1164" t="s">
        <v>35</v>
      </c>
      <c r="O135" s="1164" t="s">
        <v>35</v>
      </c>
      <c r="P135" s="1164" t="s">
        <v>35</v>
      </c>
      <c r="Q135" s="1178" t="s">
        <v>35</v>
      </c>
      <c r="R135" s="1192" t="s">
        <v>35</v>
      </c>
      <c r="S135" s="1164" t="s">
        <v>35</v>
      </c>
      <c r="T135" s="1164" t="s">
        <v>35</v>
      </c>
      <c r="U135" s="1164" t="s">
        <v>35</v>
      </c>
      <c r="V135" s="1164" t="s">
        <v>35</v>
      </c>
      <c r="W135" s="1164" t="s">
        <v>35</v>
      </c>
      <c r="X135" s="1164" t="s">
        <v>35</v>
      </c>
      <c r="Y135" s="1164" t="s">
        <v>35</v>
      </c>
      <c r="Z135" s="1164" t="s">
        <v>35</v>
      </c>
      <c r="AA135" s="1164" t="s">
        <v>35</v>
      </c>
      <c r="AB135" s="1206" t="s">
        <v>35</v>
      </c>
      <c r="AC135" s="667"/>
      <c r="AD135" s="667"/>
      <c r="AE135" s="667"/>
      <c r="AF135" s="667"/>
      <c r="AG135" s="667"/>
      <c r="AH135" s="667"/>
      <c r="AI135" s="667"/>
      <c r="AJ135" s="667"/>
      <c r="AK135" s="667"/>
      <c r="AL135" s="667"/>
      <c r="AM135" s="667"/>
      <c r="AN135" s="667"/>
      <c r="AO135" s="667"/>
      <c r="AP135" s="667"/>
      <c r="AQ135" s="667"/>
      <c r="AR135" s="667"/>
      <c r="AS135" s="667"/>
      <c r="AT135" s="667"/>
      <c r="AU135" s="667"/>
      <c r="AV135" s="667"/>
      <c r="AW135" s="667"/>
      <c r="AX135" s="667"/>
      <c r="AY135" s="667"/>
      <c r="AZ135" s="216"/>
      <c r="BA135" s="2560" t="s">
        <v>45</v>
      </c>
      <c r="BB135" s="158" t="s">
        <v>44</v>
      </c>
      <c r="BC135" s="1227" t="s">
        <v>35</v>
      </c>
      <c r="BD135" s="1247" t="s">
        <v>35</v>
      </c>
      <c r="BE135" s="1247" t="s">
        <v>35</v>
      </c>
      <c r="BF135" s="1247" t="s">
        <v>35</v>
      </c>
      <c r="BG135" s="1268" t="s">
        <v>35</v>
      </c>
      <c r="BH135" s="1289" t="s">
        <v>35</v>
      </c>
      <c r="BI135" s="1247" t="s">
        <v>35</v>
      </c>
      <c r="BJ135" s="1247" t="s">
        <v>35</v>
      </c>
      <c r="BK135" s="1247" t="s">
        <v>35</v>
      </c>
      <c r="BL135" s="1268" t="s">
        <v>35</v>
      </c>
      <c r="BM135" s="1289" t="s">
        <v>35</v>
      </c>
      <c r="BN135" s="1247" t="s">
        <v>35</v>
      </c>
      <c r="BO135" s="1247" t="s">
        <v>35</v>
      </c>
      <c r="BP135" s="1247" t="s">
        <v>35</v>
      </c>
      <c r="BQ135" s="1268" t="s">
        <v>35</v>
      </c>
      <c r="BR135" s="1289" t="s">
        <v>35</v>
      </c>
      <c r="BS135" s="1247" t="s">
        <v>35</v>
      </c>
      <c r="BT135" s="1247" t="s">
        <v>35</v>
      </c>
      <c r="BU135" s="1247" t="s">
        <v>35</v>
      </c>
      <c r="BV135" s="1247" t="s">
        <v>35</v>
      </c>
      <c r="BW135" s="1247" t="s">
        <v>35</v>
      </c>
      <c r="BX135" s="1247" t="s">
        <v>35</v>
      </c>
      <c r="BY135" s="1308" t="s">
        <v>35</v>
      </c>
      <c r="BZ135" s="1308" t="s">
        <v>35</v>
      </c>
      <c r="CA135" s="1308" t="s">
        <v>35</v>
      </c>
      <c r="CB135" s="1308" t="s">
        <v>35</v>
      </c>
      <c r="CC135" s="2160"/>
      <c r="CD135" s="2160"/>
      <c r="CE135" s="2160"/>
      <c r="CF135" s="2160"/>
      <c r="CG135" s="2160"/>
      <c r="CH135" s="2160"/>
      <c r="CI135" s="2160"/>
      <c r="CJ135" s="2160"/>
      <c r="CK135" s="2160"/>
      <c r="CL135" s="2160"/>
      <c r="CM135" s="2160"/>
      <c r="CN135" s="2160"/>
      <c r="CO135" s="2160"/>
      <c r="CP135" s="2160"/>
      <c r="CQ135" s="2160"/>
      <c r="CR135" s="2160"/>
      <c r="CS135" s="2160"/>
      <c r="CT135" s="2160"/>
      <c r="CU135" s="2160"/>
      <c r="CV135" s="2160"/>
      <c r="CW135" s="2160"/>
      <c r="CX135" s="2160"/>
      <c r="CY135" s="2160"/>
      <c r="CZ135" s="2160"/>
    </row>
    <row r="136" s="399" customFormat="true" ht="15" customHeight="true" x14ac:dyDescent="0.2">
      <c r="A136" s="2444"/>
      <c r="B136" s="1122" t="s">
        <v>43</v>
      </c>
      <c r="C136" s="1151" t="s">
        <v>35</v>
      </c>
      <c r="D136" s="1165" t="s">
        <v>35</v>
      </c>
      <c r="E136" s="1165" t="s">
        <v>35</v>
      </c>
      <c r="F136" s="1165" t="s">
        <v>35</v>
      </c>
      <c r="G136" s="1179" t="s">
        <v>35</v>
      </c>
      <c r="H136" s="1193" t="s">
        <v>35</v>
      </c>
      <c r="I136" s="1165" t="s">
        <v>35</v>
      </c>
      <c r="J136" s="1165" t="s">
        <v>35</v>
      </c>
      <c r="K136" s="1165" t="s">
        <v>35</v>
      </c>
      <c r="L136" s="1207" t="s">
        <v>35</v>
      </c>
      <c r="M136" s="1151" t="s">
        <v>35</v>
      </c>
      <c r="N136" s="1165" t="s">
        <v>35</v>
      </c>
      <c r="O136" s="1165" t="s">
        <v>35</v>
      </c>
      <c r="P136" s="1165" t="s">
        <v>35</v>
      </c>
      <c r="Q136" s="1179" t="s">
        <v>35</v>
      </c>
      <c r="R136" s="1193" t="s">
        <v>35</v>
      </c>
      <c r="S136" s="1165" t="s">
        <v>35</v>
      </c>
      <c r="T136" s="1165" t="s">
        <v>35</v>
      </c>
      <c r="U136" s="1165" t="s">
        <v>35</v>
      </c>
      <c r="V136" s="1165" t="s">
        <v>35</v>
      </c>
      <c r="W136" s="1165" t="s">
        <v>35</v>
      </c>
      <c r="X136" s="1165" t="s">
        <v>35</v>
      </c>
      <c r="Y136" s="1165" t="s">
        <v>35</v>
      </c>
      <c r="Z136" s="1165" t="s">
        <v>35</v>
      </c>
      <c r="AA136" s="1165" t="s">
        <v>35</v>
      </c>
      <c r="AB136" s="1207" t="s">
        <v>35</v>
      </c>
      <c r="AC136" s="667"/>
      <c r="AD136" s="667"/>
      <c r="AE136" s="667"/>
      <c r="AF136" s="667"/>
      <c r="AG136" s="667"/>
      <c r="AH136" s="667"/>
      <c r="AI136" s="667"/>
      <c r="AJ136" s="667"/>
      <c r="AK136" s="667"/>
      <c r="AL136" s="667"/>
      <c r="AM136" s="667"/>
      <c r="AN136" s="667"/>
      <c r="AO136" s="667"/>
      <c r="AP136" s="667"/>
      <c r="AQ136" s="667"/>
      <c r="AR136" s="667"/>
      <c r="AS136" s="667"/>
      <c r="AT136" s="667"/>
      <c r="AU136" s="667"/>
      <c r="AV136" s="667"/>
      <c r="AW136" s="667"/>
      <c r="AX136" s="667"/>
      <c r="AY136" s="667"/>
      <c r="AZ136" s="216"/>
      <c r="BA136" s="2521"/>
      <c r="BB136" s="159" t="s">
        <v>43</v>
      </c>
      <c r="BC136" s="1228" t="s">
        <v>35</v>
      </c>
      <c r="BD136" s="1248" t="s">
        <v>35</v>
      </c>
      <c r="BE136" s="1248" t="s">
        <v>35</v>
      </c>
      <c r="BF136" s="1248" t="s">
        <v>35</v>
      </c>
      <c r="BG136" s="1269" t="s">
        <v>35</v>
      </c>
      <c r="BH136" s="1290" t="s">
        <v>35</v>
      </c>
      <c r="BI136" s="1248" t="s">
        <v>35</v>
      </c>
      <c r="BJ136" s="1248" t="s">
        <v>35</v>
      </c>
      <c r="BK136" s="1248" t="s">
        <v>35</v>
      </c>
      <c r="BL136" s="1269" t="s">
        <v>35</v>
      </c>
      <c r="BM136" s="1290" t="s">
        <v>35</v>
      </c>
      <c r="BN136" s="1248" t="s">
        <v>35</v>
      </c>
      <c r="BO136" s="1248" t="s">
        <v>35</v>
      </c>
      <c r="BP136" s="1248" t="s">
        <v>35</v>
      </c>
      <c r="BQ136" s="1269" t="s">
        <v>35</v>
      </c>
      <c r="BR136" s="1290" t="s">
        <v>35</v>
      </c>
      <c r="BS136" s="1248" t="s">
        <v>35</v>
      </c>
      <c r="BT136" s="1248" t="s">
        <v>35</v>
      </c>
      <c r="BU136" s="1248" t="s">
        <v>35</v>
      </c>
      <c r="BV136" s="1248" t="s">
        <v>35</v>
      </c>
      <c r="BW136" s="1248" t="s">
        <v>35</v>
      </c>
      <c r="BX136" s="1248" t="s">
        <v>35</v>
      </c>
      <c r="BY136" s="1309" t="s">
        <v>35</v>
      </c>
      <c r="BZ136" s="1309" t="s">
        <v>35</v>
      </c>
      <c r="CA136" s="1309" t="s">
        <v>35</v>
      </c>
      <c r="CB136" s="1309" t="s">
        <v>35</v>
      </c>
      <c r="CC136" s="2161"/>
      <c r="CD136" s="2161"/>
      <c r="CE136" s="2161"/>
      <c r="CF136" s="2161"/>
      <c r="CG136" s="2161"/>
      <c r="CH136" s="2161"/>
      <c r="CI136" s="2161"/>
      <c r="CJ136" s="2161"/>
      <c r="CK136" s="2161"/>
      <c r="CL136" s="2161"/>
      <c r="CM136" s="2161"/>
      <c r="CN136" s="2161"/>
      <c r="CO136" s="2161"/>
      <c r="CP136" s="2161"/>
      <c r="CQ136" s="2161"/>
      <c r="CR136" s="2161"/>
      <c r="CS136" s="2161"/>
      <c r="CT136" s="2161"/>
      <c r="CU136" s="2161"/>
      <c r="CV136" s="2161"/>
      <c r="CW136" s="2161"/>
      <c r="CX136" s="2161"/>
      <c r="CY136" s="2161"/>
      <c r="CZ136" s="2161"/>
    </row>
    <row r="137" s="399" customFormat="true" ht="15" customHeight="true" x14ac:dyDescent="0.2">
      <c r="A137" s="2444"/>
      <c r="B137" s="1122" t="s">
        <v>42</v>
      </c>
      <c r="C137" s="1151" t="s">
        <v>35</v>
      </c>
      <c r="D137" s="1165" t="s">
        <v>35</v>
      </c>
      <c r="E137" s="1165" t="s">
        <v>35</v>
      </c>
      <c r="F137" s="1165" t="s">
        <v>35</v>
      </c>
      <c r="G137" s="1179" t="s">
        <v>35</v>
      </c>
      <c r="H137" s="1193" t="s">
        <v>35</v>
      </c>
      <c r="I137" s="1165" t="s">
        <v>35</v>
      </c>
      <c r="J137" s="1165" t="s">
        <v>35</v>
      </c>
      <c r="K137" s="1165" t="s">
        <v>35</v>
      </c>
      <c r="L137" s="1207" t="s">
        <v>35</v>
      </c>
      <c r="M137" s="1151" t="s">
        <v>35</v>
      </c>
      <c r="N137" s="1165" t="s">
        <v>35</v>
      </c>
      <c r="O137" s="1165" t="s">
        <v>35</v>
      </c>
      <c r="P137" s="1165" t="s">
        <v>35</v>
      </c>
      <c r="Q137" s="1179" t="s">
        <v>35</v>
      </c>
      <c r="R137" s="1193" t="s">
        <v>35</v>
      </c>
      <c r="S137" s="1165" t="s">
        <v>35</v>
      </c>
      <c r="T137" s="1165" t="s">
        <v>35</v>
      </c>
      <c r="U137" s="1165" t="s">
        <v>35</v>
      </c>
      <c r="V137" s="1165" t="s">
        <v>35</v>
      </c>
      <c r="W137" s="1165" t="s">
        <v>35</v>
      </c>
      <c r="X137" s="1165" t="s">
        <v>35</v>
      </c>
      <c r="Y137" s="1165" t="s">
        <v>35</v>
      </c>
      <c r="Z137" s="1165" t="s">
        <v>35</v>
      </c>
      <c r="AA137" s="1165" t="s">
        <v>35</v>
      </c>
      <c r="AB137" s="1207" t="s">
        <v>35</v>
      </c>
      <c r="AC137" s="667"/>
      <c r="AD137" s="667"/>
      <c r="AE137" s="667"/>
      <c r="AF137" s="667"/>
      <c r="AG137" s="667"/>
      <c r="AH137" s="667"/>
      <c r="AI137" s="667"/>
      <c r="AJ137" s="667"/>
      <c r="AK137" s="667"/>
      <c r="AL137" s="667"/>
      <c r="AM137" s="667"/>
      <c r="AN137" s="667"/>
      <c r="AO137" s="667"/>
      <c r="AP137" s="667"/>
      <c r="AQ137" s="667"/>
      <c r="AR137" s="667"/>
      <c r="AS137" s="667"/>
      <c r="AT137" s="667"/>
      <c r="AU137" s="667"/>
      <c r="AV137" s="667"/>
      <c r="AW137" s="667"/>
      <c r="AX137" s="667"/>
      <c r="AY137" s="667"/>
      <c r="AZ137" s="216"/>
      <c r="BA137" s="2521"/>
      <c r="BB137" s="159" t="s">
        <v>42</v>
      </c>
      <c r="BC137" s="1228" t="s">
        <v>35</v>
      </c>
      <c r="BD137" s="1248" t="s">
        <v>35</v>
      </c>
      <c r="BE137" s="1248" t="s">
        <v>35</v>
      </c>
      <c r="BF137" s="1248" t="s">
        <v>35</v>
      </c>
      <c r="BG137" s="1269" t="s">
        <v>35</v>
      </c>
      <c r="BH137" s="1290" t="s">
        <v>35</v>
      </c>
      <c r="BI137" s="1248" t="s">
        <v>35</v>
      </c>
      <c r="BJ137" s="1248" t="s">
        <v>35</v>
      </c>
      <c r="BK137" s="1248" t="s">
        <v>35</v>
      </c>
      <c r="BL137" s="1269" t="s">
        <v>35</v>
      </c>
      <c r="BM137" s="1290" t="s">
        <v>35</v>
      </c>
      <c r="BN137" s="1248" t="s">
        <v>35</v>
      </c>
      <c r="BO137" s="1248" t="s">
        <v>35</v>
      </c>
      <c r="BP137" s="1248" t="s">
        <v>35</v>
      </c>
      <c r="BQ137" s="1269" t="s">
        <v>35</v>
      </c>
      <c r="BR137" s="1290" t="s">
        <v>35</v>
      </c>
      <c r="BS137" s="1248" t="s">
        <v>35</v>
      </c>
      <c r="BT137" s="1248" t="s">
        <v>35</v>
      </c>
      <c r="BU137" s="1248" t="s">
        <v>35</v>
      </c>
      <c r="BV137" s="1248" t="s">
        <v>35</v>
      </c>
      <c r="BW137" s="1248" t="s">
        <v>35</v>
      </c>
      <c r="BX137" s="1248" t="s">
        <v>35</v>
      </c>
      <c r="BY137" s="1309" t="s">
        <v>35</v>
      </c>
      <c r="BZ137" s="1309" t="s">
        <v>35</v>
      </c>
      <c r="CA137" s="1309" t="s">
        <v>35</v>
      </c>
      <c r="CB137" s="1309" t="s">
        <v>35</v>
      </c>
      <c r="CC137" s="2161"/>
      <c r="CD137" s="2161"/>
      <c r="CE137" s="2161"/>
      <c r="CF137" s="2161"/>
      <c r="CG137" s="2161"/>
      <c r="CH137" s="2161"/>
      <c r="CI137" s="2161"/>
      <c r="CJ137" s="2161"/>
      <c r="CK137" s="2161"/>
      <c r="CL137" s="2161"/>
      <c r="CM137" s="2161"/>
      <c r="CN137" s="2161"/>
      <c r="CO137" s="2161"/>
      <c r="CP137" s="2161"/>
      <c r="CQ137" s="2161"/>
      <c r="CR137" s="2161"/>
      <c r="CS137" s="2161"/>
      <c r="CT137" s="2161"/>
      <c r="CU137" s="2161"/>
      <c r="CV137" s="2161"/>
      <c r="CW137" s="2161"/>
      <c r="CX137" s="2161"/>
      <c r="CY137" s="2161"/>
      <c r="CZ137" s="2161"/>
    </row>
    <row r="138" s="399" customFormat="true" ht="15" customHeight="true" x14ac:dyDescent="0.2">
      <c r="A138" s="2444"/>
      <c r="B138" s="1122" t="s">
        <v>41</v>
      </c>
      <c r="C138" s="1151" t="s">
        <v>35</v>
      </c>
      <c r="D138" s="1165" t="s">
        <v>35</v>
      </c>
      <c r="E138" s="1165" t="s">
        <v>35</v>
      </c>
      <c r="F138" s="1165" t="s">
        <v>35</v>
      </c>
      <c r="G138" s="1179" t="s">
        <v>35</v>
      </c>
      <c r="H138" s="1193" t="s">
        <v>35</v>
      </c>
      <c r="I138" s="1165" t="s">
        <v>35</v>
      </c>
      <c r="J138" s="1165" t="s">
        <v>35</v>
      </c>
      <c r="K138" s="1165" t="s">
        <v>35</v>
      </c>
      <c r="L138" s="1207" t="s">
        <v>35</v>
      </c>
      <c r="M138" s="1151" t="s">
        <v>35</v>
      </c>
      <c r="N138" s="1165" t="s">
        <v>35</v>
      </c>
      <c r="O138" s="1165" t="s">
        <v>35</v>
      </c>
      <c r="P138" s="1165" t="s">
        <v>35</v>
      </c>
      <c r="Q138" s="1179" t="s">
        <v>35</v>
      </c>
      <c r="R138" s="1193" t="s">
        <v>35</v>
      </c>
      <c r="S138" s="1165" t="s">
        <v>35</v>
      </c>
      <c r="T138" s="1165" t="s">
        <v>35</v>
      </c>
      <c r="U138" s="1165" t="s">
        <v>35</v>
      </c>
      <c r="V138" s="1165" t="s">
        <v>35</v>
      </c>
      <c r="W138" s="1165" t="s">
        <v>35</v>
      </c>
      <c r="X138" s="1165" t="s">
        <v>35</v>
      </c>
      <c r="Y138" s="1165" t="s">
        <v>35</v>
      </c>
      <c r="Z138" s="1165" t="s">
        <v>35</v>
      </c>
      <c r="AA138" s="1165" t="s">
        <v>35</v>
      </c>
      <c r="AB138" s="1207" t="s">
        <v>35</v>
      </c>
      <c r="AC138" s="667"/>
      <c r="AD138" s="667"/>
      <c r="AE138" s="667"/>
      <c r="AF138" s="667"/>
      <c r="AG138" s="667"/>
      <c r="AH138" s="667"/>
      <c r="AI138" s="667"/>
      <c r="AJ138" s="667"/>
      <c r="AK138" s="667"/>
      <c r="AL138" s="667"/>
      <c r="AM138" s="667"/>
      <c r="AN138" s="667"/>
      <c r="AO138" s="667"/>
      <c r="AP138" s="667"/>
      <c r="AQ138" s="667"/>
      <c r="AR138" s="667"/>
      <c r="AS138" s="667"/>
      <c r="AT138" s="667"/>
      <c r="AU138" s="667"/>
      <c r="AV138" s="667"/>
      <c r="AW138" s="667"/>
      <c r="AX138" s="667"/>
      <c r="AY138" s="667"/>
      <c r="AZ138" s="216"/>
      <c r="BA138" s="2521"/>
      <c r="BB138" s="159" t="s">
        <v>41</v>
      </c>
      <c r="BC138" s="1228" t="s">
        <v>35</v>
      </c>
      <c r="BD138" s="1248" t="s">
        <v>35</v>
      </c>
      <c r="BE138" s="1248" t="s">
        <v>35</v>
      </c>
      <c r="BF138" s="1248" t="s">
        <v>35</v>
      </c>
      <c r="BG138" s="1269" t="s">
        <v>35</v>
      </c>
      <c r="BH138" s="1290" t="s">
        <v>35</v>
      </c>
      <c r="BI138" s="1248" t="s">
        <v>35</v>
      </c>
      <c r="BJ138" s="1248" t="s">
        <v>35</v>
      </c>
      <c r="BK138" s="1248" t="s">
        <v>35</v>
      </c>
      <c r="BL138" s="1269" t="s">
        <v>35</v>
      </c>
      <c r="BM138" s="1290" t="s">
        <v>35</v>
      </c>
      <c r="BN138" s="1248" t="s">
        <v>35</v>
      </c>
      <c r="BO138" s="1248" t="s">
        <v>35</v>
      </c>
      <c r="BP138" s="1248" t="s">
        <v>35</v>
      </c>
      <c r="BQ138" s="1269" t="s">
        <v>35</v>
      </c>
      <c r="BR138" s="1290" t="s">
        <v>35</v>
      </c>
      <c r="BS138" s="1248" t="s">
        <v>35</v>
      </c>
      <c r="BT138" s="1248" t="s">
        <v>35</v>
      </c>
      <c r="BU138" s="1248" t="s">
        <v>35</v>
      </c>
      <c r="BV138" s="1248" t="s">
        <v>35</v>
      </c>
      <c r="BW138" s="1248" t="s">
        <v>35</v>
      </c>
      <c r="BX138" s="1248" t="s">
        <v>35</v>
      </c>
      <c r="BY138" s="1309" t="s">
        <v>35</v>
      </c>
      <c r="BZ138" s="1309" t="s">
        <v>35</v>
      </c>
      <c r="CA138" s="1309" t="s">
        <v>35</v>
      </c>
      <c r="CB138" s="1309" t="s">
        <v>35</v>
      </c>
      <c r="CC138" s="2161"/>
      <c r="CD138" s="2161"/>
      <c r="CE138" s="2161"/>
      <c r="CF138" s="2161"/>
      <c r="CG138" s="2161"/>
      <c r="CH138" s="2161"/>
      <c r="CI138" s="2161"/>
      <c r="CJ138" s="2161"/>
      <c r="CK138" s="2161"/>
      <c r="CL138" s="2161"/>
      <c r="CM138" s="2161"/>
      <c r="CN138" s="2161"/>
      <c r="CO138" s="2161"/>
      <c r="CP138" s="2161"/>
      <c r="CQ138" s="2161"/>
      <c r="CR138" s="2161"/>
      <c r="CS138" s="2161"/>
      <c r="CT138" s="2161"/>
      <c r="CU138" s="2161"/>
      <c r="CV138" s="2161"/>
      <c r="CW138" s="2161"/>
      <c r="CX138" s="2161"/>
      <c r="CY138" s="2161"/>
      <c r="CZ138" s="2161"/>
    </row>
    <row r="139" s="399" customFormat="true" ht="15" customHeight="true" x14ac:dyDescent="0.2">
      <c r="A139" s="2444"/>
      <c r="B139" s="1122" t="s">
        <v>19</v>
      </c>
      <c r="C139" s="1001">
        <v>94.475757217808038</v>
      </c>
      <c r="D139" s="1002">
        <v>94.064219744164163</v>
      </c>
      <c r="E139" s="1002">
        <v>91.64161333365837</v>
      </c>
      <c r="F139" s="1002">
        <v>88.406714734711656</v>
      </c>
      <c r="G139" s="1003">
        <v>43.082888985302397</v>
      </c>
      <c r="H139" s="1004">
        <v>50.20740897748891</v>
      </c>
      <c r="I139" s="1002">
        <v>38.900245248321696</v>
      </c>
      <c r="J139" s="1002">
        <v>29.396368677552566</v>
      </c>
      <c r="K139" s="1002">
        <v>11.745749497272714</v>
      </c>
      <c r="L139" s="1005">
        <v>4.9676205383518104</v>
      </c>
      <c r="M139" s="1006">
        <v>97.326100333060651</v>
      </c>
      <c r="N139" s="1002">
        <v>94.866690086333719</v>
      </c>
      <c r="O139" s="1002">
        <v>92.366925781578161</v>
      </c>
      <c r="P139" s="1002">
        <v>88.819345460558864</v>
      </c>
      <c r="Q139" s="1003">
        <v>84.758808418870885</v>
      </c>
      <c r="R139" s="1004">
        <v>12.451994167716327</v>
      </c>
      <c r="S139" s="1002">
        <v>92.560157679257699</v>
      </c>
      <c r="T139" s="1002">
        <v>94.202920048025732</v>
      </c>
      <c r="U139" s="1002">
        <v>62.381593670638594</v>
      </c>
      <c r="V139" s="1002">
        <v>36.534957796791446</v>
      </c>
      <c r="W139" s="1002">
        <v>68.312073594306071</v>
      </c>
      <c r="X139" s="1002">
        <v>57.62101406202158</v>
      </c>
      <c r="Y139" s="1002">
        <v>81.791783172923886</v>
      </c>
      <c r="Z139" s="1002">
        <v>80.795523483878966</v>
      </c>
      <c r="AA139" s="1002">
        <v>74.958839341855565</v>
      </c>
      <c r="AB139" s="2114">
        <v>83.591740831443062</v>
      </c>
      <c r="AC139" s="667"/>
      <c r="AD139" s="667"/>
      <c r="AE139" s="667"/>
      <c r="AF139" s="667"/>
      <c r="AG139" s="667"/>
      <c r="AH139" s="667"/>
      <c r="AI139" s="667"/>
      <c r="AJ139" s="667"/>
      <c r="AK139" s="667"/>
      <c r="AL139" s="667"/>
      <c r="AM139" s="667"/>
      <c r="AN139" s="667"/>
      <c r="AO139" s="667"/>
      <c r="AP139" s="667"/>
      <c r="AQ139" s="667"/>
      <c r="AR139" s="667"/>
      <c r="AS139" s="667"/>
      <c r="AT139" s="667"/>
      <c r="AU139" s="667"/>
      <c r="AV139" s="667"/>
      <c r="AW139" s="667"/>
      <c r="AX139" s="667"/>
      <c r="AY139" s="667"/>
      <c r="AZ139" s="216"/>
      <c r="BA139" s="2521"/>
      <c r="BB139" s="159" t="s">
        <v>19</v>
      </c>
      <c r="BC139" s="1228" t="s">
        <v>35</v>
      </c>
      <c r="BD139" s="1248" t="s">
        <v>35</v>
      </c>
      <c r="BE139" s="1248" t="s">
        <v>35</v>
      </c>
      <c r="BF139" s="1248" t="s">
        <v>35</v>
      </c>
      <c r="BG139" s="1269" t="s">
        <v>35</v>
      </c>
      <c r="BH139" s="1290" t="s">
        <v>35</v>
      </c>
      <c r="BI139" s="1248" t="s">
        <v>35</v>
      </c>
      <c r="BJ139" s="1248" t="s">
        <v>35</v>
      </c>
      <c r="BK139" s="1248" t="s">
        <v>35</v>
      </c>
      <c r="BL139" s="1269" t="s">
        <v>35</v>
      </c>
      <c r="BM139" s="1290" t="s">
        <v>35</v>
      </c>
      <c r="BN139" s="1248" t="s">
        <v>35</v>
      </c>
      <c r="BO139" s="1248" t="s">
        <v>35</v>
      </c>
      <c r="BP139" s="1248" t="s">
        <v>35</v>
      </c>
      <c r="BQ139" s="1269" t="s">
        <v>35</v>
      </c>
      <c r="BR139" s="1290" t="s">
        <v>35</v>
      </c>
      <c r="BS139" s="1248" t="s">
        <v>35</v>
      </c>
      <c r="BT139" s="1248" t="s">
        <v>35</v>
      </c>
      <c r="BU139" s="1248" t="s">
        <v>35</v>
      </c>
      <c r="BV139" s="1248" t="s">
        <v>35</v>
      </c>
      <c r="BW139" s="1248" t="s">
        <v>35</v>
      </c>
      <c r="BX139" s="1248" t="s">
        <v>35</v>
      </c>
      <c r="BY139" s="1309" t="s">
        <v>35</v>
      </c>
      <c r="BZ139" s="1309" t="s">
        <v>35</v>
      </c>
      <c r="CA139" s="1309" t="s">
        <v>35</v>
      </c>
      <c r="CB139" s="1309" t="s">
        <v>35</v>
      </c>
      <c r="CC139" s="2161"/>
      <c r="CD139" s="2161"/>
      <c r="CE139" s="2161"/>
      <c r="CF139" s="2161"/>
      <c r="CG139" s="2161"/>
      <c r="CH139" s="2161"/>
      <c r="CI139" s="2161"/>
      <c r="CJ139" s="2161"/>
      <c r="CK139" s="2161"/>
      <c r="CL139" s="2161"/>
      <c r="CM139" s="2161"/>
      <c r="CN139" s="2161"/>
      <c r="CO139" s="2161"/>
      <c r="CP139" s="2161"/>
      <c r="CQ139" s="2161"/>
      <c r="CR139" s="2161"/>
      <c r="CS139" s="2161"/>
      <c r="CT139" s="2161"/>
      <c r="CU139" s="2161"/>
      <c r="CV139" s="2161"/>
      <c r="CW139" s="2161"/>
      <c r="CX139" s="2161"/>
      <c r="CY139" s="2161"/>
      <c r="CZ139" s="2161"/>
    </row>
    <row r="140" s="130" customFormat="true" ht="15" customHeight="true" x14ac:dyDescent="0.2">
      <c r="A140" s="2467" t="s">
        <v>106</v>
      </c>
      <c r="B140" s="252" t="s">
        <v>64</v>
      </c>
      <c r="C140" s="1152" t="s">
        <v>35</v>
      </c>
      <c r="D140" s="1166" t="s">
        <v>35</v>
      </c>
      <c r="E140" s="1166" t="s">
        <v>35</v>
      </c>
      <c r="F140" s="1166" t="s">
        <v>35</v>
      </c>
      <c r="G140" s="1180" t="s">
        <v>35</v>
      </c>
      <c r="H140" s="1194" t="s">
        <v>35</v>
      </c>
      <c r="I140" s="1166" t="s">
        <v>35</v>
      </c>
      <c r="J140" s="1166" t="s">
        <v>35</v>
      </c>
      <c r="K140" s="1166" t="s">
        <v>35</v>
      </c>
      <c r="L140" s="1208" t="s">
        <v>35</v>
      </c>
      <c r="M140" s="1215" t="s">
        <v>35</v>
      </c>
      <c r="N140" s="1166" t="s">
        <v>35</v>
      </c>
      <c r="O140" s="1166" t="s">
        <v>35</v>
      </c>
      <c r="P140" s="1166" t="s">
        <v>35</v>
      </c>
      <c r="Q140" s="1180" t="s">
        <v>35</v>
      </c>
      <c r="R140" s="1194" t="s">
        <v>35</v>
      </c>
      <c r="S140" s="1166" t="s">
        <v>35</v>
      </c>
      <c r="T140" s="1166" t="s">
        <v>35</v>
      </c>
      <c r="U140" s="1166" t="s">
        <v>35</v>
      </c>
      <c r="V140" s="1166" t="s">
        <v>35</v>
      </c>
      <c r="W140" s="1166" t="s">
        <v>35</v>
      </c>
      <c r="X140" s="1166" t="s">
        <v>35</v>
      </c>
      <c r="Y140" s="1217" t="s">
        <v>35</v>
      </c>
      <c r="Z140" s="1217" t="s">
        <v>35</v>
      </c>
      <c r="AA140" s="1217" t="s">
        <v>35</v>
      </c>
      <c r="AB140" s="2115" t="s">
        <v>35</v>
      </c>
      <c r="AC140" s="2141"/>
      <c r="AD140" s="2141"/>
      <c r="AE140" s="2141"/>
      <c r="AF140" s="2141"/>
      <c r="AG140" s="2141"/>
      <c r="AH140" s="2141"/>
      <c r="AI140" s="2141"/>
      <c r="AJ140" s="2141"/>
      <c r="AK140" s="2141"/>
      <c r="AL140" s="2141"/>
      <c r="AM140" s="2141"/>
      <c r="AN140" s="2141"/>
      <c r="AO140" s="2141"/>
      <c r="AP140" s="2141"/>
      <c r="AQ140" s="2141"/>
      <c r="AR140" s="2141"/>
      <c r="AS140" s="2141"/>
      <c r="AT140" s="2141"/>
      <c r="AU140" s="2141"/>
      <c r="AV140" s="2141"/>
      <c r="AW140" s="2141"/>
      <c r="AX140" s="2141"/>
      <c r="AY140" s="2141"/>
      <c r="AZ140" s="215"/>
      <c r="BA140" s="2521" t="s">
        <v>106</v>
      </c>
      <c r="BB140" s="159" t="s">
        <v>64</v>
      </c>
      <c r="BC140" s="1228" t="s">
        <v>35</v>
      </c>
      <c r="BD140" s="1248" t="s">
        <v>35</v>
      </c>
      <c r="BE140" s="1248" t="s">
        <v>35</v>
      </c>
      <c r="BF140" s="1248" t="s">
        <v>35</v>
      </c>
      <c r="BG140" s="1269" t="s">
        <v>35</v>
      </c>
      <c r="BH140" s="1290" t="s">
        <v>35</v>
      </c>
      <c r="BI140" s="1248" t="s">
        <v>35</v>
      </c>
      <c r="BJ140" s="1248" t="s">
        <v>35</v>
      </c>
      <c r="BK140" s="1248" t="s">
        <v>35</v>
      </c>
      <c r="BL140" s="1269" t="s">
        <v>35</v>
      </c>
      <c r="BM140" s="1290" t="s">
        <v>35</v>
      </c>
      <c r="BN140" s="1248" t="s">
        <v>35</v>
      </c>
      <c r="BO140" s="1248" t="s">
        <v>35</v>
      </c>
      <c r="BP140" s="1248" t="s">
        <v>35</v>
      </c>
      <c r="BQ140" s="1269" t="s">
        <v>35</v>
      </c>
      <c r="BR140" s="1290" t="s">
        <v>35</v>
      </c>
      <c r="BS140" s="1248" t="s">
        <v>35</v>
      </c>
      <c r="BT140" s="1248" t="s">
        <v>35</v>
      </c>
      <c r="BU140" s="1248" t="s">
        <v>35</v>
      </c>
      <c r="BV140" s="1248" t="s">
        <v>35</v>
      </c>
      <c r="BW140" s="1248" t="s">
        <v>35</v>
      </c>
      <c r="BX140" s="1248" t="s">
        <v>35</v>
      </c>
      <c r="BY140" s="1309" t="s">
        <v>35</v>
      </c>
      <c r="BZ140" s="1309" t="s">
        <v>35</v>
      </c>
      <c r="CA140" s="1309" t="s">
        <v>35</v>
      </c>
      <c r="CB140" s="1309" t="s">
        <v>35</v>
      </c>
      <c r="CC140" s="2161"/>
      <c r="CD140" s="2161"/>
      <c r="CE140" s="2161"/>
      <c r="CF140" s="2161"/>
      <c r="CG140" s="2161"/>
      <c r="CH140" s="2161"/>
      <c r="CI140" s="2161"/>
      <c r="CJ140" s="2161"/>
      <c r="CK140" s="2161"/>
      <c r="CL140" s="2161"/>
      <c r="CM140" s="2161"/>
      <c r="CN140" s="2161"/>
      <c r="CO140" s="2161"/>
      <c r="CP140" s="2161"/>
      <c r="CQ140" s="2161"/>
      <c r="CR140" s="2161"/>
      <c r="CS140" s="2161"/>
      <c r="CT140" s="2161"/>
      <c r="CU140" s="2161"/>
      <c r="CV140" s="2161"/>
      <c r="CW140" s="2161"/>
      <c r="CX140" s="2161"/>
      <c r="CY140" s="2161"/>
      <c r="CZ140" s="2161"/>
    </row>
    <row r="141" s="130" customFormat="true" ht="15" customHeight="true" x14ac:dyDescent="0.2">
      <c r="A141" s="2467"/>
      <c r="B141" s="252" t="s">
        <v>65</v>
      </c>
      <c r="C141" s="1152" t="s">
        <v>35</v>
      </c>
      <c r="D141" s="1166" t="s">
        <v>35</v>
      </c>
      <c r="E141" s="1166" t="s">
        <v>35</v>
      </c>
      <c r="F141" s="1166" t="s">
        <v>35</v>
      </c>
      <c r="G141" s="1180" t="s">
        <v>35</v>
      </c>
      <c r="H141" s="1194" t="s">
        <v>35</v>
      </c>
      <c r="I141" s="1166" t="s">
        <v>35</v>
      </c>
      <c r="J141" s="1166" t="s">
        <v>35</v>
      </c>
      <c r="K141" s="1166" t="s">
        <v>35</v>
      </c>
      <c r="L141" s="1208" t="s">
        <v>35</v>
      </c>
      <c r="M141" s="1215" t="s">
        <v>35</v>
      </c>
      <c r="N141" s="1166" t="s">
        <v>35</v>
      </c>
      <c r="O141" s="1166" t="s">
        <v>35</v>
      </c>
      <c r="P141" s="1166" t="s">
        <v>35</v>
      </c>
      <c r="Q141" s="1180" t="s">
        <v>35</v>
      </c>
      <c r="R141" s="1194" t="s">
        <v>35</v>
      </c>
      <c r="S141" s="1166" t="s">
        <v>35</v>
      </c>
      <c r="T141" s="1166" t="s">
        <v>35</v>
      </c>
      <c r="U141" s="1166" t="s">
        <v>35</v>
      </c>
      <c r="V141" s="1166" t="s">
        <v>35</v>
      </c>
      <c r="W141" s="1166" t="s">
        <v>35</v>
      </c>
      <c r="X141" s="1166" t="s">
        <v>35</v>
      </c>
      <c r="Y141" s="1217" t="s">
        <v>35</v>
      </c>
      <c r="Z141" s="1217" t="s">
        <v>35</v>
      </c>
      <c r="AA141" s="1217" t="s">
        <v>35</v>
      </c>
      <c r="AB141" s="2115" t="s">
        <v>35</v>
      </c>
      <c r="AC141" s="2141"/>
      <c r="AD141" s="2141"/>
      <c r="AE141" s="2141"/>
      <c r="AF141" s="2141"/>
      <c r="AG141" s="2141"/>
      <c r="AH141" s="2141"/>
      <c r="AI141" s="2141"/>
      <c r="AJ141" s="2141"/>
      <c r="AK141" s="2141"/>
      <c r="AL141" s="2141"/>
      <c r="AM141" s="2141"/>
      <c r="AN141" s="2141"/>
      <c r="AO141" s="2141"/>
      <c r="AP141" s="2141"/>
      <c r="AQ141" s="2141"/>
      <c r="AR141" s="2141"/>
      <c r="AS141" s="2141"/>
      <c r="AT141" s="2141"/>
      <c r="AU141" s="2141"/>
      <c r="AV141" s="2141"/>
      <c r="AW141" s="2141"/>
      <c r="AX141" s="2141"/>
      <c r="AY141" s="2141"/>
      <c r="AZ141" s="215"/>
      <c r="BA141" s="2521"/>
      <c r="BB141" s="159" t="s">
        <v>65</v>
      </c>
      <c r="BC141" s="1228" t="s">
        <v>35</v>
      </c>
      <c r="BD141" s="1248" t="s">
        <v>35</v>
      </c>
      <c r="BE141" s="1248" t="s">
        <v>35</v>
      </c>
      <c r="BF141" s="1248" t="s">
        <v>35</v>
      </c>
      <c r="BG141" s="1269" t="s">
        <v>35</v>
      </c>
      <c r="BH141" s="1290" t="s">
        <v>35</v>
      </c>
      <c r="BI141" s="1248" t="s">
        <v>35</v>
      </c>
      <c r="BJ141" s="1248" t="s">
        <v>35</v>
      </c>
      <c r="BK141" s="1248" t="s">
        <v>35</v>
      </c>
      <c r="BL141" s="1269" t="s">
        <v>35</v>
      </c>
      <c r="BM141" s="1290" t="s">
        <v>35</v>
      </c>
      <c r="BN141" s="1248" t="s">
        <v>35</v>
      </c>
      <c r="BO141" s="1248" t="s">
        <v>35</v>
      </c>
      <c r="BP141" s="1248" t="s">
        <v>35</v>
      </c>
      <c r="BQ141" s="1269" t="s">
        <v>35</v>
      </c>
      <c r="BR141" s="1290" t="s">
        <v>35</v>
      </c>
      <c r="BS141" s="1248" t="s">
        <v>35</v>
      </c>
      <c r="BT141" s="1248" t="s">
        <v>35</v>
      </c>
      <c r="BU141" s="1248" t="s">
        <v>35</v>
      </c>
      <c r="BV141" s="1248" t="s">
        <v>35</v>
      </c>
      <c r="BW141" s="1248" t="s">
        <v>35</v>
      </c>
      <c r="BX141" s="1248" t="s">
        <v>35</v>
      </c>
      <c r="BY141" s="1309" t="s">
        <v>35</v>
      </c>
      <c r="BZ141" s="1309" t="s">
        <v>35</v>
      </c>
      <c r="CA141" s="1309" t="s">
        <v>35</v>
      </c>
      <c r="CB141" s="1309" t="s">
        <v>35</v>
      </c>
      <c r="CC141" s="2161"/>
      <c r="CD141" s="2161"/>
      <c r="CE141" s="2161"/>
      <c r="CF141" s="2161"/>
      <c r="CG141" s="2161"/>
      <c r="CH141" s="2161"/>
      <c r="CI141" s="2161"/>
      <c r="CJ141" s="2161"/>
      <c r="CK141" s="2161"/>
      <c r="CL141" s="2161"/>
      <c r="CM141" s="2161"/>
      <c r="CN141" s="2161"/>
      <c r="CO141" s="2161"/>
      <c r="CP141" s="2161"/>
      <c r="CQ141" s="2161"/>
      <c r="CR141" s="2161"/>
      <c r="CS141" s="2161"/>
      <c r="CT141" s="2161"/>
      <c r="CU141" s="2161"/>
      <c r="CV141" s="2161"/>
      <c r="CW141" s="2161"/>
      <c r="CX141" s="2161"/>
      <c r="CY141" s="2161"/>
      <c r="CZ141" s="2161"/>
    </row>
    <row r="142" s="130" customFormat="true" ht="15" customHeight="true" x14ac:dyDescent="0.2">
      <c r="A142" s="2467"/>
      <c r="B142" s="252" t="s">
        <v>66</v>
      </c>
      <c r="C142" s="1152" t="s">
        <v>35</v>
      </c>
      <c r="D142" s="1166" t="s">
        <v>35</v>
      </c>
      <c r="E142" s="1166" t="s">
        <v>35</v>
      </c>
      <c r="F142" s="1166" t="s">
        <v>35</v>
      </c>
      <c r="G142" s="1180" t="s">
        <v>35</v>
      </c>
      <c r="H142" s="1194" t="s">
        <v>35</v>
      </c>
      <c r="I142" s="1166" t="s">
        <v>35</v>
      </c>
      <c r="J142" s="1166" t="s">
        <v>35</v>
      </c>
      <c r="K142" s="1166" t="s">
        <v>35</v>
      </c>
      <c r="L142" s="1208" t="s">
        <v>35</v>
      </c>
      <c r="M142" s="1215" t="s">
        <v>35</v>
      </c>
      <c r="N142" s="1166" t="s">
        <v>35</v>
      </c>
      <c r="O142" s="1166" t="s">
        <v>35</v>
      </c>
      <c r="P142" s="1166" t="s">
        <v>35</v>
      </c>
      <c r="Q142" s="1180" t="s">
        <v>35</v>
      </c>
      <c r="R142" s="1194" t="s">
        <v>35</v>
      </c>
      <c r="S142" s="1166" t="s">
        <v>35</v>
      </c>
      <c r="T142" s="1166" t="s">
        <v>35</v>
      </c>
      <c r="U142" s="1166" t="s">
        <v>35</v>
      </c>
      <c r="V142" s="1166" t="s">
        <v>35</v>
      </c>
      <c r="W142" s="1166" t="s">
        <v>35</v>
      </c>
      <c r="X142" s="1166" t="s">
        <v>35</v>
      </c>
      <c r="Y142" s="1217" t="s">
        <v>35</v>
      </c>
      <c r="Z142" s="1217" t="s">
        <v>35</v>
      </c>
      <c r="AA142" s="1217" t="s">
        <v>35</v>
      </c>
      <c r="AB142" s="2115" t="s">
        <v>35</v>
      </c>
      <c r="AC142" s="2141"/>
      <c r="AD142" s="2141"/>
      <c r="AE142" s="2141"/>
      <c r="AF142" s="2141"/>
      <c r="AG142" s="2141"/>
      <c r="AH142" s="2141"/>
      <c r="AI142" s="2141"/>
      <c r="AJ142" s="2141"/>
      <c r="AK142" s="2141"/>
      <c r="AL142" s="2141"/>
      <c r="AM142" s="2141"/>
      <c r="AN142" s="2141"/>
      <c r="AO142" s="2141"/>
      <c r="AP142" s="2141"/>
      <c r="AQ142" s="2141"/>
      <c r="AR142" s="2141"/>
      <c r="AS142" s="2141"/>
      <c r="AT142" s="2141"/>
      <c r="AU142" s="2141"/>
      <c r="AV142" s="2141"/>
      <c r="AW142" s="2141"/>
      <c r="AX142" s="2141"/>
      <c r="AY142" s="2141"/>
      <c r="AZ142" s="215"/>
      <c r="BA142" s="2521"/>
      <c r="BB142" s="159" t="s">
        <v>66</v>
      </c>
      <c r="BC142" s="1228" t="s">
        <v>35</v>
      </c>
      <c r="BD142" s="1248" t="s">
        <v>35</v>
      </c>
      <c r="BE142" s="1248" t="s">
        <v>35</v>
      </c>
      <c r="BF142" s="1248" t="s">
        <v>35</v>
      </c>
      <c r="BG142" s="1269" t="s">
        <v>35</v>
      </c>
      <c r="BH142" s="1290" t="s">
        <v>35</v>
      </c>
      <c r="BI142" s="1248" t="s">
        <v>35</v>
      </c>
      <c r="BJ142" s="1248" t="s">
        <v>35</v>
      </c>
      <c r="BK142" s="1248" t="s">
        <v>35</v>
      </c>
      <c r="BL142" s="1269" t="s">
        <v>35</v>
      </c>
      <c r="BM142" s="1290" t="s">
        <v>35</v>
      </c>
      <c r="BN142" s="1248" t="s">
        <v>35</v>
      </c>
      <c r="BO142" s="1248" t="s">
        <v>35</v>
      </c>
      <c r="BP142" s="1248" t="s">
        <v>35</v>
      </c>
      <c r="BQ142" s="1269" t="s">
        <v>35</v>
      </c>
      <c r="BR142" s="1290" t="s">
        <v>35</v>
      </c>
      <c r="BS142" s="1248" t="s">
        <v>35</v>
      </c>
      <c r="BT142" s="1248" t="s">
        <v>35</v>
      </c>
      <c r="BU142" s="1248" t="s">
        <v>35</v>
      </c>
      <c r="BV142" s="1248" t="s">
        <v>35</v>
      </c>
      <c r="BW142" s="1248" t="s">
        <v>35</v>
      </c>
      <c r="BX142" s="1248" t="s">
        <v>35</v>
      </c>
      <c r="BY142" s="1309" t="s">
        <v>35</v>
      </c>
      <c r="BZ142" s="1309" t="s">
        <v>35</v>
      </c>
      <c r="CA142" s="1309" t="s">
        <v>35</v>
      </c>
      <c r="CB142" s="1309" t="s">
        <v>35</v>
      </c>
      <c r="CC142" s="2161"/>
      <c r="CD142" s="2161"/>
      <c r="CE142" s="2161"/>
      <c r="CF142" s="2161"/>
      <c r="CG142" s="2161"/>
      <c r="CH142" s="2161"/>
      <c r="CI142" s="2161"/>
      <c r="CJ142" s="2161"/>
      <c r="CK142" s="2161"/>
      <c r="CL142" s="2161"/>
      <c r="CM142" s="2161"/>
      <c r="CN142" s="2161"/>
      <c r="CO142" s="2161"/>
      <c r="CP142" s="2161"/>
      <c r="CQ142" s="2161"/>
      <c r="CR142" s="2161"/>
      <c r="CS142" s="2161"/>
      <c r="CT142" s="2161"/>
      <c r="CU142" s="2161"/>
      <c r="CV142" s="2161"/>
      <c r="CW142" s="2161"/>
      <c r="CX142" s="2161"/>
      <c r="CY142" s="2161"/>
      <c r="CZ142" s="2161"/>
    </row>
    <row r="143" s="130" customFormat="true" ht="15" customHeight="true" x14ac:dyDescent="0.2">
      <c r="A143" s="2467"/>
      <c r="B143" s="252" t="s">
        <v>67</v>
      </c>
      <c r="C143" s="1152" t="s">
        <v>35</v>
      </c>
      <c r="D143" s="1166" t="s">
        <v>35</v>
      </c>
      <c r="E143" s="1166" t="s">
        <v>35</v>
      </c>
      <c r="F143" s="1166" t="s">
        <v>35</v>
      </c>
      <c r="G143" s="1180" t="s">
        <v>35</v>
      </c>
      <c r="H143" s="1194" t="s">
        <v>35</v>
      </c>
      <c r="I143" s="1166" t="s">
        <v>35</v>
      </c>
      <c r="J143" s="1166" t="s">
        <v>35</v>
      </c>
      <c r="K143" s="1166" t="s">
        <v>35</v>
      </c>
      <c r="L143" s="1208" t="s">
        <v>35</v>
      </c>
      <c r="M143" s="1215" t="s">
        <v>35</v>
      </c>
      <c r="N143" s="1166" t="s">
        <v>35</v>
      </c>
      <c r="O143" s="1166" t="s">
        <v>35</v>
      </c>
      <c r="P143" s="1166" t="s">
        <v>35</v>
      </c>
      <c r="Q143" s="1180" t="s">
        <v>35</v>
      </c>
      <c r="R143" s="1194" t="s">
        <v>35</v>
      </c>
      <c r="S143" s="1166" t="s">
        <v>35</v>
      </c>
      <c r="T143" s="1166" t="s">
        <v>35</v>
      </c>
      <c r="U143" s="1166" t="s">
        <v>35</v>
      </c>
      <c r="V143" s="1166" t="s">
        <v>35</v>
      </c>
      <c r="W143" s="1166" t="s">
        <v>35</v>
      </c>
      <c r="X143" s="1166" t="s">
        <v>35</v>
      </c>
      <c r="Y143" s="1217" t="s">
        <v>35</v>
      </c>
      <c r="Z143" s="1217" t="s">
        <v>35</v>
      </c>
      <c r="AA143" s="1217" t="s">
        <v>35</v>
      </c>
      <c r="AB143" s="2115" t="s">
        <v>35</v>
      </c>
      <c r="AC143" s="2141"/>
      <c r="AD143" s="2141"/>
      <c r="AE143" s="2141"/>
      <c r="AF143" s="2141"/>
      <c r="AG143" s="2141"/>
      <c r="AH143" s="2141"/>
      <c r="AI143" s="2141"/>
      <c r="AJ143" s="2141"/>
      <c r="AK143" s="2141"/>
      <c r="AL143" s="2141"/>
      <c r="AM143" s="2141"/>
      <c r="AN143" s="2141"/>
      <c r="AO143" s="2141"/>
      <c r="AP143" s="2141"/>
      <c r="AQ143" s="2141"/>
      <c r="AR143" s="2141"/>
      <c r="AS143" s="2141"/>
      <c r="AT143" s="2141"/>
      <c r="AU143" s="2141"/>
      <c r="AV143" s="2141"/>
      <c r="AW143" s="2141"/>
      <c r="AX143" s="2141"/>
      <c r="AY143" s="2141"/>
      <c r="AZ143" s="215"/>
      <c r="BA143" s="2521"/>
      <c r="BB143" s="159" t="s">
        <v>67</v>
      </c>
      <c r="BC143" s="1228" t="s">
        <v>35</v>
      </c>
      <c r="BD143" s="1248" t="s">
        <v>35</v>
      </c>
      <c r="BE143" s="1248" t="s">
        <v>35</v>
      </c>
      <c r="BF143" s="1248" t="s">
        <v>35</v>
      </c>
      <c r="BG143" s="1269" t="s">
        <v>35</v>
      </c>
      <c r="BH143" s="1290" t="s">
        <v>35</v>
      </c>
      <c r="BI143" s="1248" t="s">
        <v>35</v>
      </c>
      <c r="BJ143" s="1248" t="s">
        <v>35</v>
      </c>
      <c r="BK143" s="1248" t="s">
        <v>35</v>
      </c>
      <c r="BL143" s="1269" t="s">
        <v>35</v>
      </c>
      <c r="BM143" s="1290" t="s">
        <v>35</v>
      </c>
      <c r="BN143" s="1248" t="s">
        <v>35</v>
      </c>
      <c r="BO143" s="1248" t="s">
        <v>35</v>
      </c>
      <c r="BP143" s="1248" t="s">
        <v>35</v>
      </c>
      <c r="BQ143" s="1269" t="s">
        <v>35</v>
      </c>
      <c r="BR143" s="1290" t="s">
        <v>35</v>
      </c>
      <c r="BS143" s="1248" t="s">
        <v>35</v>
      </c>
      <c r="BT143" s="1248" t="s">
        <v>35</v>
      </c>
      <c r="BU143" s="1248" t="s">
        <v>35</v>
      </c>
      <c r="BV143" s="1248" t="s">
        <v>35</v>
      </c>
      <c r="BW143" s="1248" t="s">
        <v>35</v>
      </c>
      <c r="BX143" s="1248" t="s">
        <v>35</v>
      </c>
      <c r="BY143" s="1309" t="s">
        <v>35</v>
      </c>
      <c r="BZ143" s="1309" t="s">
        <v>35</v>
      </c>
      <c r="CA143" s="1309" t="s">
        <v>35</v>
      </c>
      <c r="CB143" s="1309" t="s">
        <v>35</v>
      </c>
      <c r="CC143" s="2161"/>
      <c r="CD143" s="2161"/>
      <c r="CE143" s="2161"/>
      <c r="CF143" s="2161"/>
      <c r="CG143" s="2161"/>
      <c r="CH143" s="2161"/>
      <c r="CI143" s="2161"/>
      <c r="CJ143" s="2161"/>
      <c r="CK143" s="2161"/>
      <c r="CL143" s="2161"/>
      <c r="CM143" s="2161"/>
      <c r="CN143" s="2161"/>
      <c r="CO143" s="2161"/>
      <c r="CP143" s="2161"/>
      <c r="CQ143" s="2161"/>
      <c r="CR143" s="2161"/>
      <c r="CS143" s="2161"/>
      <c r="CT143" s="2161"/>
      <c r="CU143" s="2161"/>
      <c r="CV143" s="2161"/>
      <c r="CW143" s="2161"/>
      <c r="CX143" s="2161"/>
      <c r="CY143" s="2161"/>
      <c r="CZ143" s="2161"/>
    </row>
    <row r="144" s="130" customFormat="true" ht="15" customHeight="true" x14ac:dyDescent="0.2">
      <c r="A144" s="2467" t="s">
        <v>107</v>
      </c>
      <c r="B144" s="252" t="s">
        <v>64</v>
      </c>
      <c r="C144" s="1152" t="s">
        <v>35</v>
      </c>
      <c r="D144" s="1166" t="s">
        <v>35</v>
      </c>
      <c r="E144" s="1166" t="s">
        <v>35</v>
      </c>
      <c r="F144" s="1166" t="s">
        <v>35</v>
      </c>
      <c r="G144" s="1180" t="s">
        <v>35</v>
      </c>
      <c r="H144" s="1194" t="s">
        <v>35</v>
      </c>
      <c r="I144" s="1166" t="s">
        <v>35</v>
      </c>
      <c r="J144" s="1166" t="s">
        <v>35</v>
      </c>
      <c r="K144" s="1166" t="s">
        <v>35</v>
      </c>
      <c r="L144" s="1208" t="s">
        <v>35</v>
      </c>
      <c r="M144" s="1215" t="s">
        <v>35</v>
      </c>
      <c r="N144" s="1166" t="s">
        <v>35</v>
      </c>
      <c r="O144" s="1166" t="s">
        <v>35</v>
      </c>
      <c r="P144" s="1166" t="s">
        <v>35</v>
      </c>
      <c r="Q144" s="1180" t="s">
        <v>35</v>
      </c>
      <c r="R144" s="1194" t="s">
        <v>35</v>
      </c>
      <c r="S144" s="1166" t="s">
        <v>35</v>
      </c>
      <c r="T144" s="1166" t="s">
        <v>35</v>
      </c>
      <c r="U144" s="1166" t="s">
        <v>35</v>
      </c>
      <c r="V144" s="1166" t="s">
        <v>35</v>
      </c>
      <c r="W144" s="1166" t="s">
        <v>35</v>
      </c>
      <c r="X144" s="1166" t="s">
        <v>35</v>
      </c>
      <c r="Y144" s="1217" t="s">
        <v>35</v>
      </c>
      <c r="Z144" s="1217" t="s">
        <v>35</v>
      </c>
      <c r="AA144" s="1217" t="s">
        <v>35</v>
      </c>
      <c r="AB144" s="2115" t="s">
        <v>35</v>
      </c>
      <c r="AC144" s="2141"/>
      <c r="AD144" s="2141"/>
      <c r="AE144" s="2141"/>
      <c r="AF144" s="2141"/>
      <c r="AG144" s="2141"/>
      <c r="AH144" s="2141"/>
      <c r="AI144" s="2141"/>
      <c r="AJ144" s="2141"/>
      <c r="AK144" s="2141"/>
      <c r="AL144" s="2141"/>
      <c r="AM144" s="2141"/>
      <c r="AN144" s="2141"/>
      <c r="AO144" s="2141"/>
      <c r="AP144" s="2141"/>
      <c r="AQ144" s="2141"/>
      <c r="AR144" s="2141"/>
      <c r="AS144" s="2141"/>
      <c r="AT144" s="2141"/>
      <c r="AU144" s="2141"/>
      <c r="AV144" s="2141"/>
      <c r="AW144" s="2141"/>
      <c r="AX144" s="2141"/>
      <c r="AY144" s="2141"/>
      <c r="AZ144" s="215"/>
      <c r="BA144" s="2521" t="s">
        <v>107</v>
      </c>
      <c r="BB144" s="159" t="s">
        <v>64</v>
      </c>
      <c r="BC144" s="1228" t="s">
        <v>35</v>
      </c>
      <c r="BD144" s="1248" t="s">
        <v>35</v>
      </c>
      <c r="BE144" s="1248" t="s">
        <v>35</v>
      </c>
      <c r="BF144" s="1248" t="s">
        <v>35</v>
      </c>
      <c r="BG144" s="1269" t="s">
        <v>35</v>
      </c>
      <c r="BH144" s="1290" t="s">
        <v>35</v>
      </c>
      <c r="BI144" s="1248" t="s">
        <v>35</v>
      </c>
      <c r="BJ144" s="1248" t="s">
        <v>35</v>
      </c>
      <c r="BK144" s="1248" t="s">
        <v>35</v>
      </c>
      <c r="BL144" s="1269" t="s">
        <v>35</v>
      </c>
      <c r="BM144" s="1290" t="s">
        <v>35</v>
      </c>
      <c r="BN144" s="1248" t="s">
        <v>35</v>
      </c>
      <c r="BO144" s="1248" t="s">
        <v>35</v>
      </c>
      <c r="BP144" s="1248" t="s">
        <v>35</v>
      </c>
      <c r="BQ144" s="1269" t="s">
        <v>35</v>
      </c>
      <c r="BR144" s="1290" t="s">
        <v>35</v>
      </c>
      <c r="BS144" s="1248" t="s">
        <v>35</v>
      </c>
      <c r="BT144" s="1248" t="s">
        <v>35</v>
      </c>
      <c r="BU144" s="1248" t="s">
        <v>35</v>
      </c>
      <c r="BV144" s="1248" t="s">
        <v>35</v>
      </c>
      <c r="BW144" s="1248" t="s">
        <v>35</v>
      </c>
      <c r="BX144" s="1248" t="s">
        <v>35</v>
      </c>
      <c r="BY144" s="1309" t="s">
        <v>35</v>
      </c>
      <c r="BZ144" s="1309" t="s">
        <v>35</v>
      </c>
      <c r="CA144" s="1309" t="s">
        <v>35</v>
      </c>
      <c r="CB144" s="1309" t="s">
        <v>35</v>
      </c>
      <c r="CC144" s="2161"/>
      <c r="CD144" s="2161"/>
      <c r="CE144" s="2161"/>
      <c r="CF144" s="2161"/>
      <c r="CG144" s="2161"/>
      <c r="CH144" s="2161"/>
      <c r="CI144" s="2161"/>
      <c r="CJ144" s="2161"/>
      <c r="CK144" s="2161"/>
      <c r="CL144" s="2161"/>
      <c r="CM144" s="2161"/>
      <c r="CN144" s="2161"/>
      <c r="CO144" s="2161"/>
      <c r="CP144" s="2161"/>
      <c r="CQ144" s="2161"/>
      <c r="CR144" s="2161"/>
      <c r="CS144" s="2161"/>
      <c r="CT144" s="2161"/>
      <c r="CU144" s="2161"/>
      <c r="CV144" s="2161"/>
      <c r="CW144" s="2161"/>
      <c r="CX144" s="2161"/>
      <c r="CY144" s="2161"/>
      <c r="CZ144" s="2161"/>
    </row>
    <row r="145" s="130" customFormat="true" ht="15" customHeight="true" x14ac:dyDescent="0.2">
      <c r="A145" s="2467"/>
      <c r="B145" s="252" t="s">
        <v>65</v>
      </c>
      <c r="C145" s="1152" t="s">
        <v>35</v>
      </c>
      <c r="D145" s="1166" t="s">
        <v>35</v>
      </c>
      <c r="E145" s="1166" t="s">
        <v>35</v>
      </c>
      <c r="F145" s="1166" t="s">
        <v>35</v>
      </c>
      <c r="G145" s="1180" t="s">
        <v>35</v>
      </c>
      <c r="H145" s="1194" t="s">
        <v>35</v>
      </c>
      <c r="I145" s="1166" t="s">
        <v>35</v>
      </c>
      <c r="J145" s="1166" t="s">
        <v>35</v>
      </c>
      <c r="K145" s="1166" t="s">
        <v>35</v>
      </c>
      <c r="L145" s="1208" t="s">
        <v>35</v>
      </c>
      <c r="M145" s="1215" t="s">
        <v>35</v>
      </c>
      <c r="N145" s="1166" t="s">
        <v>35</v>
      </c>
      <c r="O145" s="1166" t="s">
        <v>35</v>
      </c>
      <c r="P145" s="1166" t="s">
        <v>35</v>
      </c>
      <c r="Q145" s="1180" t="s">
        <v>35</v>
      </c>
      <c r="R145" s="1194" t="s">
        <v>35</v>
      </c>
      <c r="S145" s="1166" t="s">
        <v>35</v>
      </c>
      <c r="T145" s="1166" t="s">
        <v>35</v>
      </c>
      <c r="U145" s="1166" t="s">
        <v>35</v>
      </c>
      <c r="V145" s="1166" t="s">
        <v>35</v>
      </c>
      <c r="W145" s="1166" t="s">
        <v>35</v>
      </c>
      <c r="X145" s="1166" t="s">
        <v>35</v>
      </c>
      <c r="Y145" s="1217" t="s">
        <v>35</v>
      </c>
      <c r="Z145" s="1217" t="s">
        <v>35</v>
      </c>
      <c r="AA145" s="1217" t="s">
        <v>35</v>
      </c>
      <c r="AB145" s="2115" t="s">
        <v>35</v>
      </c>
      <c r="AC145" s="2141"/>
      <c r="AD145" s="2141"/>
      <c r="AE145" s="2141"/>
      <c r="AF145" s="2141"/>
      <c r="AG145" s="2141"/>
      <c r="AH145" s="2141"/>
      <c r="AI145" s="2141"/>
      <c r="AJ145" s="2141"/>
      <c r="AK145" s="2141"/>
      <c r="AL145" s="2141"/>
      <c r="AM145" s="2141"/>
      <c r="AN145" s="2141"/>
      <c r="AO145" s="2141"/>
      <c r="AP145" s="2141"/>
      <c r="AQ145" s="2141"/>
      <c r="AR145" s="2141"/>
      <c r="AS145" s="2141"/>
      <c r="AT145" s="2141"/>
      <c r="AU145" s="2141"/>
      <c r="AV145" s="2141"/>
      <c r="AW145" s="2141"/>
      <c r="AX145" s="2141"/>
      <c r="AY145" s="2141"/>
      <c r="AZ145" s="215"/>
      <c r="BA145" s="2521"/>
      <c r="BB145" s="159" t="s">
        <v>65</v>
      </c>
      <c r="BC145" s="1228" t="s">
        <v>35</v>
      </c>
      <c r="BD145" s="1248" t="s">
        <v>35</v>
      </c>
      <c r="BE145" s="1248" t="s">
        <v>35</v>
      </c>
      <c r="BF145" s="1248" t="s">
        <v>35</v>
      </c>
      <c r="BG145" s="1269" t="s">
        <v>35</v>
      </c>
      <c r="BH145" s="1290" t="s">
        <v>35</v>
      </c>
      <c r="BI145" s="1248" t="s">
        <v>35</v>
      </c>
      <c r="BJ145" s="1248" t="s">
        <v>35</v>
      </c>
      <c r="BK145" s="1248" t="s">
        <v>35</v>
      </c>
      <c r="BL145" s="1269" t="s">
        <v>35</v>
      </c>
      <c r="BM145" s="1290" t="s">
        <v>35</v>
      </c>
      <c r="BN145" s="1248" t="s">
        <v>35</v>
      </c>
      <c r="BO145" s="1248" t="s">
        <v>35</v>
      </c>
      <c r="BP145" s="1248" t="s">
        <v>35</v>
      </c>
      <c r="BQ145" s="1269" t="s">
        <v>35</v>
      </c>
      <c r="BR145" s="1290" t="s">
        <v>35</v>
      </c>
      <c r="BS145" s="1248" t="s">
        <v>35</v>
      </c>
      <c r="BT145" s="1248" t="s">
        <v>35</v>
      </c>
      <c r="BU145" s="1248" t="s">
        <v>35</v>
      </c>
      <c r="BV145" s="1248" t="s">
        <v>35</v>
      </c>
      <c r="BW145" s="1248" t="s">
        <v>35</v>
      </c>
      <c r="BX145" s="1248" t="s">
        <v>35</v>
      </c>
      <c r="BY145" s="1309" t="s">
        <v>35</v>
      </c>
      <c r="BZ145" s="1309" t="s">
        <v>35</v>
      </c>
      <c r="CA145" s="1309" t="s">
        <v>35</v>
      </c>
      <c r="CB145" s="1309" t="s">
        <v>35</v>
      </c>
      <c r="CC145" s="2161"/>
      <c r="CD145" s="2161"/>
      <c r="CE145" s="2161"/>
      <c r="CF145" s="2161"/>
      <c r="CG145" s="2161"/>
      <c r="CH145" s="2161"/>
      <c r="CI145" s="2161"/>
      <c r="CJ145" s="2161"/>
      <c r="CK145" s="2161"/>
      <c r="CL145" s="2161"/>
      <c r="CM145" s="2161"/>
      <c r="CN145" s="2161"/>
      <c r="CO145" s="2161"/>
      <c r="CP145" s="2161"/>
      <c r="CQ145" s="2161"/>
      <c r="CR145" s="2161"/>
      <c r="CS145" s="2161"/>
      <c r="CT145" s="2161"/>
      <c r="CU145" s="2161"/>
      <c r="CV145" s="2161"/>
      <c r="CW145" s="2161"/>
      <c r="CX145" s="2161"/>
      <c r="CY145" s="2161"/>
      <c r="CZ145" s="2161"/>
    </row>
    <row r="146" s="130" customFormat="true" ht="15" customHeight="true" x14ac:dyDescent="0.2">
      <c r="A146" s="2467"/>
      <c r="B146" s="252" t="s">
        <v>66</v>
      </c>
      <c r="C146" s="1152" t="s">
        <v>35</v>
      </c>
      <c r="D146" s="1166" t="s">
        <v>35</v>
      </c>
      <c r="E146" s="1166" t="s">
        <v>35</v>
      </c>
      <c r="F146" s="1166" t="s">
        <v>35</v>
      </c>
      <c r="G146" s="1180" t="s">
        <v>35</v>
      </c>
      <c r="H146" s="1194" t="s">
        <v>35</v>
      </c>
      <c r="I146" s="1166" t="s">
        <v>35</v>
      </c>
      <c r="J146" s="1166" t="s">
        <v>35</v>
      </c>
      <c r="K146" s="1166" t="s">
        <v>35</v>
      </c>
      <c r="L146" s="1208" t="s">
        <v>35</v>
      </c>
      <c r="M146" s="1215" t="s">
        <v>35</v>
      </c>
      <c r="N146" s="1166" t="s">
        <v>35</v>
      </c>
      <c r="O146" s="1166" t="s">
        <v>35</v>
      </c>
      <c r="P146" s="1166" t="s">
        <v>35</v>
      </c>
      <c r="Q146" s="1180" t="s">
        <v>35</v>
      </c>
      <c r="R146" s="1194" t="s">
        <v>35</v>
      </c>
      <c r="S146" s="1166" t="s">
        <v>35</v>
      </c>
      <c r="T146" s="1166" t="s">
        <v>35</v>
      </c>
      <c r="U146" s="1166" t="s">
        <v>35</v>
      </c>
      <c r="V146" s="1166" t="s">
        <v>35</v>
      </c>
      <c r="W146" s="1166" t="s">
        <v>35</v>
      </c>
      <c r="X146" s="1166" t="s">
        <v>35</v>
      </c>
      <c r="Y146" s="1217" t="s">
        <v>35</v>
      </c>
      <c r="Z146" s="1217" t="s">
        <v>35</v>
      </c>
      <c r="AA146" s="1217" t="s">
        <v>35</v>
      </c>
      <c r="AB146" s="2115" t="s">
        <v>35</v>
      </c>
      <c r="AC146" s="2141"/>
      <c r="AD146" s="2141"/>
      <c r="AE146" s="2141"/>
      <c r="AF146" s="2141"/>
      <c r="AG146" s="2141"/>
      <c r="AH146" s="2141"/>
      <c r="AI146" s="2141"/>
      <c r="AJ146" s="2141"/>
      <c r="AK146" s="2141"/>
      <c r="AL146" s="2141"/>
      <c r="AM146" s="2141"/>
      <c r="AN146" s="2141"/>
      <c r="AO146" s="2141"/>
      <c r="AP146" s="2141"/>
      <c r="AQ146" s="2141"/>
      <c r="AR146" s="2141"/>
      <c r="AS146" s="2141"/>
      <c r="AT146" s="2141"/>
      <c r="AU146" s="2141"/>
      <c r="AV146" s="2141"/>
      <c r="AW146" s="2141"/>
      <c r="AX146" s="2141"/>
      <c r="AY146" s="2141"/>
      <c r="AZ146" s="215"/>
      <c r="BA146" s="2521"/>
      <c r="BB146" s="159" t="s">
        <v>66</v>
      </c>
      <c r="BC146" s="1228" t="s">
        <v>35</v>
      </c>
      <c r="BD146" s="1248" t="s">
        <v>35</v>
      </c>
      <c r="BE146" s="1248" t="s">
        <v>35</v>
      </c>
      <c r="BF146" s="1248" t="s">
        <v>35</v>
      </c>
      <c r="BG146" s="1269" t="s">
        <v>35</v>
      </c>
      <c r="BH146" s="1290" t="s">
        <v>35</v>
      </c>
      <c r="BI146" s="1248" t="s">
        <v>35</v>
      </c>
      <c r="BJ146" s="1248" t="s">
        <v>35</v>
      </c>
      <c r="BK146" s="1248" t="s">
        <v>35</v>
      </c>
      <c r="BL146" s="1269" t="s">
        <v>35</v>
      </c>
      <c r="BM146" s="1290" t="s">
        <v>35</v>
      </c>
      <c r="BN146" s="1248" t="s">
        <v>35</v>
      </c>
      <c r="BO146" s="1248" t="s">
        <v>35</v>
      </c>
      <c r="BP146" s="1248" t="s">
        <v>35</v>
      </c>
      <c r="BQ146" s="1269" t="s">
        <v>35</v>
      </c>
      <c r="BR146" s="1290" t="s">
        <v>35</v>
      </c>
      <c r="BS146" s="1248" t="s">
        <v>35</v>
      </c>
      <c r="BT146" s="1248" t="s">
        <v>35</v>
      </c>
      <c r="BU146" s="1248" t="s">
        <v>35</v>
      </c>
      <c r="BV146" s="1248" t="s">
        <v>35</v>
      </c>
      <c r="BW146" s="1248" t="s">
        <v>35</v>
      </c>
      <c r="BX146" s="1248" t="s">
        <v>35</v>
      </c>
      <c r="BY146" s="1309" t="s">
        <v>35</v>
      </c>
      <c r="BZ146" s="1309" t="s">
        <v>35</v>
      </c>
      <c r="CA146" s="1309" t="s">
        <v>35</v>
      </c>
      <c r="CB146" s="1309" t="s">
        <v>35</v>
      </c>
      <c r="CC146" s="2161"/>
      <c r="CD146" s="2161"/>
      <c r="CE146" s="2161"/>
      <c r="CF146" s="2161"/>
      <c r="CG146" s="2161"/>
      <c r="CH146" s="2161"/>
      <c r="CI146" s="2161"/>
      <c r="CJ146" s="2161"/>
      <c r="CK146" s="2161"/>
      <c r="CL146" s="2161"/>
      <c r="CM146" s="2161"/>
      <c r="CN146" s="2161"/>
      <c r="CO146" s="2161"/>
      <c r="CP146" s="2161"/>
      <c r="CQ146" s="2161"/>
      <c r="CR146" s="2161"/>
      <c r="CS146" s="2161"/>
      <c r="CT146" s="2161"/>
      <c r="CU146" s="2161"/>
      <c r="CV146" s="2161"/>
      <c r="CW146" s="2161"/>
      <c r="CX146" s="2161"/>
      <c r="CY146" s="2161"/>
      <c r="CZ146" s="2161"/>
    </row>
    <row r="147" s="130" customFormat="true" ht="15" customHeight="true" x14ac:dyDescent="0.2">
      <c r="A147" s="2467"/>
      <c r="B147" s="252" t="s">
        <v>67</v>
      </c>
      <c r="C147" s="1152" t="s">
        <v>35</v>
      </c>
      <c r="D147" s="1166" t="s">
        <v>35</v>
      </c>
      <c r="E147" s="1166" t="s">
        <v>35</v>
      </c>
      <c r="F147" s="1166" t="s">
        <v>35</v>
      </c>
      <c r="G147" s="1180" t="s">
        <v>35</v>
      </c>
      <c r="H147" s="1194" t="s">
        <v>35</v>
      </c>
      <c r="I147" s="1166" t="s">
        <v>35</v>
      </c>
      <c r="J147" s="1166" t="s">
        <v>35</v>
      </c>
      <c r="K147" s="1166" t="s">
        <v>35</v>
      </c>
      <c r="L147" s="1208" t="s">
        <v>35</v>
      </c>
      <c r="M147" s="1215" t="s">
        <v>35</v>
      </c>
      <c r="N147" s="1166" t="s">
        <v>35</v>
      </c>
      <c r="O147" s="1166" t="s">
        <v>35</v>
      </c>
      <c r="P147" s="1166" t="s">
        <v>35</v>
      </c>
      <c r="Q147" s="1180" t="s">
        <v>35</v>
      </c>
      <c r="R147" s="1194" t="s">
        <v>35</v>
      </c>
      <c r="S147" s="1166" t="s">
        <v>35</v>
      </c>
      <c r="T147" s="1166" t="s">
        <v>35</v>
      </c>
      <c r="U147" s="1166" t="s">
        <v>35</v>
      </c>
      <c r="V147" s="1166" t="s">
        <v>35</v>
      </c>
      <c r="W147" s="1166" t="s">
        <v>35</v>
      </c>
      <c r="X147" s="1166" t="s">
        <v>35</v>
      </c>
      <c r="Y147" s="1217" t="s">
        <v>35</v>
      </c>
      <c r="Z147" s="1217" t="s">
        <v>35</v>
      </c>
      <c r="AA147" s="1217" t="s">
        <v>35</v>
      </c>
      <c r="AB147" s="2115" t="s">
        <v>35</v>
      </c>
      <c r="AC147" s="2141"/>
      <c r="AD147" s="2141"/>
      <c r="AE147" s="2141"/>
      <c r="AF147" s="2141"/>
      <c r="AG147" s="2141"/>
      <c r="AH147" s="2141"/>
      <c r="AI147" s="2141"/>
      <c r="AJ147" s="2141"/>
      <c r="AK147" s="2141"/>
      <c r="AL147" s="2141"/>
      <c r="AM147" s="2141"/>
      <c r="AN147" s="2141"/>
      <c r="AO147" s="2141"/>
      <c r="AP147" s="2141"/>
      <c r="AQ147" s="2141"/>
      <c r="AR147" s="2141"/>
      <c r="AS147" s="2141"/>
      <c r="AT147" s="2141"/>
      <c r="AU147" s="2141"/>
      <c r="AV147" s="2141"/>
      <c r="AW147" s="2141"/>
      <c r="AX147" s="2141"/>
      <c r="AY147" s="2141"/>
      <c r="AZ147" s="215"/>
      <c r="BA147" s="2521"/>
      <c r="BB147" s="159" t="s">
        <v>67</v>
      </c>
      <c r="BC147" s="1228" t="s">
        <v>35</v>
      </c>
      <c r="BD147" s="1248" t="s">
        <v>35</v>
      </c>
      <c r="BE147" s="1248" t="s">
        <v>35</v>
      </c>
      <c r="BF147" s="1248" t="s">
        <v>35</v>
      </c>
      <c r="BG147" s="1269" t="s">
        <v>35</v>
      </c>
      <c r="BH147" s="1290" t="s">
        <v>35</v>
      </c>
      <c r="BI147" s="1248" t="s">
        <v>35</v>
      </c>
      <c r="BJ147" s="1248" t="s">
        <v>35</v>
      </c>
      <c r="BK147" s="1248" t="s">
        <v>35</v>
      </c>
      <c r="BL147" s="1269" t="s">
        <v>35</v>
      </c>
      <c r="BM147" s="1290" t="s">
        <v>35</v>
      </c>
      <c r="BN147" s="1248" t="s">
        <v>35</v>
      </c>
      <c r="BO147" s="1248" t="s">
        <v>35</v>
      </c>
      <c r="BP147" s="1248" t="s">
        <v>35</v>
      </c>
      <c r="BQ147" s="1269" t="s">
        <v>35</v>
      </c>
      <c r="BR147" s="1290" t="s">
        <v>35</v>
      </c>
      <c r="BS147" s="1248" t="s">
        <v>35</v>
      </c>
      <c r="BT147" s="1248" t="s">
        <v>35</v>
      </c>
      <c r="BU147" s="1248" t="s">
        <v>35</v>
      </c>
      <c r="BV147" s="1248" t="s">
        <v>35</v>
      </c>
      <c r="BW147" s="1248" t="s">
        <v>35</v>
      </c>
      <c r="BX147" s="1248" t="s">
        <v>35</v>
      </c>
      <c r="BY147" s="1309" t="s">
        <v>35</v>
      </c>
      <c r="BZ147" s="1309" t="s">
        <v>35</v>
      </c>
      <c r="CA147" s="1309" t="s">
        <v>35</v>
      </c>
      <c r="CB147" s="1309" t="s">
        <v>35</v>
      </c>
      <c r="CC147" s="2161"/>
      <c r="CD147" s="2161"/>
      <c r="CE147" s="2161"/>
      <c r="CF147" s="2161"/>
      <c r="CG147" s="2161"/>
      <c r="CH147" s="2161"/>
      <c r="CI147" s="2161"/>
      <c r="CJ147" s="2161"/>
      <c r="CK147" s="2161"/>
      <c r="CL147" s="2161"/>
      <c r="CM147" s="2161"/>
      <c r="CN147" s="2161"/>
      <c r="CO147" s="2161"/>
      <c r="CP147" s="2161"/>
      <c r="CQ147" s="2161"/>
      <c r="CR147" s="2161"/>
      <c r="CS147" s="2161"/>
      <c r="CT147" s="2161"/>
      <c r="CU147" s="2161"/>
      <c r="CV147" s="2161"/>
      <c r="CW147" s="2161"/>
      <c r="CX147" s="2161"/>
      <c r="CY147" s="2161"/>
      <c r="CZ147" s="2161"/>
    </row>
    <row r="148" s="130" customFormat="true" ht="15" customHeight="true" x14ac:dyDescent="0.2">
      <c r="A148" s="2467" t="s">
        <v>108</v>
      </c>
      <c r="B148" s="252" t="s">
        <v>49</v>
      </c>
      <c r="C148" s="1152" t="s">
        <v>35</v>
      </c>
      <c r="D148" s="1166" t="s">
        <v>35</v>
      </c>
      <c r="E148" s="1166" t="s">
        <v>35</v>
      </c>
      <c r="F148" s="1166" t="s">
        <v>35</v>
      </c>
      <c r="G148" s="1180" t="s">
        <v>35</v>
      </c>
      <c r="H148" s="1194" t="s">
        <v>35</v>
      </c>
      <c r="I148" s="1166" t="s">
        <v>35</v>
      </c>
      <c r="J148" s="1166" t="s">
        <v>35</v>
      </c>
      <c r="K148" s="1166" t="s">
        <v>35</v>
      </c>
      <c r="L148" s="1208" t="s">
        <v>35</v>
      </c>
      <c r="M148" s="1215" t="s">
        <v>35</v>
      </c>
      <c r="N148" s="1166" t="s">
        <v>35</v>
      </c>
      <c r="O148" s="1166" t="s">
        <v>35</v>
      </c>
      <c r="P148" s="1166" t="s">
        <v>35</v>
      </c>
      <c r="Q148" s="1180" t="s">
        <v>35</v>
      </c>
      <c r="R148" s="1194" t="s">
        <v>35</v>
      </c>
      <c r="S148" s="1166" t="s">
        <v>35</v>
      </c>
      <c r="T148" s="1166" t="s">
        <v>35</v>
      </c>
      <c r="U148" s="1166" t="s">
        <v>35</v>
      </c>
      <c r="V148" s="1166" t="s">
        <v>35</v>
      </c>
      <c r="W148" s="1166" t="s">
        <v>35</v>
      </c>
      <c r="X148" s="1166" t="s">
        <v>35</v>
      </c>
      <c r="Y148" s="1217" t="s">
        <v>35</v>
      </c>
      <c r="Z148" s="1217" t="s">
        <v>35</v>
      </c>
      <c r="AA148" s="1217" t="s">
        <v>35</v>
      </c>
      <c r="AB148" s="2115" t="s">
        <v>35</v>
      </c>
      <c r="AC148" s="2141"/>
      <c r="AD148" s="2141"/>
      <c r="AE148" s="2141"/>
      <c r="AF148" s="2141"/>
      <c r="AG148" s="2141"/>
      <c r="AH148" s="2141"/>
      <c r="AI148" s="2141"/>
      <c r="AJ148" s="2141"/>
      <c r="AK148" s="2141"/>
      <c r="AL148" s="2141"/>
      <c r="AM148" s="2141"/>
      <c r="AN148" s="2141"/>
      <c r="AO148" s="2141"/>
      <c r="AP148" s="2141"/>
      <c r="AQ148" s="2141"/>
      <c r="AR148" s="2141"/>
      <c r="AS148" s="2141"/>
      <c r="AT148" s="2141"/>
      <c r="AU148" s="2141"/>
      <c r="AV148" s="2141"/>
      <c r="AW148" s="2141"/>
      <c r="AX148" s="2141"/>
      <c r="AY148" s="2141"/>
      <c r="AZ148" s="215"/>
      <c r="BA148" s="2521" t="s">
        <v>108</v>
      </c>
      <c r="BB148" s="159" t="s">
        <v>49</v>
      </c>
      <c r="BC148" s="1228" t="s">
        <v>35</v>
      </c>
      <c r="BD148" s="1248" t="s">
        <v>35</v>
      </c>
      <c r="BE148" s="1248" t="s">
        <v>35</v>
      </c>
      <c r="BF148" s="1248" t="s">
        <v>35</v>
      </c>
      <c r="BG148" s="1269" t="s">
        <v>35</v>
      </c>
      <c r="BH148" s="1290" t="s">
        <v>35</v>
      </c>
      <c r="BI148" s="1248" t="s">
        <v>35</v>
      </c>
      <c r="BJ148" s="1248" t="s">
        <v>35</v>
      </c>
      <c r="BK148" s="1248" t="s">
        <v>35</v>
      </c>
      <c r="BL148" s="1269" t="s">
        <v>35</v>
      </c>
      <c r="BM148" s="1290" t="s">
        <v>35</v>
      </c>
      <c r="BN148" s="1248" t="s">
        <v>35</v>
      </c>
      <c r="BO148" s="1248" t="s">
        <v>35</v>
      </c>
      <c r="BP148" s="1248" t="s">
        <v>35</v>
      </c>
      <c r="BQ148" s="1269" t="s">
        <v>35</v>
      </c>
      <c r="BR148" s="1290" t="s">
        <v>35</v>
      </c>
      <c r="BS148" s="1248" t="s">
        <v>35</v>
      </c>
      <c r="BT148" s="1248" t="s">
        <v>35</v>
      </c>
      <c r="BU148" s="1248" t="s">
        <v>35</v>
      </c>
      <c r="BV148" s="1248" t="s">
        <v>35</v>
      </c>
      <c r="BW148" s="1248" t="s">
        <v>35</v>
      </c>
      <c r="BX148" s="1248" t="s">
        <v>35</v>
      </c>
      <c r="BY148" s="1309" t="s">
        <v>35</v>
      </c>
      <c r="BZ148" s="1309" t="s">
        <v>35</v>
      </c>
      <c r="CA148" s="1309" t="s">
        <v>35</v>
      </c>
      <c r="CB148" s="1309" t="s">
        <v>35</v>
      </c>
      <c r="CC148" s="2161"/>
      <c r="CD148" s="2161"/>
      <c r="CE148" s="2161"/>
      <c r="CF148" s="2161"/>
      <c r="CG148" s="2161"/>
      <c r="CH148" s="2161"/>
      <c r="CI148" s="2161"/>
      <c r="CJ148" s="2161"/>
      <c r="CK148" s="2161"/>
      <c r="CL148" s="2161"/>
      <c r="CM148" s="2161"/>
      <c r="CN148" s="2161"/>
      <c r="CO148" s="2161"/>
      <c r="CP148" s="2161"/>
      <c r="CQ148" s="2161"/>
      <c r="CR148" s="2161"/>
      <c r="CS148" s="2161"/>
      <c r="CT148" s="2161"/>
      <c r="CU148" s="2161"/>
      <c r="CV148" s="2161"/>
      <c r="CW148" s="2161"/>
      <c r="CX148" s="2161"/>
      <c r="CY148" s="2161"/>
      <c r="CZ148" s="2161"/>
    </row>
    <row r="149" s="130" customFormat="true" ht="15" customHeight="true" x14ac:dyDescent="0.2">
      <c r="A149" s="2467"/>
      <c r="B149" s="252" t="s">
        <v>48</v>
      </c>
      <c r="C149" s="1152" t="s">
        <v>35</v>
      </c>
      <c r="D149" s="1166" t="s">
        <v>35</v>
      </c>
      <c r="E149" s="1166" t="s">
        <v>35</v>
      </c>
      <c r="F149" s="1166" t="s">
        <v>35</v>
      </c>
      <c r="G149" s="1180" t="s">
        <v>35</v>
      </c>
      <c r="H149" s="1194" t="s">
        <v>35</v>
      </c>
      <c r="I149" s="1166" t="s">
        <v>35</v>
      </c>
      <c r="J149" s="1166" t="s">
        <v>35</v>
      </c>
      <c r="K149" s="1166" t="s">
        <v>35</v>
      </c>
      <c r="L149" s="1208" t="s">
        <v>35</v>
      </c>
      <c r="M149" s="1215" t="s">
        <v>35</v>
      </c>
      <c r="N149" s="1166" t="s">
        <v>35</v>
      </c>
      <c r="O149" s="1166" t="s">
        <v>35</v>
      </c>
      <c r="P149" s="1166" t="s">
        <v>35</v>
      </c>
      <c r="Q149" s="1180" t="s">
        <v>35</v>
      </c>
      <c r="R149" s="1194" t="s">
        <v>35</v>
      </c>
      <c r="S149" s="1166" t="s">
        <v>35</v>
      </c>
      <c r="T149" s="1166" t="s">
        <v>35</v>
      </c>
      <c r="U149" s="1166" t="s">
        <v>35</v>
      </c>
      <c r="V149" s="1166" t="s">
        <v>35</v>
      </c>
      <c r="W149" s="1166" t="s">
        <v>35</v>
      </c>
      <c r="X149" s="1166" t="s">
        <v>35</v>
      </c>
      <c r="Y149" s="1217" t="s">
        <v>35</v>
      </c>
      <c r="Z149" s="1217" t="s">
        <v>35</v>
      </c>
      <c r="AA149" s="1217" t="s">
        <v>35</v>
      </c>
      <c r="AB149" s="2115" t="s">
        <v>35</v>
      </c>
      <c r="AC149" s="2141"/>
      <c r="AD149" s="2141"/>
      <c r="AE149" s="2141"/>
      <c r="AF149" s="2141"/>
      <c r="AG149" s="2141"/>
      <c r="AH149" s="2141"/>
      <c r="AI149" s="2141"/>
      <c r="AJ149" s="2141"/>
      <c r="AK149" s="2141"/>
      <c r="AL149" s="2141"/>
      <c r="AM149" s="2141"/>
      <c r="AN149" s="2141"/>
      <c r="AO149" s="2141"/>
      <c r="AP149" s="2141"/>
      <c r="AQ149" s="2141"/>
      <c r="AR149" s="2141"/>
      <c r="AS149" s="2141"/>
      <c r="AT149" s="2141"/>
      <c r="AU149" s="2141"/>
      <c r="AV149" s="2141"/>
      <c r="AW149" s="2141"/>
      <c r="AX149" s="2141"/>
      <c r="AY149" s="2141"/>
      <c r="AZ149" s="215"/>
      <c r="BA149" s="2521"/>
      <c r="BB149" s="159" t="s">
        <v>48</v>
      </c>
      <c r="BC149" s="1228" t="s">
        <v>35</v>
      </c>
      <c r="BD149" s="1248" t="s">
        <v>35</v>
      </c>
      <c r="BE149" s="1248" t="s">
        <v>35</v>
      </c>
      <c r="BF149" s="1248" t="s">
        <v>35</v>
      </c>
      <c r="BG149" s="1269" t="s">
        <v>35</v>
      </c>
      <c r="BH149" s="1290" t="s">
        <v>35</v>
      </c>
      <c r="BI149" s="1248" t="s">
        <v>35</v>
      </c>
      <c r="BJ149" s="1248" t="s">
        <v>35</v>
      </c>
      <c r="BK149" s="1248" t="s">
        <v>35</v>
      </c>
      <c r="BL149" s="1269" t="s">
        <v>35</v>
      </c>
      <c r="BM149" s="1290" t="s">
        <v>35</v>
      </c>
      <c r="BN149" s="1248" t="s">
        <v>35</v>
      </c>
      <c r="BO149" s="1248" t="s">
        <v>35</v>
      </c>
      <c r="BP149" s="1248" t="s">
        <v>35</v>
      </c>
      <c r="BQ149" s="1269" t="s">
        <v>35</v>
      </c>
      <c r="BR149" s="1290" t="s">
        <v>35</v>
      </c>
      <c r="BS149" s="1248" t="s">
        <v>35</v>
      </c>
      <c r="BT149" s="1248" t="s">
        <v>35</v>
      </c>
      <c r="BU149" s="1248" t="s">
        <v>35</v>
      </c>
      <c r="BV149" s="1248" t="s">
        <v>35</v>
      </c>
      <c r="BW149" s="1248" t="s">
        <v>35</v>
      </c>
      <c r="BX149" s="1248" t="s">
        <v>35</v>
      </c>
      <c r="BY149" s="1309" t="s">
        <v>35</v>
      </c>
      <c r="BZ149" s="1309" t="s">
        <v>35</v>
      </c>
      <c r="CA149" s="1309" t="s">
        <v>35</v>
      </c>
      <c r="CB149" s="1309" t="s">
        <v>35</v>
      </c>
      <c r="CC149" s="2161"/>
      <c r="CD149" s="2161"/>
      <c r="CE149" s="2161"/>
      <c r="CF149" s="2161"/>
      <c r="CG149" s="2161"/>
      <c r="CH149" s="2161"/>
      <c r="CI149" s="2161"/>
      <c r="CJ149" s="2161"/>
      <c r="CK149" s="2161"/>
      <c r="CL149" s="2161"/>
      <c r="CM149" s="2161"/>
      <c r="CN149" s="2161"/>
      <c r="CO149" s="2161"/>
      <c r="CP149" s="2161"/>
      <c r="CQ149" s="2161"/>
      <c r="CR149" s="2161"/>
      <c r="CS149" s="2161"/>
      <c r="CT149" s="2161"/>
      <c r="CU149" s="2161"/>
      <c r="CV149" s="2161"/>
      <c r="CW149" s="2161"/>
      <c r="CX149" s="2161"/>
      <c r="CY149" s="2161"/>
      <c r="CZ149" s="2161"/>
    </row>
    <row r="150" s="130" customFormat="true" ht="15" customHeight="true" x14ac:dyDescent="0.2">
      <c r="A150" s="2467"/>
      <c r="B150" s="252" t="s">
        <v>110</v>
      </c>
      <c r="C150" s="1152" t="s">
        <v>35</v>
      </c>
      <c r="D150" s="1166" t="s">
        <v>35</v>
      </c>
      <c r="E150" s="1166" t="s">
        <v>35</v>
      </c>
      <c r="F150" s="1166" t="s">
        <v>35</v>
      </c>
      <c r="G150" s="1180" t="s">
        <v>35</v>
      </c>
      <c r="H150" s="1194" t="s">
        <v>35</v>
      </c>
      <c r="I150" s="1166" t="s">
        <v>35</v>
      </c>
      <c r="J150" s="1166" t="s">
        <v>35</v>
      </c>
      <c r="K150" s="1166" t="s">
        <v>35</v>
      </c>
      <c r="L150" s="1208" t="s">
        <v>35</v>
      </c>
      <c r="M150" s="1215" t="s">
        <v>35</v>
      </c>
      <c r="N150" s="1166" t="s">
        <v>35</v>
      </c>
      <c r="O150" s="1166" t="s">
        <v>35</v>
      </c>
      <c r="P150" s="1166" t="s">
        <v>35</v>
      </c>
      <c r="Q150" s="1180" t="s">
        <v>35</v>
      </c>
      <c r="R150" s="1194" t="s">
        <v>35</v>
      </c>
      <c r="S150" s="1166" t="s">
        <v>35</v>
      </c>
      <c r="T150" s="1166" t="s">
        <v>35</v>
      </c>
      <c r="U150" s="1166" t="s">
        <v>35</v>
      </c>
      <c r="V150" s="1166" t="s">
        <v>35</v>
      </c>
      <c r="W150" s="1166" t="s">
        <v>35</v>
      </c>
      <c r="X150" s="1166" t="s">
        <v>35</v>
      </c>
      <c r="Y150" s="1217" t="s">
        <v>35</v>
      </c>
      <c r="Z150" s="1217" t="s">
        <v>35</v>
      </c>
      <c r="AA150" s="1217" t="s">
        <v>35</v>
      </c>
      <c r="AB150" s="2115" t="s">
        <v>35</v>
      </c>
      <c r="AC150" s="2141"/>
      <c r="AD150" s="2141"/>
      <c r="AE150" s="2141"/>
      <c r="AF150" s="2141"/>
      <c r="AG150" s="2141"/>
      <c r="AH150" s="2141"/>
      <c r="AI150" s="2141"/>
      <c r="AJ150" s="2141"/>
      <c r="AK150" s="2141"/>
      <c r="AL150" s="2141"/>
      <c r="AM150" s="2141"/>
      <c r="AN150" s="2141"/>
      <c r="AO150" s="2141"/>
      <c r="AP150" s="2141"/>
      <c r="AQ150" s="2141"/>
      <c r="AR150" s="2141"/>
      <c r="AS150" s="2141"/>
      <c r="AT150" s="2141"/>
      <c r="AU150" s="2141"/>
      <c r="AV150" s="2141"/>
      <c r="AW150" s="2141"/>
      <c r="AX150" s="2141"/>
      <c r="AY150" s="2141"/>
      <c r="AZ150" s="215"/>
      <c r="BA150" s="2521"/>
      <c r="BB150" s="159" t="s">
        <v>110</v>
      </c>
      <c r="BC150" s="1228" t="s">
        <v>35</v>
      </c>
      <c r="BD150" s="1248" t="s">
        <v>35</v>
      </c>
      <c r="BE150" s="1248" t="s">
        <v>35</v>
      </c>
      <c r="BF150" s="1248" t="s">
        <v>35</v>
      </c>
      <c r="BG150" s="1269" t="s">
        <v>35</v>
      </c>
      <c r="BH150" s="1290" t="s">
        <v>35</v>
      </c>
      <c r="BI150" s="1248" t="s">
        <v>35</v>
      </c>
      <c r="BJ150" s="1248" t="s">
        <v>35</v>
      </c>
      <c r="BK150" s="1248" t="s">
        <v>35</v>
      </c>
      <c r="BL150" s="1269" t="s">
        <v>35</v>
      </c>
      <c r="BM150" s="1290" t="s">
        <v>35</v>
      </c>
      <c r="BN150" s="1248" t="s">
        <v>35</v>
      </c>
      <c r="BO150" s="1248" t="s">
        <v>35</v>
      </c>
      <c r="BP150" s="1248" t="s">
        <v>35</v>
      </c>
      <c r="BQ150" s="1269" t="s">
        <v>35</v>
      </c>
      <c r="BR150" s="1290" t="s">
        <v>35</v>
      </c>
      <c r="BS150" s="1248" t="s">
        <v>35</v>
      </c>
      <c r="BT150" s="1248" t="s">
        <v>35</v>
      </c>
      <c r="BU150" s="1248" t="s">
        <v>35</v>
      </c>
      <c r="BV150" s="1248" t="s">
        <v>35</v>
      </c>
      <c r="BW150" s="1248" t="s">
        <v>35</v>
      </c>
      <c r="BX150" s="1248" t="s">
        <v>35</v>
      </c>
      <c r="BY150" s="1309" t="s">
        <v>35</v>
      </c>
      <c r="BZ150" s="1309" t="s">
        <v>35</v>
      </c>
      <c r="CA150" s="1309" t="s">
        <v>35</v>
      </c>
      <c r="CB150" s="1309" t="s">
        <v>35</v>
      </c>
      <c r="CC150" s="2161"/>
      <c r="CD150" s="2161"/>
      <c r="CE150" s="2161"/>
      <c r="CF150" s="2161"/>
      <c r="CG150" s="2161"/>
      <c r="CH150" s="2161"/>
      <c r="CI150" s="2161"/>
      <c r="CJ150" s="2161"/>
      <c r="CK150" s="2161"/>
      <c r="CL150" s="2161"/>
      <c r="CM150" s="2161"/>
      <c r="CN150" s="2161"/>
      <c r="CO150" s="2161"/>
      <c r="CP150" s="2161"/>
      <c r="CQ150" s="2161"/>
      <c r="CR150" s="2161"/>
      <c r="CS150" s="2161"/>
      <c r="CT150" s="2161"/>
      <c r="CU150" s="2161"/>
      <c r="CV150" s="2161"/>
      <c r="CW150" s="2161"/>
      <c r="CX150" s="2161"/>
      <c r="CY150" s="2161"/>
      <c r="CZ150" s="2161"/>
    </row>
    <row r="151" s="130" customFormat="true" ht="15" customHeight="true" x14ac:dyDescent="0.2">
      <c r="A151" s="2467" t="s">
        <v>109</v>
      </c>
      <c r="B151" s="252" t="s">
        <v>49</v>
      </c>
      <c r="C151" s="778">
        <v>2.17696923597124</v>
      </c>
      <c r="D151" s="779">
        <v>1.4945238655029189</v>
      </c>
      <c r="E151" s="779">
        <v>2.0716204828613902</v>
      </c>
      <c r="F151" s="779">
        <v>3.5398551821528632</v>
      </c>
      <c r="G151" s="850">
        <v>27.112654090597204</v>
      </c>
      <c r="H151" s="834">
        <v>22.61837528046118</v>
      </c>
      <c r="I151" s="779">
        <v>24.070937505890491</v>
      </c>
      <c r="J151" s="779">
        <v>36.65691088426334</v>
      </c>
      <c r="K151" s="779">
        <v>48.174242389179888</v>
      </c>
      <c r="L151" s="802">
        <v>55.207892326721506</v>
      </c>
      <c r="M151" s="817">
        <v>0.56829102932228581</v>
      </c>
      <c r="N151" s="779">
        <v>1.0223746522488641</v>
      </c>
      <c r="O151" s="779">
        <v>2.3441974100140981</v>
      </c>
      <c r="P151" s="779">
        <v>2.9231916580462132</v>
      </c>
      <c r="Q151" s="850">
        <v>4.2507042754303175</v>
      </c>
      <c r="R151" s="834">
        <v>55.469807727790879</v>
      </c>
      <c r="S151" s="779">
        <v>4.3629181689795402</v>
      </c>
      <c r="T151" s="779">
        <v>2.1301644045487618</v>
      </c>
      <c r="U151" s="779">
        <v>13.256223731940494</v>
      </c>
      <c r="V151" s="779">
        <v>33.7180718375864</v>
      </c>
      <c r="W151" s="779">
        <v>17.350477564498952</v>
      </c>
      <c r="X151" s="779">
        <v>19.47052147489056</v>
      </c>
      <c r="Y151" s="780">
        <v>6.3728149259611122</v>
      </c>
      <c r="Z151" s="780">
        <v>5.5469979144851003</v>
      </c>
      <c r="AA151" s="780">
        <v>17.014748884382673</v>
      </c>
      <c r="AB151" s="2116">
        <v>11.091535252591505</v>
      </c>
      <c r="AC151" s="2142"/>
      <c r="AD151" s="2142"/>
      <c r="AE151" s="2142"/>
      <c r="AF151" s="2142"/>
      <c r="AG151" s="2142"/>
      <c r="AH151" s="2142"/>
      <c r="AI151" s="2142"/>
      <c r="AJ151" s="2142"/>
      <c r="AK151" s="2142"/>
      <c r="AL151" s="2142"/>
      <c r="AM151" s="2142"/>
      <c r="AN151" s="2142"/>
      <c r="AO151" s="2142"/>
      <c r="AP151" s="2142"/>
      <c r="AQ151" s="2142"/>
      <c r="AR151" s="2142"/>
      <c r="AS151" s="2142"/>
      <c r="AT151" s="2142"/>
      <c r="AU151" s="2142"/>
      <c r="AV151" s="2142"/>
      <c r="AW151" s="2142"/>
      <c r="AX151" s="2142"/>
      <c r="AY151" s="2142"/>
      <c r="AZ151" s="215"/>
      <c r="BA151" s="2521" t="s">
        <v>109</v>
      </c>
      <c r="BB151" s="159" t="s">
        <v>49</v>
      </c>
      <c r="BC151" s="1228" t="s">
        <v>35</v>
      </c>
      <c r="BD151" s="1248" t="s">
        <v>35</v>
      </c>
      <c r="BE151" s="1248" t="s">
        <v>35</v>
      </c>
      <c r="BF151" s="1248" t="s">
        <v>35</v>
      </c>
      <c r="BG151" s="1269" t="s">
        <v>35</v>
      </c>
      <c r="BH151" s="1290" t="s">
        <v>35</v>
      </c>
      <c r="BI151" s="1248" t="s">
        <v>35</v>
      </c>
      <c r="BJ151" s="1248" t="s">
        <v>35</v>
      </c>
      <c r="BK151" s="1248" t="s">
        <v>35</v>
      </c>
      <c r="BL151" s="1269" t="s">
        <v>35</v>
      </c>
      <c r="BM151" s="1290" t="s">
        <v>35</v>
      </c>
      <c r="BN151" s="1248" t="s">
        <v>35</v>
      </c>
      <c r="BO151" s="1248" t="s">
        <v>35</v>
      </c>
      <c r="BP151" s="1248" t="s">
        <v>35</v>
      </c>
      <c r="BQ151" s="1269" t="s">
        <v>35</v>
      </c>
      <c r="BR151" s="1290" t="s">
        <v>35</v>
      </c>
      <c r="BS151" s="1248" t="s">
        <v>35</v>
      </c>
      <c r="BT151" s="1248" t="s">
        <v>35</v>
      </c>
      <c r="BU151" s="1248" t="s">
        <v>35</v>
      </c>
      <c r="BV151" s="1248" t="s">
        <v>35</v>
      </c>
      <c r="BW151" s="1248" t="s">
        <v>35</v>
      </c>
      <c r="BX151" s="1248" t="s">
        <v>35</v>
      </c>
      <c r="BY151" s="1309" t="s">
        <v>35</v>
      </c>
      <c r="BZ151" s="1309" t="s">
        <v>35</v>
      </c>
      <c r="CA151" s="1309" t="s">
        <v>35</v>
      </c>
      <c r="CB151" s="1309" t="s">
        <v>35</v>
      </c>
      <c r="CC151" s="2161"/>
      <c r="CD151" s="2161"/>
      <c r="CE151" s="2161"/>
      <c r="CF151" s="2161"/>
      <c r="CG151" s="2161"/>
      <c r="CH151" s="2161"/>
      <c r="CI151" s="2161"/>
      <c r="CJ151" s="2161"/>
      <c r="CK151" s="2161"/>
      <c r="CL151" s="2161"/>
      <c r="CM151" s="2161"/>
      <c r="CN151" s="2161"/>
      <c r="CO151" s="2161"/>
      <c r="CP151" s="2161"/>
      <c r="CQ151" s="2161"/>
      <c r="CR151" s="2161"/>
      <c r="CS151" s="2161"/>
      <c r="CT151" s="2161"/>
      <c r="CU151" s="2161"/>
      <c r="CV151" s="2161"/>
      <c r="CW151" s="2161"/>
      <c r="CX151" s="2161"/>
      <c r="CY151" s="2161"/>
      <c r="CZ151" s="2161"/>
    </row>
    <row r="152" s="130" customFormat="true" ht="15" customHeight="true" x14ac:dyDescent="0.2">
      <c r="A152" s="2522"/>
      <c r="B152" s="253" t="s">
        <v>48</v>
      </c>
      <c r="C152" s="781">
        <v>97.823030764028715</v>
      </c>
      <c r="D152" s="782">
        <v>98.505476134497073</v>
      </c>
      <c r="E152" s="782">
        <v>97.92837951713858</v>
      </c>
      <c r="F152" s="782">
        <v>96.460144817847194</v>
      </c>
      <c r="G152" s="851">
        <v>72.887345909403209</v>
      </c>
      <c r="H152" s="835">
        <v>77.381624719538934</v>
      </c>
      <c r="I152" s="782">
        <v>75.929062494109473</v>
      </c>
      <c r="J152" s="782">
        <v>63.343089115736596</v>
      </c>
      <c r="K152" s="782">
        <v>51.825757610819913</v>
      </c>
      <c r="L152" s="803">
        <v>44.792107673278181</v>
      </c>
      <c r="M152" s="818">
        <v>99.43170897067769</v>
      </c>
      <c r="N152" s="782">
        <v>98.977625347751101</v>
      </c>
      <c r="O152" s="782">
        <v>97.655802589985896</v>
      </c>
      <c r="P152" s="782">
        <v>97.076808341953836</v>
      </c>
      <c r="Q152" s="851">
        <v>95.749295724569791</v>
      </c>
      <c r="R152" s="835">
        <v>44.530192272209355</v>
      </c>
      <c r="S152" s="782">
        <v>95.637081831020538</v>
      </c>
      <c r="T152" s="782">
        <v>97.869835595451136</v>
      </c>
      <c r="U152" s="782">
        <v>86.743776268059477</v>
      </c>
      <c r="V152" s="782">
        <v>66.281928162413521</v>
      </c>
      <c r="W152" s="782">
        <v>82.649522435501126</v>
      </c>
      <c r="X152" s="782">
        <v>80.529478525109312</v>
      </c>
      <c r="Y152" s="783">
        <v>93.627185074038806</v>
      </c>
      <c r="Z152" s="783">
        <v>94.453002085514967</v>
      </c>
      <c r="AA152" s="783">
        <v>82.985251115617302</v>
      </c>
      <c r="AB152" s="2117">
        <v>88.908464747408686</v>
      </c>
      <c r="AC152" s="2143"/>
      <c r="AD152" s="2143"/>
      <c r="AE152" s="2143"/>
      <c r="AF152" s="2143"/>
      <c r="AG152" s="2143"/>
      <c r="AH152" s="2143"/>
      <c r="AI152" s="2143"/>
      <c r="AJ152" s="2143"/>
      <c r="AK152" s="2143"/>
      <c r="AL152" s="2143"/>
      <c r="AM152" s="2143"/>
      <c r="AN152" s="2143"/>
      <c r="AO152" s="2143"/>
      <c r="AP152" s="2143"/>
      <c r="AQ152" s="2143"/>
      <c r="AR152" s="2143"/>
      <c r="AS152" s="2143"/>
      <c r="AT152" s="2143"/>
      <c r="AU152" s="2143"/>
      <c r="AV152" s="2143"/>
      <c r="AW152" s="2143"/>
      <c r="AX152" s="2143"/>
      <c r="AY152" s="2143"/>
      <c r="AZ152" s="215"/>
      <c r="BA152" s="2523"/>
      <c r="BB152" s="235" t="s">
        <v>48</v>
      </c>
      <c r="BC152" s="1229" t="s">
        <v>35</v>
      </c>
      <c r="BD152" s="1249" t="s">
        <v>35</v>
      </c>
      <c r="BE152" s="1249" t="s">
        <v>35</v>
      </c>
      <c r="BF152" s="1249" t="s">
        <v>35</v>
      </c>
      <c r="BG152" s="1270" t="s">
        <v>35</v>
      </c>
      <c r="BH152" s="1291" t="s">
        <v>35</v>
      </c>
      <c r="BI152" s="1249" t="s">
        <v>35</v>
      </c>
      <c r="BJ152" s="1249" t="s">
        <v>35</v>
      </c>
      <c r="BK152" s="1249" t="s">
        <v>35</v>
      </c>
      <c r="BL152" s="1270" t="s">
        <v>35</v>
      </c>
      <c r="BM152" s="1291" t="s">
        <v>35</v>
      </c>
      <c r="BN152" s="1249" t="s">
        <v>35</v>
      </c>
      <c r="BO152" s="1249" t="s">
        <v>35</v>
      </c>
      <c r="BP152" s="1249" t="s">
        <v>35</v>
      </c>
      <c r="BQ152" s="1270" t="s">
        <v>35</v>
      </c>
      <c r="BR152" s="1291" t="s">
        <v>35</v>
      </c>
      <c r="BS152" s="1249" t="s">
        <v>35</v>
      </c>
      <c r="BT152" s="1249" t="s">
        <v>35</v>
      </c>
      <c r="BU152" s="1249" t="s">
        <v>35</v>
      </c>
      <c r="BV152" s="1249" t="s">
        <v>35</v>
      </c>
      <c r="BW152" s="1249" t="s">
        <v>35</v>
      </c>
      <c r="BX152" s="1249" t="s">
        <v>35</v>
      </c>
      <c r="BY152" s="1310" t="s">
        <v>35</v>
      </c>
      <c r="BZ152" s="1310" t="s">
        <v>35</v>
      </c>
      <c r="CA152" s="1310" t="s">
        <v>35</v>
      </c>
      <c r="CB152" s="1310" t="s">
        <v>35</v>
      </c>
      <c r="CC152" s="2162"/>
      <c r="CD152" s="2162"/>
      <c r="CE152" s="2162"/>
      <c r="CF152" s="2162"/>
      <c r="CG152" s="2162"/>
      <c r="CH152" s="2162"/>
      <c r="CI152" s="2162"/>
      <c r="CJ152" s="2162"/>
      <c r="CK152" s="2162"/>
      <c r="CL152" s="2162"/>
      <c r="CM152" s="2162"/>
      <c r="CN152" s="2162"/>
      <c r="CO152" s="2162"/>
      <c r="CP152" s="2162"/>
      <c r="CQ152" s="2162"/>
      <c r="CR152" s="2162"/>
      <c r="CS152" s="2162"/>
      <c r="CT152" s="2162"/>
      <c r="CU152" s="2162"/>
      <c r="CV152" s="2162"/>
      <c r="CW152" s="2162"/>
      <c r="CX152" s="2162"/>
      <c r="CY152" s="2162"/>
      <c r="CZ152" s="2162"/>
    </row>
    <row r="153" s="399" customFormat="true" ht="15" customHeight="true" x14ac:dyDescent="0.2">
      <c r="A153" s="2444" t="s">
        <v>62</v>
      </c>
      <c r="B153" s="1122" t="s">
        <v>173</v>
      </c>
      <c r="C153" s="1001">
        <v>0</v>
      </c>
      <c r="D153" s="1002">
        <v>0</v>
      </c>
      <c r="E153" s="1002">
        <v>0</v>
      </c>
      <c r="F153" s="1002">
        <v>0</v>
      </c>
      <c r="G153" s="1003">
        <v>1.7026565262637974</v>
      </c>
      <c r="H153" s="1004">
        <v>1.8793871730141405E-3</v>
      </c>
      <c r="I153" s="1002">
        <v>0.57188404375565394</v>
      </c>
      <c r="J153" s="1002">
        <v>1.1782649693674776</v>
      </c>
      <c r="K153" s="1002">
        <v>0.80037530305242799</v>
      </c>
      <c r="L153" s="1005">
        <v>9.2816095172222273</v>
      </c>
      <c r="M153" s="1006">
        <v>0</v>
      </c>
      <c r="N153" s="1002">
        <v>0</v>
      </c>
      <c r="O153" s="1002">
        <v>0</v>
      </c>
      <c r="P153" s="1002">
        <v>0</v>
      </c>
      <c r="Q153" s="1003">
        <v>0</v>
      </c>
      <c r="R153" s="1004">
        <v>5.3146486980363168</v>
      </c>
      <c r="S153" s="1002">
        <v>0.32702556196683225</v>
      </c>
      <c r="T153" s="1002">
        <v>0.12726632212059849</v>
      </c>
      <c r="U153" s="1002">
        <v>0</v>
      </c>
      <c r="V153" s="1002">
        <v>6.2525588779367522</v>
      </c>
      <c r="W153" s="1002">
        <v>0.44395170233079378</v>
      </c>
      <c r="X153" s="1002">
        <v>1.8912069607509536</v>
      </c>
      <c r="Y153" s="1002">
        <v>3.9811548190143632E-2</v>
      </c>
      <c r="Z153" s="1002">
        <v>0</v>
      </c>
      <c r="AA153" s="1002">
        <v>0</v>
      </c>
      <c r="AB153" s="2114">
        <v>1.4031585591710167</v>
      </c>
      <c r="AC153" s="667"/>
      <c r="AD153" s="667"/>
      <c r="AE153" s="667"/>
      <c r="AF153" s="667"/>
      <c r="AG153" s="667"/>
      <c r="AH153" s="667"/>
      <c r="AI153" s="667"/>
      <c r="AJ153" s="667"/>
      <c r="AK153" s="667"/>
      <c r="AL153" s="667"/>
      <c r="AM153" s="667"/>
      <c r="AN153" s="667"/>
      <c r="AO153" s="667"/>
      <c r="AP153" s="667"/>
      <c r="AQ153" s="667"/>
      <c r="AR153" s="667"/>
      <c r="AS153" s="667"/>
      <c r="AT153" s="667"/>
      <c r="AU153" s="667"/>
      <c r="AV153" s="667"/>
      <c r="AW153" s="667"/>
      <c r="AX153" s="667"/>
      <c r="AY153" s="667"/>
      <c r="AZ153" s="216"/>
      <c r="BA153" s="2583" t="s">
        <v>62</v>
      </c>
      <c r="BB153" s="1139" t="s">
        <v>173</v>
      </c>
      <c r="BC153" s="339">
        <v>0</v>
      </c>
      <c r="BD153" s="305">
        <v>0</v>
      </c>
      <c r="BE153" s="305">
        <v>0</v>
      </c>
      <c r="BF153" s="305">
        <v>0</v>
      </c>
      <c r="BG153" s="340">
        <v>240.52733699999979</v>
      </c>
      <c r="BH153" s="351">
        <v>3.8390000000000001E-2</v>
      </c>
      <c r="BI153" s="305">
        <v>11.553825</v>
      </c>
      <c r="BJ153" s="305">
        <v>24.002514999999999</v>
      </c>
      <c r="BK153" s="305">
        <v>16.305839000000002</v>
      </c>
      <c r="BL153" s="340">
        <v>188.62676799999994</v>
      </c>
      <c r="BM153" s="351">
        <v>0</v>
      </c>
      <c r="BN153" s="305">
        <v>0</v>
      </c>
      <c r="BO153" s="305">
        <v>0</v>
      </c>
      <c r="BP153" s="305">
        <v>0</v>
      </c>
      <c r="BQ153" s="340">
        <v>0</v>
      </c>
      <c r="BR153" s="351">
        <v>117.05972299999999</v>
      </c>
      <c r="BS153" s="305">
        <v>2.5089350000000001</v>
      </c>
      <c r="BT153" s="305">
        <v>23.661552</v>
      </c>
      <c r="BU153" s="305">
        <v>0</v>
      </c>
      <c r="BV153" s="305">
        <v>18.571339999999996</v>
      </c>
      <c r="BW153" s="305">
        <v>0.74603700000000006</v>
      </c>
      <c r="BX153" s="305">
        <v>3.2042109999999999</v>
      </c>
      <c r="BY153" s="306">
        <v>10.758205</v>
      </c>
      <c r="BZ153" s="306">
        <v>0</v>
      </c>
      <c r="CA153" s="306">
        <v>0</v>
      </c>
      <c r="CB153" s="306">
        <v>64.017334000000005</v>
      </c>
      <c r="CC153" s="2163"/>
      <c r="CD153" s="2163"/>
      <c r="CE153" s="2163"/>
      <c r="CF153" s="2163"/>
      <c r="CG153" s="2163"/>
      <c r="CH153" s="2163"/>
      <c r="CI153" s="2163"/>
      <c r="CJ153" s="2163"/>
      <c r="CK153" s="2163"/>
      <c r="CL153" s="2163"/>
      <c r="CM153" s="2163"/>
      <c r="CN153" s="2163"/>
      <c r="CO153" s="2163"/>
      <c r="CP153" s="2163"/>
      <c r="CQ153" s="2163"/>
      <c r="CR153" s="2163"/>
      <c r="CS153" s="2163"/>
      <c r="CT153" s="2163"/>
      <c r="CU153" s="2163"/>
      <c r="CV153" s="2163"/>
      <c r="CW153" s="2163"/>
      <c r="CX153" s="2163"/>
      <c r="CY153" s="2163"/>
      <c r="CZ153" s="2163"/>
    </row>
    <row r="154" s="399" customFormat="true" ht="15" customHeight="true" x14ac:dyDescent="0.2">
      <c r="A154" s="2444"/>
      <c r="B154" s="1122" t="s">
        <v>174</v>
      </c>
      <c r="C154" s="1001">
        <v>5.5242427821919549</v>
      </c>
      <c r="D154" s="1002">
        <v>5.9326011615339702</v>
      </c>
      <c r="E154" s="1002">
        <v>8.3423086304456113</v>
      </c>
      <c r="F154" s="1002">
        <v>11.498169620955323</v>
      </c>
      <c r="G154" s="1003">
        <v>53.842236624969388</v>
      </c>
      <c r="H154" s="1004">
        <v>49.738120272637865</v>
      </c>
      <c r="I154" s="1002">
        <v>60.311022744256015</v>
      </c>
      <c r="J154" s="1002">
        <v>67.172742555726174</v>
      </c>
      <c r="K154" s="1002">
        <v>85.446757827604344</v>
      </c>
      <c r="L154" s="1005">
        <v>80.981459609500632</v>
      </c>
      <c r="M154" s="1006">
        <v>2.6738996669392794</v>
      </c>
      <c r="N154" s="1002">
        <v>5.1294818774015392</v>
      </c>
      <c r="O154" s="1002">
        <v>7.624925944050748</v>
      </c>
      <c r="P154" s="1002">
        <v>11.081082158189643</v>
      </c>
      <c r="Q154" s="1003">
        <v>15.180857776115598</v>
      </c>
      <c r="R154" s="1004">
        <v>76.468885421582428</v>
      </c>
      <c r="S154" s="1002">
        <v>6.9516497203187129</v>
      </c>
      <c r="T154" s="1002">
        <v>5.5563640545599435</v>
      </c>
      <c r="U154" s="1002">
        <v>37.52764384307374</v>
      </c>
      <c r="V154" s="1002">
        <v>54.728144855134445</v>
      </c>
      <c r="W154" s="1002">
        <v>29.748508894640079</v>
      </c>
      <c r="X154" s="1002">
        <v>38.14477094137245</v>
      </c>
      <c r="Y154" s="1002">
        <v>18.018952044202162</v>
      </c>
      <c r="Z154" s="1002">
        <v>19.20447651612119</v>
      </c>
      <c r="AA154" s="1002">
        <v>25.00214186302297</v>
      </c>
      <c r="AB154" s="2114">
        <v>14.897856298494499</v>
      </c>
      <c r="AC154" s="667"/>
      <c r="AD154" s="667"/>
      <c r="AE154" s="667"/>
      <c r="AF154" s="667"/>
      <c r="AG154" s="667"/>
      <c r="AH154" s="667"/>
      <c r="AI154" s="667"/>
      <c r="AJ154" s="667"/>
      <c r="AK154" s="667"/>
      <c r="AL154" s="667"/>
      <c r="AM154" s="667"/>
      <c r="AN154" s="667"/>
      <c r="AO154" s="667"/>
      <c r="AP154" s="667"/>
      <c r="AQ154" s="667"/>
      <c r="AR154" s="667"/>
      <c r="AS154" s="667"/>
      <c r="AT154" s="667"/>
      <c r="AU154" s="667"/>
      <c r="AV154" s="667"/>
      <c r="AW154" s="667"/>
      <c r="AX154" s="667"/>
      <c r="AY154" s="667"/>
      <c r="AZ154" s="216"/>
      <c r="BA154" s="2584"/>
      <c r="BB154" s="1140" t="s">
        <v>174</v>
      </c>
      <c r="BC154" s="341">
        <v>778.34993199999985</v>
      </c>
      <c r="BD154" s="307">
        <v>845.27430200000015</v>
      </c>
      <c r="BE154" s="307">
        <v>1173.6847760000003</v>
      </c>
      <c r="BF154" s="307">
        <v>1626.2234230000015</v>
      </c>
      <c r="BG154" s="342">
        <v>7606.0729769999898</v>
      </c>
      <c r="BH154" s="352">
        <v>1015.9941839999996</v>
      </c>
      <c r="BI154" s="307">
        <v>1218.4690410000001</v>
      </c>
      <c r="BJ154" s="307">
        <v>1368.3804600000008</v>
      </c>
      <c r="BK154" s="307">
        <v>1740.7846930000046</v>
      </c>
      <c r="BL154" s="342">
        <v>1645.7566940000058</v>
      </c>
      <c r="BM154" s="352">
        <v>328.00118100000003</v>
      </c>
      <c r="BN154" s="307">
        <v>612.12860000000035</v>
      </c>
      <c r="BO154" s="307">
        <v>923.81401300000039</v>
      </c>
      <c r="BP154" s="307">
        <v>1340.9458060000011</v>
      </c>
      <c r="BQ154" s="342">
        <v>1835.3307379999994</v>
      </c>
      <c r="BR154" s="352">
        <v>1684.2931780000049</v>
      </c>
      <c r="BS154" s="307">
        <v>53.332947999999966</v>
      </c>
      <c r="BT154" s="307">
        <v>1033.0478229999997</v>
      </c>
      <c r="BU154" s="307">
        <v>275.676312</v>
      </c>
      <c r="BV154" s="307">
        <v>162.55344499999981</v>
      </c>
      <c r="BW154" s="307">
        <v>49.99077200000005</v>
      </c>
      <c r="BX154" s="307">
        <v>64.627455999999981</v>
      </c>
      <c r="BY154" s="308">
        <v>4869.2298790000041</v>
      </c>
      <c r="BZ154" s="308">
        <v>2925.8673130000006</v>
      </c>
      <c r="CA154" s="308">
        <v>231.29043899999988</v>
      </c>
      <c r="CB154" s="308">
        <v>679.69584499999962</v>
      </c>
      <c r="CC154" s="2163"/>
      <c r="CD154" s="2163"/>
      <c r="CE154" s="2163"/>
      <c r="CF154" s="2163"/>
      <c r="CG154" s="2163"/>
      <c r="CH154" s="2163"/>
      <c r="CI154" s="2163"/>
      <c r="CJ154" s="2163"/>
      <c r="CK154" s="2163"/>
      <c r="CL154" s="2163"/>
      <c r="CM154" s="2163"/>
      <c r="CN154" s="2163"/>
      <c r="CO154" s="2163"/>
      <c r="CP154" s="2163"/>
      <c r="CQ154" s="2163"/>
      <c r="CR154" s="2163"/>
      <c r="CS154" s="2163"/>
      <c r="CT154" s="2163"/>
      <c r="CU154" s="2163"/>
      <c r="CV154" s="2163"/>
      <c r="CW154" s="2163"/>
      <c r="CX154" s="2163"/>
      <c r="CY154" s="2163"/>
      <c r="CZ154" s="2163"/>
    </row>
    <row r="155" s="399" customFormat="true" ht="15" customHeight="true" x14ac:dyDescent="0.2">
      <c r="A155" s="2444"/>
      <c r="B155" s="1122" t="s">
        <v>175</v>
      </c>
      <c r="C155" s="1001">
        <v>0</v>
      </c>
      <c r="D155" s="1002">
        <v>0</v>
      </c>
      <c r="E155" s="1002">
        <v>9.1161712035909715E-3</v>
      </c>
      <c r="F155" s="1002">
        <v>8.1418418475988033E-2</v>
      </c>
      <c r="G155" s="1003">
        <v>1.3722178634650526</v>
      </c>
      <c r="H155" s="1004">
        <v>5.259136270028944E-2</v>
      </c>
      <c r="I155" s="1002">
        <v>0.21684796366653264</v>
      </c>
      <c r="J155" s="1002">
        <v>2.2526237973536962</v>
      </c>
      <c r="K155" s="1002">
        <v>2.0071173720705286</v>
      </c>
      <c r="L155" s="1005">
        <v>4.769310334925243</v>
      </c>
      <c r="M155" s="1006">
        <v>0</v>
      </c>
      <c r="N155" s="1002">
        <v>0</v>
      </c>
      <c r="O155" s="1002">
        <v>0</v>
      </c>
      <c r="P155" s="1002">
        <v>9.9572381251506928E-2</v>
      </c>
      <c r="Q155" s="1003">
        <v>4.4971171093849169E-2</v>
      </c>
      <c r="R155" s="1004">
        <v>5.764471712665201</v>
      </c>
      <c r="S155" s="1002">
        <v>0.16116703845683167</v>
      </c>
      <c r="T155" s="1002">
        <v>0.11344957529353576</v>
      </c>
      <c r="U155" s="1002">
        <v>0</v>
      </c>
      <c r="V155" s="1002">
        <v>2.484338470137319</v>
      </c>
      <c r="W155" s="1002">
        <v>1.4954658087231614</v>
      </c>
      <c r="X155" s="1002">
        <v>2.3430080358549197</v>
      </c>
      <c r="Y155" s="1002">
        <v>0.14282072651546429</v>
      </c>
      <c r="Z155" s="1002">
        <v>0</v>
      </c>
      <c r="AA155" s="1002">
        <v>0</v>
      </c>
      <c r="AB155" s="2114">
        <v>0.10724431089161005</v>
      </c>
      <c r="AC155" s="667"/>
      <c r="AD155" s="667"/>
      <c r="AE155" s="667"/>
      <c r="AF155" s="667"/>
      <c r="AG155" s="667"/>
      <c r="AH155" s="667"/>
      <c r="AI155" s="667"/>
      <c r="AJ155" s="667"/>
      <c r="AK155" s="667"/>
      <c r="AL155" s="667"/>
      <c r="AM155" s="667"/>
      <c r="AN155" s="667"/>
      <c r="AO155" s="667"/>
      <c r="AP155" s="667"/>
      <c r="AQ155" s="667"/>
      <c r="AR155" s="667"/>
      <c r="AS155" s="667"/>
      <c r="AT155" s="667"/>
      <c r="AU155" s="667"/>
      <c r="AV155" s="667"/>
      <c r="AW155" s="667"/>
      <c r="AX155" s="667"/>
      <c r="AY155" s="667"/>
      <c r="AZ155" s="216"/>
      <c r="BA155" s="2584"/>
      <c r="BB155" s="1140" t="s">
        <v>175</v>
      </c>
      <c r="BC155" s="341">
        <v>0</v>
      </c>
      <c r="BD155" s="307">
        <v>0</v>
      </c>
      <c r="BE155" s="307">
        <v>1.2825599999999999</v>
      </c>
      <c r="BF155" s="307">
        <v>11.515270999999998</v>
      </c>
      <c r="BG155" s="342">
        <v>193.84761599999993</v>
      </c>
      <c r="BH155" s="352">
        <v>1.0742769999999999</v>
      </c>
      <c r="BI155" s="307">
        <v>4.3809990000000001</v>
      </c>
      <c r="BJ155" s="307">
        <v>45.888351</v>
      </c>
      <c r="BK155" s="307">
        <v>40.890482999999989</v>
      </c>
      <c r="BL155" s="342">
        <v>96.924956000000009</v>
      </c>
      <c r="BM155" s="352">
        <v>0</v>
      </c>
      <c r="BN155" s="307">
        <v>0</v>
      </c>
      <c r="BO155" s="307">
        <v>0</v>
      </c>
      <c r="BP155" s="307">
        <v>12.049469999999999</v>
      </c>
      <c r="BQ155" s="342">
        <v>5.4369110000000003</v>
      </c>
      <c r="BR155" s="352">
        <v>126.96746299999994</v>
      </c>
      <c r="BS155" s="307">
        <v>1.2364709999999999</v>
      </c>
      <c r="BT155" s="307">
        <v>21.092721000000001</v>
      </c>
      <c r="BU155" s="307">
        <v>0</v>
      </c>
      <c r="BV155" s="307">
        <v>7.3789780000000009</v>
      </c>
      <c r="BW155" s="307">
        <v>2.5130499999999998</v>
      </c>
      <c r="BX155" s="307">
        <v>3.9696829999999999</v>
      </c>
      <c r="BY155" s="308">
        <v>38.594194999999999</v>
      </c>
      <c r="BZ155" s="308">
        <v>0</v>
      </c>
      <c r="CA155" s="308">
        <v>0</v>
      </c>
      <c r="CB155" s="308">
        <v>4.8928859999999998</v>
      </c>
      <c r="CC155" s="2163"/>
      <c r="CD155" s="2163"/>
      <c r="CE155" s="2163"/>
      <c r="CF155" s="2163"/>
      <c r="CG155" s="2163"/>
      <c r="CH155" s="2163"/>
      <c r="CI155" s="2163"/>
      <c r="CJ155" s="2163"/>
      <c r="CK155" s="2163"/>
      <c r="CL155" s="2163"/>
      <c r="CM155" s="2163"/>
      <c r="CN155" s="2163"/>
      <c r="CO155" s="2163"/>
      <c r="CP155" s="2163"/>
      <c r="CQ155" s="2163"/>
      <c r="CR155" s="2163"/>
      <c r="CS155" s="2163"/>
      <c r="CT155" s="2163"/>
      <c r="CU155" s="2163"/>
      <c r="CV155" s="2163"/>
      <c r="CW155" s="2163"/>
      <c r="CX155" s="2163"/>
      <c r="CY155" s="2163"/>
      <c r="CZ155" s="2163"/>
    </row>
    <row r="156" s="399" customFormat="true" ht="15" customHeight="true" x14ac:dyDescent="0.2">
      <c r="A156" s="2444"/>
      <c r="B156" s="1122" t="s">
        <v>176</v>
      </c>
      <c r="C156" s="1001">
        <v>94.475757217808038</v>
      </c>
      <c r="D156" s="1002">
        <v>94.067398838465948</v>
      </c>
      <c r="E156" s="1002">
        <v>91.648575198350841</v>
      </c>
      <c r="F156" s="1002">
        <v>88.420411960568842</v>
      </c>
      <c r="G156" s="1003">
        <v>43.082888985302397</v>
      </c>
      <c r="H156" s="1004">
        <v>50.20740897748891</v>
      </c>
      <c r="I156" s="1002">
        <v>38.900245248321696</v>
      </c>
      <c r="J156" s="1002">
        <v>29.396368677552566</v>
      </c>
      <c r="K156" s="1002">
        <v>11.745749497272714</v>
      </c>
      <c r="L156" s="1005">
        <v>4.9676205383518104</v>
      </c>
      <c r="M156" s="1006">
        <v>97.326100333060651</v>
      </c>
      <c r="N156" s="1002">
        <v>94.870518122598398</v>
      </c>
      <c r="O156" s="1002">
        <v>92.375074055949256</v>
      </c>
      <c r="P156" s="1002">
        <v>88.819345460558864</v>
      </c>
      <c r="Q156" s="1003">
        <v>84.774171052790606</v>
      </c>
      <c r="R156" s="1004">
        <v>12.451994167716327</v>
      </c>
      <c r="S156" s="1002">
        <v>92.560157679257699</v>
      </c>
      <c r="T156" s="1002">
        <v>94.202920048025732</v>
      </c>
      <c r="U156" s="1002">
        <v>62.472356156926153</v>
      </c>
      <c r="V156" s="1002">
        <v>36.534957796791446</v>
      </c>
      <c r="W156" s="1002">
        <v>68.312073594306071</v>
      </c>
      <c r="X156" s="1002">
        <v>57.62101406202158</v>
      </c>
      <c r="Y156" s="1002">
        <v>81.798415681092209</v>
      </c>
      <c r="Z156" s="1002">
        <v>80.795523483878966</v>
      </c>
      <c r="AA156" s="1002">
        <v>74.99785813697693</v>
      </c>
      <c r="AB156" s="2114">
        <v>83.591740831443062</v>
      </c>
      <c r="AC156" s="667"/>
      <c r="AD156" s="667"/>
      <c r="AE156" s="667"/>
      <c r="AF156" s="667"/>
      <c r="AG156" s="667"/>
      <c r="AH156" s="667"/>
      <c r="AI156" s="667"/>
      <c r="AJ156" s="667"/>
      <c r="AK156" s="667"/>
      <c r="AL156" s="667"/>
      <c r="AM156" s="667"/>
      <c r="AN156" s="667"/>
      <c r="AO156" s="667"/>
      <c r="AP156" s="667"/>
      <c r="AQ156" s="667"/>
      <c r="AR156" s="667"/>
      <c r="AS156" s="667"/>
      <c r="AT156" s="667"/>
      <c r="AU156" s="667"/>
      <c r="AV156" s="667"/>
      <c r="AW156" s="667"/>
      <c r="AX156" s="667"/>
      <c r="AY156" s="667"/>
      <c r="AZ156" s="216"/>
      <c r="BA156" s="2584"/>
      <c r="BB156" s="1140" t="s">
        <v>176</v>
      </c>
      <c r="BC156" s="341">
        <v>13311.362680000004</v>
      </c>
      <c r="BD156" s="307">
        <v>13402.679993000003</v>
      </c>
      <c r="BE156" s="307">
        <v>12894.09709200004</v>
      </c>
      <c r="BF156" s="307">
        <v>12505.58564899999</v>
      </c>
      <c r="BG156" s="342">
        <v>6086.1438570000228</v>
      </c>
      <c r="BH156" s="352">
        <v>1025.5802839999999</v>
      </c>
      <c r="BI156" s="307">
        <v>785.90516899999966</v>
      </c>
      <c r="BJ156" s="307">
        <v>598.83540499999958</v>
      </c>
      <c r="BK156" s="307">
        <v>239.29311600000005</v>
      </c>
      <c r="BL156" s="342">
        <v>100.95514200000002</v>
      </c>
      <c r="BM156" s="352">
        <v>11938.771018999989</v>
      </c>
      <c r="BN156" s="307">
        <v>11321.408054</v>
      </c>
      <c r="BO156" s="307">
        <v>11191.897271000007</v>
      </c>
      <c r="BP156" s="307">
        <v>10748.221796999991</v>
      </c>
      <c r="BQ156" s="342">
        <v>10249.002014000003</v>
      </c>
      <c r="BR156" s="352">
        <v>274.26591499999989</v>
      </c>
      <c r="BS156" s="307">
        <v>710.12008299999968</v>
      </c>
      <c r="BT156" s="307">
        <v>17514.353005000012</v>
      </c>
      <c r="BU156" s="307">
        <v>458.91899899999953</v>
      </c>
      <c r="BV156" s="307">
        <v>108.51607099999997</v>
      </c>
      <c r="BW156" s="307">
        <v>114.79477199999997</v>
      </c>
      <c r="BX156" s="307">
        <v>97.625427000000073</v>
      </c>
      <c r="BY156" s="308">
        <v>22104.242728000016</v>
      </c>
      <c r="BZ156" s="308">
        <v>12309.472793999985</v>
      </c>
      <c r="CA156" s="308">
        <v>693.79206100000079</v>
      </c>
      <c r="CB156" s="308">
        <v>3813.7674159999979</v>
      </c>
      <c r="CC156" s="2163"/>
      <c r="CD156" s="2163"/>
      <c r="CE156" s="2163"/>
      <c r="CF156" s="2163"/>
      <c r="CG156" s="2163"/>
      <c r="CH156" s="2163"/>
      <c r="CI156" s="2163"/>
      <c r="CJ156" s="2163"/>
      <c r="CK156" s="2163"/>
      <c r="CL156" s="2163"/>
      <c r="CM156" s="2163"/>
      <c r="CN156" s="2163"/>
      <c r="CO156" s="2163"/>
      <c r="CP156" s="2163"/>
      <c r="CQ156" s="2163"/>
      <c r="CR156" s="2163"/>
      <c r="CS156" s="2163"/>
      <c r="CT156" s="2163"/>
      <c r="CU156" s="2163"/>
      <c r="CV156" s="2163"/>
      <c r="CW156" s="2163"/>
      <c r="CX156" s="2163"/>
      <c r="CY156" s="2163"/>
      <c r="CZ156" s="2163"/>
    </row>
    <row r="157" s="239" customFormat="true" ht="15" customHeight="true" x14ac:dyDescent="0.2">
      <c r="A157" s="770"/>
      <c r="B157" s="1123"/>
      <c r="C157" s="976"/>
      <c r="D157" s="938"/>
      <c r="E157" s="938"/>
      <c r="F157" s="938"/>
      <c r="G157" s="939"/>
      <c r="H157" s="977"/>
      <c r="I157" s="938"/>
      <c r="J157" s="938"/>
      <c r="K157" s="938"/>
      <c r="L157" s="978"/>
      <c r="M157" s="976"/>
      <c r="N157" s="938"/>
      <c r="O157" s="938"/>
      <c r="P157" s="938"/>
      <c r="Q157" s="939"/>
      <c r="R157" s="977"/>
      <c r="S157" s="938"/>
      <c r="T157" s="938"/>
      <c r="U157" s="938"/>
      <c r="V157" s="938"/>
      <c r="W157" s="938"/>
      <c r="X157" s="938"/>
      <c r="Y157" s="938"/>
      <c r="Z157" s="938"/>
      <c r="AA157" s="938"/>
      <c r="AB157" s="978"/>
      <c r="AC157" s="667"/>
      <c r="AD157" s="667"/>
      <c r="AE157" s="667"/>
      <c r="AF157" s="667"/>
      <c r="AG157" s="667"/>
      <c r="AH157" s="667"/>
      <c r="AI157" s="667"/>
      <c r="AJ157" s="667"/>
      <c r="AK157" s="667"/>
      <c r="AL157" s="667"/>
      <c r="AM157" s="667"/>
      <c r="AN157" s="667"/>
      <c r="AO157" s="667"/>
      <c r="AP157" s="667"/>
      <c r="AQ157" s="667"/>
      <c r="AR157" s="667"/>
      <c r="AS157" s="667"/>
      <c r="AT157" s="667"/>
      <c r="AU157" s="667"/>
      <c r="AV157" s="667"/>
      <c r="AW157" s="667"/>
      <c r="AX157" s="667"/>
      <c r="AY157" s="667"/>
      <c r="AZ157" s="216"/>
      <c r="BA157" s="2585"/>
      <c r="BB157" s="1141" t="s">
        <v>177</v>
      </c>
      <c r="BC157" s="341">
        <v>14089.712612000005</v>
      </c>
      <c r="BD157" s="307">
        <v>14247.954295000016</v>
      </c>
      <c r="BE157" s="307">
        <v>14069.064428000034</v>
      </c>
      <c r="BF157" s="307">
        <v>14143.324342999969</v>
      </c>
      <c r="BG157" s="342">
        <v>14126.591786999923</v>
      </c>
      <c r="BH157" s="352">
        <v>2042.6871349999979</v>
      </c>
      <c r="BI157" s="307">
        <v>2020.3090340000017</v>
      </c>
      <c r="BJ157" s="307">
        <v>2037.1067310000021</v>
      </c>
      <c r="BK157" s="307">
        <v>2037.2741310000042</v>
      </c>
      <c r="BL157" s="342">
        <v>2032.2635600000074</v>
      </c>
      <c r="BM157" s="352">
        <v>12266.772199999998</v>
      </c>
      <c r="BN157" s="307">
        <v>11933.536654000007</v>
      </c>
      <c r="BO157" s="307">
        <v>12115.711284000006</v>
      </c>
      <c r="BP157" s="307">
        <v>12101.217072999991</v>
      </c>
      <c r="BQ157" s="342">
        <v>12089.769662999997</v>
      </c>
      <c r="BR157" s="352">
        <v>2202.5862789999987</v>
      </c>
      <c r="BS157" s="307">
        <v>767.19843699999899</v>
      </c>
      <c r="BT157" s="307">
        <v>18592.155101000048</v>
      </c>
      <c r="BU157" s="307">
        <v>734.59531100000027</v>
      </c>
      <c r="BV157" s="307">
        <v>297.01983399999989</v>
      </c>
      <c r="BW157" s="307">
        <v>168.04463099999984</v>
      </c>
      <c r="BX157" s="307">
        <v>169.42677700000021</v>
      </c>
      <c r="BY157" s="308">
        <v>27022.825007000025</v>
      </c>
      <c r="BZ157" s="308">
        <v>15235.34010699996</v>
      </c>
      <c r="CA157" s="308">
        <v>925.08250000000169</v>
      </c>
      <c r="CB157" s="308">
        <v>4562.3734809999887</v>
      </c>
      <c r="CC157" s="2163"/>
      <c r="CD157" s="2163"/>
      <c r="CE157" s="2163"/>
      <c r="CF157" s="2163"/>
      <c r="CG157" s="2163"/>
      <c r="CH157" s="2163"/>
      <c r="CI157" s="2163"/>
      <c r="CJ157" s="2163"/>
      <c r="CK157" s="2163"/>
      <c r="CL157" s="2163"/>
      <c r="CM157" s="2163"/>
      <c r="CN157" s="2163"/>
      <c r="CO157" s="2163"/>
      <c r="CP157" s="2163"/>
      <c r="CQ157" s="2163"/>
      <c r="CR157" s="2163"/>
      <c r="CS157" s="2163"/>
      <c r="CT157" s="2163"/>
      <c r="CU157" s="2163"/>
      <c r="CV157" s="2163"/>
      <c r="CW157" s="2163"/>
      <c r="CX157" s="2163"/>
      <c r="CY157" s="2163"/>
      <c r="CZ157" s="2163"/>
    </row>
    <row r="158" s="239" customFormat="true" ht="15" customHeight="true" x14ac:dyDescent="0.2">
      <c r="A158" s="774"/>
      <c r="B158" s="913"/>
      <c r="C158" s="976"/>
      <c r="D158" s="938"/>
      <c r="E158" s="938"/>
      <c r="F158" s="938"/>
      <c r="G158" s="939"/>
      <c r="H158" s="977"/>
      <c r="I158" s="938"/>
      <c r="J158" s="938"/>
      <c r="K158" s="938"/>
      <c r="L158" s="978"/>
      <c r="M158" s="976"/>
      <c r="N158" s="938"/>
      <c r="O158" s="938"/>
      <c r="P158" s="938"/>
      <c r="Q158" s="939"/>
      <c r="R158" s="977"/>
      <c r="S158" s="938"/>
      <c r="T158" s="938"/>
      <c r="U158" s="938"/>
      <c r="V158" s="938"/>
      <c r="W158" s="938"/>
      <c r="X158" s="938"/>
      <c r="Y158" s="938"/>
      <c r="Z158" s="938"/>
      <c r="AA158" s="938"/>
      <c r="AB158" s="978"/>
      <c r="AC158" s="667"/>
      <c r="AD158" s="667"/>
      <c r="AE158" s="667"/>
      <c r="AF158" s="667"/>
      <c r="AG158" s="667"/>
      <c r="AH158" s="667"/>
      <c r="AI158" s="667"/>
      <c r="AJ158" s="667"/>
      <c r="AK158" s="667"/>
      <c r="AL158" s="667"/>
      <c r="AM158" s="667"/>
      <c r="AN158" s="667"/>
      <c r="AO158" s="667"/>
      <c r="AP158" s="667"/>
      <c r="AQ158" s="667"/>
      <c r="AR158" s="667"/>
      <c r="AS158" s="667"/>
      <c r="AT158" s="667"/>
      <c r="AU158" s="667"/>
      <c r="AV158" s="667"/>
      <c r="AW158" s="667"/>
      <c r="AX158" s="667"/>
      <c r="AY158" s="667"/>
      <c r="AZ158" s="216"/>
      <c r="BA158" s="393"/>
      <c r="BB158" s="159"/>
      <c r="BC158" s="341"/>
      <c r="BD158" s="307"/>
      <c r="BE158" s="307"/>
      <c r="BF158" s="307"/>
      <c r="BG158" s="342"/>
      <c r="BH158" s="352"/>
      <c r="BI158" s="307"/>
      <c r="BJ158" s="307"/>
      <c r="BK158" s="307"/>
      <c r="BL158" s="342"/>
      <c r="BM158" s="352"/>
      <c r="BN158" s="307"/>
      <c r="BO158" s="307"/>
      <c r="BP158" s="307"/>
      <c r="BQ158" s="342"/>
      <c r="BR158" s="352"/>
      <c r="BS158" s="307"/>
      <c r="BT158" s="307"/>
      <c r="BU158" s="307"/>
      <c r="BV158" s="307"/>
      <c r="BW158" s="307"/>
      <c r="BX158" s="307"/>
      <c r="BY158" s="308"/>
      <c r="BZ158" s="308"/>
      <c r="CA158" s="308"/>
      <c r="CB158" s="308"/>
      <c r="CC158" s="2163"/>
      <c r="CD158" s="2163"/>
      <c r="CE158" s="2163"/>
      <c r="CF158" s="2163"/>
      <c r="CG158" s="2163"/>
      <c r="CH158" s="2163"/>
      <c r="CI158" s="2163"/>
      <c r="CJ158" s="2163"/>
      <c r="CK158" s="2163"/>
      <c r="CL158" s="2163"/>
      <c r="CM158" s="2163"/>
      <c r="CN158" s="2163"/>
      <c r="CO158" s="2163"/>
      <c r="CP158" s="2163"/>
      <c r="CQ158" s="2163"/>
      <c r="CR158" s="2163"/>
      <c r="CS158" s="2163"/>
      <c r="CT158" s="2163"/>
      <c r="CU158" s="2163"/>
      <c r="CV158" s="2163"/>
      <c r="CW158" s="2163"/>
      <c r="CX158" s="2163"/>
      <c r="CY158" s="2163"/>
      <c r="CZ158" s="2163"/>
    </row>
    <row r="159" s="399" customFormat="true" ht="15" customHeight="true" x14ac:dyDescent="0.2">
      <c r="A159" s="704"/>
      <c r="B159" s="705"/>
      <c r="C159" s="1007"/>
      <c r="D159" s="1008"/>
      <c r="E159" s="1008"/>
      <c r="F159" s="1008"/>
      <c r="G159" s="1009"/>
      <c r="H159" s="1010"/>
      <c r="I159" s="1008"/>
      <c r="J159" s="1008"/>
      <c r="K159" s="1008"/>
      <c r="L159" s="1011"/>
      <c r="M159" s="1012"/>
      <c r="N159" s="1008"/>
      <c r="O159" s="1008"/>
      <c r="P159" s="1008"/>
      <c r="Q159" s="1009"/>
      <c r="R159" s="1010"/>
      <c r="S159" s="1008"/>
      <c r="T159" s="1008"/>
      <c r="U159" s="1008"/>
      <c r="V159" s="1008"/>
      <c r="W159" s="1008"/>
      <c r="X159" s="1008"/>
      <c r="Y159" s="1008"/>
      <c r="Z159" s="1008"/>
      <c r="AA159" s="1008"/>
      <c r="AB159" s="2118"/>
      <c r="AC159" s="667"/>
      <c r="AD159" s="667"/>
      <c r="AE159" s="667"/>
      <c r="AF159" s="667"/>
      <c r="AG159" s="667"/>
      <c r="AH159" s="667"/>
      <c r="AI159" s="667"/>
      <c r="AJ159" s="667"/>
      <c r="AK159" s="667"/>
      <c r="AL159" s="667"/>
      <c r="AM159" s="667"/>
      <c r="AN159" s="667"/>
      <c r="AO159" s="667"/>
      <c r="AP159" s="667"/>
      <c r="AQ159" s="667"/>
      <c r="AR159" s="667"/>
      <c r="AS159" s="667"/>
      <c r="AT159" s="667"/>
      <c r="AU159" s="667"/>
      <c r="AV159" s="667"/>
      <c r="AW159" s="667"/>
      <c r="AX159" s="667"/>
      <c r="AY159" s="667"/>
      <c r="AZ159" s="216"/>
      <c r="BA159" s="393"/>
      <c r="BB159" s="159"/>
      <c r="BC159" s="341"/>
      <c r="BD159" s="307"/>
      <c r="BE159" s="307"/>
      <c r="BF159" s="307"/>
      <c r="BG159" s="342"/>
      <c r="BH159" s="352"/>
      <c r="BI159" s="307"/>
      <c r="BJ159" s="307"/>
      <c r="BK159" s="307"/>
      <c r="BL159" s="342"/>
      <c r="BM159" s="352"/>
      <c r="BN159" s="307"/>
      <c r="BO159" s="307"/>
      <c r="BP159" s="307"/>
      <c r="BQ159" s="342"/>
      <c r="BR159" s="352"/>
      <c r="BS159" s="307"/>
      <c r="BT159" s="307"/>
      <c r="BU159" s="307"/>
      <c r="BV159" s="307"/>
      <c r="BW159" s="307"/>
      <c r="BX159" s="307"/>
      <c r="BY159" s="308"/>
      <c r="BZ159" s="308"/>
      <c r="CA159" s="308"/>
      <c r="CB159" s="308"/>
      <c r="CC159" s="2163"/>
      <c r="CD159" s="2163"/>
      <c r="CE159" s="2163"/>
      <c r="CF159" s="2163"/>
      <c r="CG159" s="2163"/>
      <c r="CH159" s="2163"/>
      <c r="CI159" s="2163"/>
      <c r="CJ159" s="2163"/>
      <c r="CK159" s="2163"/>
      <c r="CL159" s="2163"/>
      <c r="CM159" s="2163"/>
      <c r="CN159" s="2163"/>
      <c r="CO159" s="2163"/>
      <c r="CP159" s="2163"/>
      <c r="CQ159" s="2163"/>
      <c r="CR159" s="2163"/>
      <c r="CS159" s="2163"/>
      <c r="CT159" s="2163"/>
      <c r="CU159" s="2163"/>
      <c r="CV159" s="2163"/>
      <c r="CW159" s="2163"/>
      <c r="CX159" s="2163"/>
      <c r="CY159" s="2163"/>
      <c r="CZ159" s="2163"/>
    </row>
    <row r="160" s="399" customFormat="true" ht="15" customHeight="true" x14ac:dyDescent="0.2">
      <c r="A160" s="706"/>
      <c r="B160" s="1124"/>
      <c r="C160" s="784"/>
      <c r="D160" s="785"/>
      <c r="E160" s="785"/>
      <c r="F160" s="785"/>
      <c r="G160" s="852"/>
      <c r="H160" s="836"/>
      <c r="I160" s="785"/>
      <c r="J160" s="785"/>
      <c r="K160" s="785"/>
      <c r="L160" s="804"/>
      <c r="M160" s="819"/>
      <c r="N160" s="785"/>
      <c r="O160" s="785"/>
      <c r="P160" s="785"/>
      <c r="Q160" s="852"/>
      <c r="R160" s="836"/>
      <c r="S160" s="785"/>
      <c r="T160" s="785"/>
      <c r="U160" s="785"/>
      <c r="V160" s="785"/>
      <c r="W160" s="785"/>
      <c r="X160" s="785"/>
      <c r="Y160" s="785"/>
      <c r="Z160" s="785"/>
      <c r="AA160" s="785"/>
      <c r="AB160" s="2119"/>
      <c r="AC160" s="667"/>
      <c r="AD160" s="667"/>
      <c r="AE160" s="667"/>
      <c r="AF160" s="667"/>
      <c r="AG160" s="667"/>
      <c r="AH160" s="667"/>
      <c r="AI160" s="667"/>
      <c r="AJ160" s="667"/>
      <c r="AK160" s="667"/>
      <c r="AL160" s="667"/>
      <c r="AM160" s="667"/>
      <c r="AN160" s="667"/>
      <c r="AO160" s="667"/>
      <c r="AP160" s="667"/>
      <c r="AQ160" s="667"/>
      <c r="AR160" s="667"/>
      <c r="AS160" s="667"/>
      <c r="AT160" s="667"/>
      <c r="AU160" s="667"/>
      <c r="AV160" s="667"/>
      <c r="AW160" s="667"/>
      <c r="AX160" s="667"/>
      <c r="AY160" s="667"/>
      <c r="AZ160" s="216"/>
      <c r="BA160" s="393"/>
      <c r="BB160" s="159"/>
      <c r="BC160" s="341"/>
      <c r="BD160" s="307"/>
      <c r="BE160" s="307"/>
      <c r="BF160" s="307"/>
      <c r="BG160" s="342"/>
      <c r="BH160" s="352"/>
      <c r="BI160" s="307"/>
      <c r="BJ160" s="307"/>
      <c r="BK160" s="307"/>
      <c r="BL160" s="342"/>
      <c r="BM160" s="352"/>
      <c r="BN160" s="307"/>
      <c r="BO160" s="307"/>
      <c r="BP160" s="307"/>
      <c r="BQ160" s="342"/>
      <c r="BR160" s="352"/>
      <c r="BS160" s="307"/>
      <c r="BT160" s="307"/>
      <c r="BU160" s="307"/>
      <c r="BV160" s="307"/>
      <c r="BW160" s="307"/>
      <c r="BX160" s="307"/>
      <c r="BY160" s="308"/>
      <c r="BZ160" s="308"/>
      <c r="CA160" s="308"/>
      <c r="CB160" s="308"/>
      <c r="CC160" s="2163"/>
      <c r="CD160" s="2163"/>
      <c r="CE160" s="2163"/>
      <c r="CF160" s="2163"/>
      <c r="CG160" s="2163"/>
      <c r="CH160" s="2163"/>
      <c r="CI160" s="2163"/>
      <c r="CJ160" s="2163"/>
      <c r="CK160" s="2163"/>
      <c r="CL160" s="2163"/>
      <c r="CM160" s="2163"/>
      <c r="CN160" s="2163"/>
      <c r="CO160" s="2163"/>
      <c r="CP160" s="2163"/>
      <c r="CQ160" s="2163"/>
      <c r="CR160" s="2163"/>
      <c r="CS160" s="2163"/>
      <c r="CT160" s="2163"/>
      <c r="CU160" s="2163"/>
      <c r="CV160" s="2163"/>
      <c r="CW160" s="2163"/>
      <c r="CX160" s="2163"/>
      <c r="CY160" s="2163"/>
      <c r="CZ160" s="2163"/>
    </row>
    <row r="161" s="399" customFormat="true" ht="15" customHeight="true" x14ac:dyDescent="0.2">
      <c r="A161" s="707"/>
      <c r="B161" s="1125"/>
      <c r="C161" s="786"/>
      <c r="D161" s="787"/>
      <c r="E161" s="787"/>
      <c r="F161" s="787"/>
      <c r="G161" s="853"/>
      <c r="H161" s="837"/>
      <c r="I161" s="787"/>
      <c r="J161" s="787"/>
      <c r="K161" s="787"/>
      <c r="L161" s="805"/>
      <c r="M161" s="820"/>
      <c r="N161" s="787"/>
      <c r="O161" s="787"/>
      <c r="P161" s="787"/>
      <c r="Q161" s="853"/>
      <c r="R161" s="837"/>
      <c r="S161" s="787"/>
      <c r="T161" s="787"/>
      <c r="U161" s="787"/>
      <c r="V161" s="787"/>
      <c r="W161" s="787"/>
      <c r="X161" s="787"/>
      <c r="Y161" s="787"/>
      <c r="Z161" s="787"/>
      <c r="AA161" s="787"/>
      <c r="AB161" s="2120"/>
      <c r="AC161" s="667"/>
      <c r="AD161" s="667"/>
      <c r="AE161" s="667"/>
      <c r="AF161" s="667"/>
      <c r="AG161" s="667"/>
      <c r="AH161" s="667"/>
      <c r="AI161" s="667"/>
      <c r="AJ161" s="667"/>
      <c r="AK161" s="667"/>
      <c r="AL161" s="667"/>
      <c r="AM161" s="667"/>
      <c r="AN161" s="667"/>
      <c r="AO161" s="667"/>
      <c r="AP161" s="667"/>
      <c r="AQ161" s="667"/>
      <c r="AR161" s="667"/>
      <c r="AS161" s="667"/>
      <c r="AT161" s="667"/>
      <c r="AU161" s="667"/>
      <c r="AV161" s="667"/>
      <c r="AW161" s="667"/>
      <c r="AX161" s="667"/>
      <c r="AY161" s="667"/>
      <c r="AZ161" s="216"/>
      <c r="BA161" s="393"/>
      <c r="BB161" s="159"/>
      <c r="BC161" s="341"/>
      <c r="BD161" s="307"/>
      <c r="BE161" s="307"/>
      <c r="BF161" s="307"/>
      <c r="BG161" s="342"/>
      <c r="BH161" s="352"/>
      <c r="BI161" s="307"/>
      <c r="BJ161" s="307"/>
      <c r="BK161" s="307"/>
      <c r="BL161" s="342"/>
      <c r="BM161" s="352"/>
      <c r="BN161" s="307"/>
      <c r="BO161" s="307"/>
      <c r="BP161" s="307"/>
      <c r="BQ161" s="342"/>
      <c r="BR161" s="352"/>
      <c r="BS161" s="307"/>
      <c r="BT161" s="307"/>
      <c r="BU161" s="307"/>
      <c r="BV161" s="307"/>
      <c r="BW161" s="307"/>
      <c r="BX161" s="307"/>
      <c r="BY161" s="308"/>
      <c r="BZ161" s="308"/>
      <c r="CA161" s="308"/>
      <c r="CB161" s="308"/>
      <c r="CC161" s="2163"/>
      <c r="CD161" s="2163"/>
      <c r="CE161" s="2163"/>
      <c r="CF161" s="2163"/>
      <c r="CG161" s="2163"/>
      <c r="CH161" s="2163"/>
      <c r="CI161" s="2163"/>
      <c r="CJ161" s="2163"/>
      <c r="CK161" s="2163"/>
      <c r="CL161" s="2163"/>
      <c r="CM161" s="2163"/>
      <c r="CN161" s="2163"/>
      <c r="CO161" s="2163"/>
      <c r="CP161" s="2163"/>
      <c r="CQ161" s="2163"/>
      <c r="CR161" s="2163"/>
      <c r="CS161" s="2163"/>
      <c r="CT161" s="2163"/>
      <c r="CU161" s="2163"/>
      <c r="CV161" s="2163"/>
      <c r="CW161" s="2163"/>
      <c r="CX161" s="2163"/>
      <c r="CY161" s="2163"/>
      <c r="CZ161" s="2163"/>
    </row>
    <row r="162" s="399" customFormat="true" ht="15" customHeight="true" x14ac:dyDescent="0.2">
      <c r="A162" s="887"/>
      <c r="B162" s="1126"/>
      <c r="C162" s="1013"/>
      <c r="D162" s="1014"/>
      <c r="E162" s="1014"/>
      <c r="F162" s="1014"/>
      <c r="G162" s="1015"/>
      <c r="H162" s="1016"/>
      <c r="I162" s="1014"/>
      <c r="J162" s="1014"/>
      <c r="K162" s="1014"/>
      <c r="L162" s="1017"/>
      <c r="M162" s="1018"/>
      <c r="N162" s="1014"/>
      <c r="O162" s="1014"/>
      <c r="P162" s="1014"/>
      <c r="Q162" s="1015"/>
      <c r="R162" s="1016"/>
      <c r="S162" s="1014"/>
      <c r="T162" s="1014"/>
      <c r="U162" s="1014"/>
      <c r="V162" s="1014"/>
      <c r="W162" s="1014"/>
      <c r="X162" s="1014"/>
      <c r="Y162" s="1014"/>
      <c r="Z162" s="1014"/>
      <c r="AA162" s="1014"/>
      <c r="AB162" s="2121"/>
      <c r="AC162" s="667"/>
      <c r="AD162" s="667"/>
      <c r="AE162" s="667"/>
      <c r="AF162" s="667"/>
      <c r="AG162" s="667"/>
      <c r="AH162" s="667"/>
      <c r="AI162" s="667"/>
      <c r="AJ162" s="667"/>
      <c r="AK162" s="667"/>
      <c r="AL162" s="667"/>
      <c r="AM162" s="667"/>
      <c r="AN162" s="667"/>
      <c r="AO162" s="667"/>
      <c r="AP162" s="667"/>
      <c r="AQ162" s="667"/>
      <c r="AR162" s="667"/>
      <c r="AS162" s="667"/>
      <c r="AT162" s="667"/>
      <c r="AU162" s="667"/>
      <c r="AV162" s="667"/>
      <c r="AW162" s="667"/>
      <c r="AX162" s="667"/>
      <c r="AY162" s="667"/>
      <c r="AZ162" s="216"/>
      <c r="BA162" s="393"/>
      <c r="BB162" s="159"/>
      <c r="BC162" s="341"/>
      <c r="BD162" s="307"/>
      <c r="BE162" s="307"/>
      <c r="BF162" s="307"/>
      <c r="BG162" s="342"/>
      <c r="BH162" s="352"/>
      <c r="BI162" s="307"/>
      <c r="BJ162" s="307"/>
      <c r="BK162" s="307"/>
      <c r="BL162" s="342"/>
      <c r="BM162" s="352"/>
      <c r="BN162" s="307"/>
      <c r="BO162" s="307"/>
      <c r="BP162" s="307"/>
      <c r="BQ162" s="342"/>
      <c r="BR162" s="352"/>
      <c r="BS162" s="307"/>
      <c r="BT162" s="307"/>
      <c r="BU162" s="307"/>
      <c r="BV162" s="307"/>
      <c r="BW162" s="307"/>
      <c r="BX162" s="307"/>
      <c r="BY162" s="308"/>
      <c r="BZ162" s="308"/>
      <c r="CA162" s="308"/>
      <c r="CB162" s="308"/>
      <c r="CC162" s="2163"/>
      <c r="CD162" s="2163"/>
      <c r="CE162" s="2163"/>
      <c r="CF162" s="2163"/>
      <c r="CG162" s="2163"/>
      <c r="CH162" s="2163"/>
      <c r="CI162" s="2163"/>
      <c r="CJ162" s="2163"/>
      <c r="CK162" s="2163"/>
      <c r="CL162" s="2163"/>
      <c r="CM162" s="2163"/>
      <c r="CN162" s="2163"/>
      <c r="CO162" s="2163"/>
      <c r="CP162" s="2163"/>
      <c r="CQ162" s="2163"/>
      <c r="CR162" s="2163"/>
      <c r="CS162" s="2163"/>
      <c r="CT162" s="2163"/>
      <c r="CU162" s="2163"/>
      <c r="CV162" s="2163"/>
      <c r="CW162" s="2163"/>
      <c r="CX162" s="2163"/>
      <c r="CY162" s="2163"/>
      <c r="CZ162" s="2163"/>
    </row>
    <row r="163" s="399" customFormat="true" ht="15" customHeight="true" x14ac:dyDescent="0.2">
      <c r="A163" s="868"/>
      <c r="B163" s="1127"/>
      <c r="C163" s="1019"/>
      <c r="D163" s="1020"/>
      <c r="E163" s="1020"/>
      <c r="F163" s="1020"/>
      <c r="G163" s="1021"/>
      <c r="H163" s="1022"/>
      <c r="I163" s="1020"/>
      <c r="J163" s="1020"/>
      <c r="K163" s="1020"/>
      <c r="L163" s="1023"/>
      <c r="M163" s="1024"/>
      <c r="N163" s="1020"/>
      <c r="O163" s="1020"/>
      <c r="P163" s="1020"/>
      <c r="Q163" s="1021"/>
      <c r="R163" s="1022"/>
      <c r="S163" s="1020"/>
      <c r="T163" s="1020"/>
      <c r="U163" s="1020"/>
      <c r="V163" s="1020"/>
      <c r="W163" s="1020"/>
      <c r="X163" s="1020"/>
      <c r="Y163" s="1020"/>
      <c r="Z163" s="1020"/>
      <c r="AA163" s="1020"/>
      <c r="AB163" s="2122"/>
      <c r="AC163" s="667"/>
      <c r="AD163" s="667"/>
      <c r="AE163" s="667"/>
      <c r="AF163" s="667"/>
      <c r="AG163" s="667"/>
      <c r="AH163" s="667"/>
      <c r="AI163" s="667"/>
      <c r="AJ163" s="667"/>
      <c r="AK163" s="667"/>
      <c r="AL163" s="667"/>
      <c r="AM163" s="667"/>
      <c r="AN163" s="667"/>
      <c r="AO163" s="667"/>
      <c r="AP163" s="667"/>
      <c r="AQ163" s="667"/>
      <c r="AR163" s="667"/>
      <c r="AS163" s="667"/>
      <c r="AT163" s="667"/>
      <c r="AU163" s="667"/>
      <c r="AV163" s="667"/>
      <c r="AW163" s="667"/>
      <c r="AX163" s="667"/>
      <c r="AY163" s="667"/>
      <c r="AZ163" s="216"/>
      <c r="BA163" s="393"/>
      <c r="BB163" s="159"/>
      <c r="BC163" s="341"/>
      <c r="BD163" s="307"/>
      <c r="BE163" s="307"/>
      <c r="BF163" s="307"/>
      <c r="BG163" s="342"/>
      <c r="BH163" s="352"/>
      <c r="BI163" s="307"/>
      <c r="BJ163" s="307"/>
      <c r="BK163" s="307"/>
      <c r="BL163" s="342"/>
      <c r="BM163" s="352"/>
      <c r="BN163" s="307"/>
      <c r="BO163" s="307"/>
      <c r="BP163" s="307"/>
      <c r="BQ163" s="342"/>
      <c r="BR163" s="352"/>
      <c r="BS163" s="307"/>
      <c r="BT163" s="307"/>
      <c r="BU163" s="307"/>
      <c r="BV163" s="307"/>
      <c r="BW163" s="307"/>
      <c r="BX163" s="307"/>
      <c r="BY163" s="308"/>
      <c r="BZ163" s="308"/>
      <c r="CA163" s="308"/>
      <c r="CB163" s="308"/>
      <c r="CC163" s="2163"/>
      <c r="CD163" s="2163"/>
      <c r="CE163" s="2163"/>
      <c r="CF163" s="2163"/>
      <c r="CG163" s="2163"/>
      <c r="CH163" s="2163"/>
      <c r="CI163" s="2163"/>
      <c r="CJ163" s="2163"/>
      <c r="CK163" s="2163"/>
      <c r="CL163" s="2163"/>
      <c r="CM163" s="2163"/>
      <c r="CN163" s="2163"/>
      <c r="CO163" s="2163"/>
      <c r="CP163" s="2163"/>
      <c r="CQ163" s="2163"/>
      <c r="CR163" s="2163"/>
      <c r="CS163" s="2163"/>
      <c r="CT163" s="2163"/>
      <c r="CU163" s="2163"/>
      <c r="CV163" s="2163"/>
      <c r="CW163" s="2163"/>
      <c r="CX163" s="2163"/>
      <c r="CY163" s="2163"/>
      <c r="CZ163" s="2163"/>
    </row>
    <row r="164" s="399" customFormat="true" ht="15" customHeight="true" x14ac:dyDescent="0.2">
      <c r="A164" s="868"/>
      <c r="B164" s="1127"/>
      <c r="C164" s="1019"/>
      <c r="D164" s="1020"/>
      <c r="E164" s="1020"/>
      <c r="F164" s="1020"/>
      <c r="G164" s="1021"/>
      <c r="H164" s="1022"/>
      <c r="I164" s="1020"/>
      <c r="J164" s="1020"/>
      <c r="K164" s="1020"/>
      <c r="L164" s="1023"/>
      <c r="M164" s="1024"/>
      <c r="N164" s="1020"/>
      <c r="O164" s="1020"/>
      <c r="P164" s="1020"/>
      <c r="Q164" s="1021"/>
      <c r="R164" s="1022"/>
      <c r="S164" s="1020"/>
      <c r="T164" s="1020"/>
      <c r="U164" s="1020"/>
      <c r="V164" s="1020"/>
      <c r="W164" s="1020"/>
      <c r="X164" s="1020"/>
      <c r="Y164" s="1020"/>
      <c r="Z164" s="1020"/>
      <c r="AA164" s="1020"/>
      <c r="AB164" s="2122"/>
      <c r="AC164" s="667"/>
      <c r="AD164" s="667"/>
      <c r="AE164" s="667"/>
      <c r="AF164" s="667"/>
      <c r="AG164" s="667"/>
      <c r="AH164" s="667"/>
      <c r="AI164" s="667"/>
      <c r="AJ164" s="667"/>
      <c r="AK164" s="667"/>
      <c r="AL164" s="667"/>
      <c r="AM164" s="667"/>
      <c r="AN164" s="667"/>
      <c r="AO164" s="667"/>
      <c r="AP164" s="667"/>
      <c r="AQ164" s="667"/>
      <c r="AR164" s="667"/>
      <c r="AS164" s="667"/>
      <c r="AT164" s="667"/>
      <c r="AU164" s="667"/>
      <c r="AV164" s="667"/>
      <c r="AW164" s="667"/>
      <c r="AX164" s="667"/>
      <c r="AY164" s="667"/>
      <c r="AZ164" s="216"/>
      <c r="BA164" s="393"/>
      <c r="BB164" s="159"/>
      <c r="BC164" s="341"/>
      <c r="BD164" s="307"/>
      <c r="BE164" s="307"/>
      <c r="BF164" s="307"/>
      <c r="BG164" s="342"/>
      <c r="BH164" s="352"/>
      <c r="BI164" s="307"/>
      <c r="BJ164" s="307"/>
      <c r="BK164" s="307"/>
      <c r="BL164" s="342"/>
      <c r="BM164" s="352"/>
      <c r="BN164" s="307"/>
      <c r="BO164" s="307"/>
      <c r="BP164" s="307"/>
      <c r="BQ164" s="342"/>
      <c r="BR164" s="352"/>
      <c r="BS164" s="307"/>
      <c r="BT164" s="307"/>
      <c r="BU164" s="307"/>
      <c r="BV164" s="307"/>
      <c r="BW164" s="307"/>
      <c r="BX164" s="307"/>
      <c r="BY164" s="308"/>
      <c r="BZ164" s="308"/>
      <c r="CA164" s="308"/>
      <c r="CB164" s="308"/>
      <c r="CC164" s="2163"/>
      <c r="CD164" s="2163"/>
      <c r="CE164" s="2163"/>
      <c r="CF164" s="2163"/>
      <c r="CG164" s="2163"/>
      <c r="CH164" s="2163"/>
      <c r="CI164" s="2163"/>
      <c r="CJ164" s="2163"/>
      <c r="CK164" s="2163"/>
      <c r="CL164" s="2163"/>
      <c r="CM164" s="2163"/>
      <c r="CN164" s="2163"/>
      <c r="CO164" s="2163"/>
      <c r="CP164" s="2163"/>
      <c r="CQ164" s="2163"/>
      <c r="CR164" s="2163"/>
      <c r="CS164" s="2163"/>
      <c r="CT164" s="2163"/>
      <c r="CU164" s="2163"/>
      <c r="CV164" s="2163"/>
      <c r="CW164" s="2163"/>
      <c r="CX164" s="2163"/>
      <c r="CY164" s="2163"/>
      <c r="CZ164" s="2163"/>
    </row>
    <row r="165" s="399" customFormat="true" ht="15" customHeight="true" x14ac:dyDescent="0.2">
      <c r="A165" s="868"/>
      <c r="B165" s="1127"/>
      <c r="C165" s="1019"/>
      <c r="D165" s="1020"/>
      <c r="E165" s="1020"/>
      <c r="F165" s="1020"/>
      <c r="G165" s="1021"/>
      <c r="H165" s="1022"/>
      <c r="I165" s="1020"/>
      <c r="J165" s="1020"/>
      <c r="K165" s="1020"/>
      <c r="L165" s="1023"/>
      <c r="M165" s="1024"/>
      <c r="N165" s="1020"/>
      <c r="O165" s="1020"/>
      <c r="P165" s="1020"/>
      <c r="Q165" s="1021"/>
      <c r="R165" s="1022"/>
      <c r="S165" s="1020"/>
      <c r="T165" s="1020"/>
      <c r="U165" s="1020"/>
      <c r="V165" s="1020"/>
      <c r="W165" s="1020"/>
      <c r="X165" s="1020"/>
      <c r="Y165" s="1020"/>
      <c r="Z165" s="1020"/>
      <c r="AA165" s="1020"/>
      <c r="AB165" s="2122"/>
      <c r="AC165" s="667"/>
      <c r="AD165" s="667"/>
      <c r="AE165" s="667"/>
      <c r="AF165" s="667"/>
      <c r="AG165" s="667"/>
      <c r="AH165" s="667"/>
      <c r="AI165" s="667"/>
      <c r="AJ165" s="667"/>
      <c r="AK165" s="667"/>
      <c r="AL165" s="667"/>
      <c r="AM165" s="667"/>
      <c r="AN165" s="667"/>
      <c r="AO165" s="667"/>
      <c r="AP165" s="667"/>
      <c r="AQ165" s="667"/>
      <c r="AR165" s="667"/>
      <c r="AS165" s="667"/>
      <c r="AT165" s="667"/>
      <c r="AU165" s="667"/>
      <c r="AV165" s="667"/>
      <c r="AW165" s="667"/>
      <c r="AX165" s="667"/>
      <c r="AY165" s="667"/>
      <c r="AZ165" s="216"/>
      <c r="BA165" s="393"/>
      <c r="BB165" s="159"/>
      <c r="BC165" s="341"/>
      <c r="BD165" s="307"/>
      <c r="BE165" s="307"/>
      <c r="BF165" s="307"/>
      <c r="BG165" s="342"/>
      <c r="BH165" s="352"/>
      <c r="BI165" s="307"/>
      <c r="BJ165" s="307"/>
      <c r="BK165" s="307"/>
      <c r="BL165" s="342"/>
      <c r="BM165" s="352"/>
      <c r="BN165" s="307"/>
      <c r="BO165" s="307"/>
      <c r="BP165" s="307"/>
      <c r="BQ165" s="342"/>
      <c r="BR165" s="352"/>
      <c r="BS165" s="307"/>
      <c r="BT165" s="307"/>
      <c r="BU165" s="307"/>
      <c r="BV165" s="307"/>
      <c r="BW165" s="307"/>
      <c r="BX165" s="307"/>
      <c r="BY165" s="308"/>
      <c r="BZ165" s="308"/>
      <c r="CA165" s="308"/>
      <c r="CB165" s="308"/>
      <c r="CC165" s="2163"/>
      <c r="CD165" s="2163"/>
      <c r="CE165" s="2163"/>
      <c r="CF165" s="2163"/>
      <c r="CG165" s="2163"/>
      <c r="CH165" s="2163"/>
      <c r="CI165" s="2163"/>
      <c r="CJ165" s="2163"/>
      <c r="CK165" s="2163"/>
      <c r="CL165" s="2163"/>
      <c r="CM165" s="2163"/>
      <c r="CN165" s="2163"/>
      <c r="CO165" s="2163"/>
      <c r="CP165" s="2163"/>
      <c r="CQ165" s="2163"/>
      <c r="CR165" s="2163"/>
      <c r="CS165" s="2163"/>
      <c r="CT165" s="2163"/>
      <c r="CU165" s="2163"/>
      <c r="CV165" s="2163"/>
      <c r="CW165" s="2163"/>
      <c r="CX165" s="2163"/>
      <c r="CY165" s="2163"/>
      <c r="CZ165" s="2163"/>
    </row>
    <row r="166" s="399" customFormat="true" ht="15" customHeight="true" x14ac:dyDescent="0.2">
      <c r="A166" s="869"/>
      <c r="B166" s="1128"/>
      <c r="C166" s="1025"/>
      <c r="D166" s="1026"/>
      <c r="E166" s="1026"/>
      <c r="F166" s="1026"/>
      <c r="G166" s="1027"/>
      <c r="H166" s="1028"/>
      <c r="I166" s="1026"/>
      <c r="J166" s="1026"/>
      <c r="K166" s="1026"/>
      <c r="L166" s="1029"/>
      <c r="M166" s="1030"/>
      <c r="N166" s="1026"/>
      <c r="O166" s="1026"/>
      <c r="P166" s="1026"/>
      <c r="Q166" s="1027"/>
      <c r="R166" s="1028"/>
      <c r="S166" s="1026"/>
      <c r="T166" s="1026"/>
      <c r="U166" s="1026"/>
      <c r="V166" s="1026"/>
      <c r="W166" s="1026"/>
      <c r="X166" s="1026"/>
      <c r="Y166" s="1026"/>
      <c r="Z166" s="1026"/>
      <c r="AA166" s="1026"/>
      <c r="AB166" s="2123"/>
      <c r="AC166" s="667"/>
      <c r="AD166" s="667"/>
      <c r="AE166" s="667"/>
      <c r="AF166" s="667"/>
      <c r="AG166" s="667"/>
      <c r="AH166" s="667"/>
      <c r="AI166" s="667"/>
      <c r="AJ166" s="667"/>
      <c r="AK166" s="667"/>
      <c r="AL166" s="667"/>
      <c r="AM166" s="667"/>
      <c r="AN166" s="667"/>
      <c r="AO166" s="667"/>
      <c r="AP166" s="667"/>
      <c r="AQ166" s="667"/>
      <c r="AR166" s="667"/>
      <c r="AS166" s="667"/>
      <c r="AT166" s="667"/>
      <c r="AU166" s="667"/>
      <c r="AV166" s="667"/>
      <c r="AW166" s="667"/>
      <c r="AX166" s="667"/>
      <c r="AY166" s="667"/>
      <c r="AZ166" s="216"/>
      <c r="BA166" s="393"/>
      <c r="BB166" s="159"/>
      <c r="BC166" s="341"/>
      <c r="BD166" s="307"/>
      <c r="BE166" s="307"/>
      <c r="BF166" s="307"/>
      <c r="BG166" s="342"/>
      <c r="BH166" s="352"/>
      <c r="BI166" s="307"/>
      <c r="BJ166" s="307"/>
      <c r="BK166" s="307"/>
      <c r="BL166" s="342"/>
      <c r="BM166" s="352"/>
      <c r="BN166" s="307"/>
      <c r="BO166" s="307"/>
      <c r="BP166" s="307"/>
      <c r="BQ166" s="342"/>
      <c r="BR166" s="352"/>
      <c r="BS166" s="307"/>
      <c r="BT166" s="307"/>
      <c r="BU166" s="307"/>
      <c r="BV166" s="307"/>
      <c r="BW166" s="307"/>
      <c r="BX166" s="307"/>
      <c r="BY166" s="308"/>
      <c r="BZ166" s="308"/>
      <c r="CA166" s="308"/>
      <c r="CB166" s="308"/>
      <c r="CC166" s="2163"/>
      <c r="CD166" s="2163"/>
      <c r="CE166" s="2163"/>
      <c r="CF166" s="2163"/>
      <c r="CG166" s="2163"/>
      <c r="CH166" s="2163"/>
      <c r="CI166" s="2163"/>
      <c r="CJ166" s="2163"/>
      <c r="CK166" s="2163"/>
      <c r="CL166" s="2163"/>
      <c r="CM166" s="2163"/>
      <c r="CN166" s="2163"/>
      <c r="CO166" s="2163"/>
      <c r="CP166" s="2163"/>
      <c r="CQ166" s="2163"/>
      <c r="CR166" s="2163"/>
      <c r="CS166" s="2163"/>
      <c r="CT166" s="2163"/>
      <c r="CU166" s="2163"/>
      <c r="CV166" s="2163"/>
      <c r="CW166" s="2163"/>
      <c r="CX166" s="2163"/>
      <c r="CY166" s="2163"/>
      <c r="CZ166" s="2163"/>
    </row>
    <row r="167" s="399" customFormat="true" ht="15" customHeight="true" x14ac:dyDescent="0.2">
      <c r="A167" s="870"/>
      <c r="B167" s="896"/>
      <c r="C167" s="1031"/>
      <c r="D167" s="1032"/>
      <c r="E167" s="1032"/>
      <c r="F167" s="1032"/>
      <c r="G167" s="1033"/>
      <c r="H167" s="1034"/>
      <c r="I167" s="1032"/>
      <c r="J167" s="1032"/>
      <c r="K167" s="1032"/>
      <c r="L167" s="1035"/>
      <c r="M167" s="1036"/>
      <c r="N167" s="1032"/>
      <c r="O167" s="1032"/>
      <c r="P167" s="1032"/>
      <c r="Q167" s="1033"/>
      <c r="R167" s="1034"/>
      <c r="S167" s="1032"/>
      <c r="T167" s="1032"/>
      <c r="U167" s="1032"/>
      <c r="V167" s="1032"/>
      <c r="W167" s="1032"/>
      <c r="X167" s="1032"/>
      <c r="Y167" s="1032"/>
      <c r="Z167" s="1032"/>
      <c r="AA167" s="1032"/>
      <c r="AB167" s="2124"/>
      <c r="AC167" s="667"/>
      <c r="AD167" s="667"/>
      <c r="AE167" s="667"/>
      <c r="AF167" s="667"/>
      <c r="AG167" s="667"/>
      <c r="AH167" s="667"/>
      <c r="AI167" s="667"/>
      <c r="AJ167" s="667"/>
      <c r="AK167" s="667"/>
      <c r="AL167" s="667"/>
      <c r="AM167" s="667"/>
      <c r="AN167" s="667"/>
      <c r="AO167" s="667"/>
      <c r="AP167" s="667"/>
      <c r="AQ167" s="667"/>
      <c r="AR167" s="667"/>
      <c r="AS167" s="667"/>
      <c r="AT167" s="667"/>
      <c r="AU167" s="667"/>
      <c r="AV167" s="667"/>
      <c r="AW167" s="667"/>
      <c r="AX167" s="667"/>
      <c r="AY167" s="667"/>
      <c r="AZ167" s="216"/>
      <c r="BA167" s="393"/>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308"/>
      <c r="CB167" s="308"/>
      <c r="CC167" s="2163"/>
      <c r="CD167" s="2163"/>
      <c r="CE167" s="2163"/>
      <c r="CF167" s="2163"/>
      <c r="CG167" s="2163"/>
      <c r="CH167" s="2163"/>
      <c r="CI167" s="2163"/>
      <c r="CJ167" s="2163"/>
      <c r="CK167" s="2163"/>
      <c r="CL167" s="2163"/>
      <c r="CM167" s="2163"/>
      <c r="CN167" s="2163"/>
      <c r="CO167" s="2163"/>
      <c r="CP167" s="2163"/>
      <c r="CQ167" s="2163"/>
      <c r="CR167" s="2163"/>
      <c r="CS167" s="2163"/>
      <c r="CT167" s="2163"/>
      <c r="CU167" s="2163"/>
      <c r="CV167" s="2163"/>
      <c r="CW167" s="2163"/>
      <c r="CX167" s="2163"/>
      <c r="CY167" s="2163"/>
      <c r="CZ167" s="2163"/>
    </row>
    <row r="168" s="399" customFormat="true" ht="15" customHeight="true" x14ac:dyDescent="0.2">
      <c r="A168" s="867"/>
      <c r="B168" s="894"/>
      <c r="C168" s="1037"/>
      <c r="D168" s="1038"/>
      <c r="E168" s="1038"/>
      <c r="F168" s="1038"/>
      <c r="G168" s="1039"/>
      <c r="H168" s="1040"/>
      <c r="I168" s="1038"/>
      <c r="J168" s="1038"/>
      <c r="K168" s="1038"/>
      <c r="L168" s="1041"/>
      <c r="M168" s="1037"/>
      <c r="N168" s="1038"/>
      <c r="O168" s="1038"/>
      <c r="P168" s="1038"/>
      <c r="Q168" s="1039"/>
      <c r="R168" s="1040"/>
      <c r="S168" s="1038"/>
      <c r="T168" s="1038"/>
      <c r="U168" s="1038"/>
      <c r="V168" s="1038"/>
      <c r="W168" s="1038"/>
      <c r="X168" s="1038"/>
      <c r="Y168" s="1038"/>
      <c r="Z168" s="1038"/>
      <c r="AA168" s="1038"/>
      <c r="AB168" s="1041"/>
      <c r="AC168" s="667"/>
      <c r="AD168" s="667"/>
      <c r="AE168" s="667"/>
      <c r="AF168" s="667"/>
      <c r="AG168" s="667"/>
      <c r="AH168" s="667"/>
      <c r="AI168" s="667"/>
      <c r="AJ168" s="667"/>
      <c r="AK168" s="667"/>
      <c r="AL168" s="667"/>
      <c r="AM168" s="667"/>
      <c r="AN168" s="667"/>
      <c r="AO168" s="667"/>
      <c r="AP168" s="667"/>
      <c r="AQ168" s="667"/>
      <c r="AR168" s="667"/>
      <c r="AS168" s="667"/>
      <c r="AT168" s="667"/>
      <c r="AU168" s="667"/>
      <c r="AV168" s="667"/>
      <c r="AW168" s="667"/>
      <c r="AX168" s="667"/>
      <c r="AY168" s="667"/>
      <c r="AZ168" s="216"/>
      <c r="BA168" s="393"/>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308"/>
      <c r="CB168" s="308"/>
      <c r="CC168" s="2163"/>
      <c r="CD168" s="2163"/>
      <c r="CE168" s="2163"/>
      <c r="CF168" s="2163"/>
      <c r="CG168" s="2163"/>
      <c r="CH168" s="2163"/>
      <c r="CI168" s="2163"/>
      <c r="CJ168" s="2163"/>
      <c r="CK168" s="2163"/>
      <c r="CL168" s="2163"/>
      <c r="CM168" s="2163"/>
      <c r="CN168" s="2163"/>
      <c r="CO168" s="2163"/>
      <c r="CP168" s="2163"/>
      <c r="CQ168" s="2163"/>
      <c r="CR168" s="2163"/>
      <c r="CS168" s="2163"/>
      <c r="CT168" s="2163"/>
      <c r="CU168" s="2163"/>
      <c r="CV168" s="2163"/>
      <c r="CW168" s="2163"/>
      <c r="CX168" s="2163"/>
      <c r="CY168" s="2163"/>
      <c r="CZ168" s="2163"/>
    </row>
    <row r="169" s="399" customFormat="true" ht="15" customHeight="true" x14ac:dyDescent="0.2">
      <c r="A169" s="871"/>
      <c r="B169" s="897"/>
      <c r="C169" s="788"/>
      <c r="D169" s="789"/>
      <c r="E169" s="789"/>
      <c r="F169" s="789"/>
      <c r="G169" s="854"/>
      <c r="H169" s="838"/>
      <c r="I169" s="789"/>
      <c r="J169" s="789"/>
      <c r="K169" s="789"/>
      <c r="L169" s="806"/>
      <c r="M169" s="821"/>
      <c r="N169" s="789"/>
      <c r="O169" s="789"/>
      <c r="P169" s="789"/>
      <c r="Q169" s="854"/>
      <c r="R169" s="838"/>
      <c r="S169" s="789"/>
      <c r="T169" s="789"/>
      <c r="U169" s="789"/>
      <c r="V169" s="789"/>
      <c r="W169" s="789"/>
      <c r="X169" s="789"/>
      <c r="Y169" s="789"/>
      <c r="Z169" s="789"/>
      <c r="AA169" s="789"/>
      <c r="AB169" s="2125"/>
      <c r="AC169" s="667"/>
      <c r="AD169" s="667"/>
      <c r="AE169" s="667"/>
      <c r="AF169" s="667"/>
      <c r="AG169" s="667"/>
      <c r="AH169" s="667"/>
      <c r="AI169" s="667"/>
      <c r="AJ169" s="667"/>
      <c r="AK169" s="667"/>
      <c r="AL169" s="667"/>
      <c r="AM169" s="667"/>
      <c r="AN169" s="667"/>
      <c r="AO169" s="667"/>
      <c r="AP169" s="667"/>
      <c r="AQ169" s="667"/>
      <c r="AR169" s="667"/>
      <c r="AS169" s="667"/>
      <c r="AT169" s="667"/>
      <c r="AU169" s="667"/>
      <c r="AV169" s="667"/>
      <c r="AW169" s="667"/>
      <c r="AX169" s="667"/>
      <c r="AY169" s="667"/>
      <c r="AZ169" s="216"/>
      <c r="BA169" s="393"/>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308"/>
      <c r="CC169" s="2163"/>
      <c r="CD169" s="2163"/>
      <c r="CE169" s="2163"/>
      <c r="CF169" s="2163"/>
      <c r="CG169" s="2163"/>
      <c r="CH169" s="2163"/>
      <c r="CI169" s="2163"/>
      <c r="CJ169" s="2163"/>
      <c r="CK169" s="2163"/>
      <c r="CL169" s="2163"/>
      <c r="CM169" s="2163"/>
      <c r="CN169" s="2163"/>
      <c r="CO169" s="2163"/>
      <c r="CP169" s="2163"/>
      <c r="CQ169" s="2163"/>
      <c r="CR169" s="2163"/>
      <c r="CS169" s="2163"/>
      <c r="CT169" s="2163"/>
      <c r="CU169" s="2163"/>
      <c r="CV169" s="2163"/>
      <c r="CW169" s="2163"/>
      <c r="CX169" s="2163"/>
      <c r="CY169" s="2163"/>
      <c r="CZ169" s="2163"/>
    </row>
    <row r="170" s="399" customFormat="true" ht="15" customHeight="true" x14ac:dyDescent="0.2">
      <c r="A170" s="872"/>
      <c r="B170" s="898"/>
      <c r="C170" s="790"/>
      <c r="D170" s="791"/>
      <c r="E170" s="791"/>
      <c r="F170" s="791"/>
      <c r="G170" s="855"/>
      <c r="H170" s="839"/>
      <c r="I170" s="791"/>
      <c r="J170" s="791"/>
      <c r="K170" s="791"/>
      <c r="L170" s="807"/>
      <c r="M170" s="822"/>
      <c r="N170" s="791"/>
      <c r="O170" s="791"/>
      <c r="P170" s="791"/>
      <c r="Q170" s="855"/>
      <c r="R170" s="839"/>
      <c r="S170" s="791"/>
      <c r="T170" s="791"/>
      <c r="U170" s="791"/>
      <c r="V170" s="791"/>
      <c r="W170" s="791"/>
      <c r="X170" s="791"/>
      <c r="Y170" s="791"/>
      <c r="Z170" s="791"/>
      <c r="AA170" s="791"/>
      <c r="AB170" s="2126"/>
      <c r="AC170" s="667"/>
      <c r="AD170" s="667"/>
      <c r="AE170" s="667"/>
      <c r="AF170" s="667"/>
      <c r="AG170" s="667"/>
      <c r="AH170" s="667"/>
      <c r="AI170" s="667"/>
      <c r="AJ170" s="667"/>
      <c r="AK170" s="667"/>
      <c r="AL170" s="667"/>
      <c r="AM170" s="667"/>
      <c r="AN170" s="667"/>
      <c r="AO170" s="667"/>
      <c r="AP170" s="667"/>
      <c r="AQ170" s="667"/>
      <c r="AR170" s="667"/>
      <c r="AS170" s="667"/>
      <c r="AT170" s="667"/>
      <c r="AU170" s="667"/>
      <c r="AV170" s="667"/>
      <c r="AW170" s="667"/>
      <c r="AX170" s="667"/>
      <c r="AY170" s="667"/>
      <c r="AZ170" s="216"/>
      <c r="BA170" s="393"/>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308"/>
      <c r="CC170" s="2163"/>
      <c r="CD170" s="2163"/>
      <c r="CE170" s="2163"/>
      <c r="CF170" s="2163"/>
      <c r="CG170" s="2163"/>
      <c r="CH170" s="2163"/>
      <c r="CI170" s="2163"/>
      <c r="CJ170" s="2163"/>
      <c r="CK170" s="2163"/>
      <c r="CL170" s="2163"/>
      <c r="CM170" s="2163"/>
      <c r="CN170" s="2163"/>
      <c r="CO170" s="2163"/>
      <c r="CP170" s="2163"/>
      <c r="CQ170" s="2163"/>
      <c r="CR170" s="2163"/>
      <c r="CS170" s="2163"/>
      <c r="CT170" s="2163"/>
      <c r="CU170" s="2163"/>
      <c r="CV170" s="2163"/>
      <c r="CW170" s="2163"/>
      <c r="CX170" s="2163"/>
      <c r="CY170" s="2163"/>
      <c r="CZ170" s="2163"/>
    </row>
    <row r="171" s="399" customFormat="true" ht="15" customHeight="true" x14ac:dyDescent="0.2">
      <c r="A171" s="873"/>
      <c r="B171" s="899"/>
      <c r="C171" s="1042"/>
      <c r="D171" s="1043"/>
      <c r="E171" s="1043"/>
      <c r="F171" s="1043"/>
      <c r="G171" s="1044"/>
      <c r="H171" s="1045"/>
      <c r="I171" s="1043"/>
      <c r="J171" s="1043"/>
      <c r="K171" s="1043"/>
      <c r="L171" s="1046"/>
      <c r="M171" s="1047"/>
      <c r="N171" s="1043"/>
      <c r="O171" s="1043"/>
      <c r="P171" s="1043"/>
      <c r="Q171" s="1044"/>
      <c r="R171" s="1045"/>
      <c r="S171" s="1043"/>
      <c r="T171" s="1043"/>
      <c r="U171" s="1043"/>
      <c r="V171" s="1043"/>
      <c r="W171" s="1043"/>
      <c r="X171" s="1043"/>
      <c r="Y171" s="1043"/>
      <c r="Z171" s="1043"/>
      <c r="AA171" s="1043"/>
      <c r="AB171" s="2127"/>
      <c r="AC171" s="667"/>
      <c r="AD171" s="667"/>
      <c r="AE171" s="667"/>
      <c r="AF171" s="667"/>
      <c r="AG171" s="667"/>
      <c r="AH171" s="667"/>
      <c r="AI171" s="667"/>
      <c r="AJ171" s="667"/>
      <c r="AK171" s="667"/>
      <c r="AL171" s="667"/>
      <c r="AM171" s="667"/>
      <c r="AN171" s="667"/>
      <c r="AO171" s="667"/>
      <c r="AP171" s="667"/>
      <c r="AQ171" s="667"/>
      <c r="AR171" s="667"/>
      <c r="AS171" s="667"/>
      <c r="AT171" s="667"/>
      <c r="AU171" s="667"/>
      <c r="AV171" s="667"/>
      <c r="AW171" s="667"/>
      <c r="AX171" s="667"/>
      <c r="AY171" s="667"/>
      <c r="AZ171" s="216"/>
      <c r="BA171" s="393"/>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308"/>
      <c r="CC171" s="2163"/>
      <c r="CD171" s="2163"/>
      <c r="CE171" s="2163"/>
      <c r="CF171" s="2163"/>
      <c r="CG171" s="2163"/>
      <c r="CH171" s="2163"/>
      <c r="CI171" s="2163"/>
      <c r="CJ171" s="2163"/>
      <c r="CK171" s="2163"/>
      <c r="CL171" s="2163"/>
      <c r="CM171" s="2163"/>
      <c r="CN171" s="2163"/>
      <c r="CO171" s="2163"/>
      <c r="CP171" s="2163"/>
      <c r="CQ171" s="2163"/>
      <c r="CR171" s="2163"/>
      <c r="CS171" s="2163"/>
      <c r="CT171" s="2163"/>
      <c r="CU171" s="2163"/>
      <c r="CV171" s="2163"/>
      <c r="CW171" s="2163"/>
      <c r="CX171" s="2163"/>
      <c r="CY171" s="2163"/>
      <c r="CZ171" s="2163"/>
    </row>
    <row r="172" s="399" customFormat="true" ht="15" customHeight="true" x14ac:dyDescent="0.2">
      <c r="A172" s="874"/>
      <c r="B172" s="900"/>
      <c r="C172" s="1048"/>
      <c r="D172" s="1049"/>
      <c r="E172" s="1049"/>
      <c r="F172" s="1049"/>
      <c r="G172" s="1050"/>
      <c r="H172" s="1051"/>
      <c r="I172" s="1049"/>
      <c r="J172" s="1049"/>
      <c r="K172" s="1049"/>
      <c r="L172" s="1052"/>
      <c r="M172" s="1053"/>
      <c r="N172" s="1049"/>
      <c r="O172" s="1049"/>
      <c r="P172" s="1049"/>
      <c r="Q172" s="1050"/>
      <c r="R172" s="1051"/>
      <c r="S172" s="1049"/>
      <c r="T172" s="1049"/>
      <c r="U172" s="1049"/>
      <c r="V172" s="1049"/>
      <c r="W172" s="1049"/>
      <c r="X172" s="1049"/>
      <c r="Y172" s="1049"/>
      <c r="Z172" s="1049"/>
      <c r="AA172" s="1049"/>
      <c r="AB172" s="2128"/>
      <c r="AC172" s="667"/>
      <c r="AD172" s="667"/>
      <c r="AE172" s="667"/>
      <c r="AF172" s="667"/>
      <c r="AG172" s="667"/>
      <c r="AH172" s="667"/>
      <c r="AI172" s="667"/>
      <c r="AJ172" s="667"/>
      <c r="AK172" s="667"/>
      <c r="AL172" s="667"/>
      <c r="AM172" s="667"/>
      <c r="AN172" s="667"/>
      <c r="AO172" s="667"/>
      <c r="AP172" s="667"/>
      <c r="AQ172" s="667"/>
      <c r="AR172" s="667"/>
      <c r="AS172" s="667"/>
      <c r="AT172" s="667"/>
      <c r="AU172" s="667"/>
      <c r="AV172" s="667"/>
      <c r="AW172" s="667"/>
      <c r="AX172" s="667"/>
      <c r="AY172" s="667"/>
      <c r="AZ172" s="216"/>
      <c r="BA172" s="393"/>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308"/>
      <c r="CC172" s="2163"/>
      <c r="CD172" s="2163"/>
      <c r="CE172" s="2163"/>
      <c r="CF172" s="2163"/>
      <c r="CG172" s="2163"/>
      <c r="CH172" s="2163"/>
      <c r="CI172" s="2163"/>
      <c r="CJ172" s="2163"/>
      <c r="CK172" s="2163"/>
      <c r="CL172" s="2163"/>
      <c r="CM172" s="2163"/>
      <c r="CN172" s="2163"/>
      <c r="CO172" s="2163"/>
      <c r="CP172" s="2163"/>
      <c r="CQ172" s="2163"/>
      <c r="CR172" s="2163"/>
      <c r="CS172" s="2163"/>
      <c r="CT172" s="2163"/>
      <c r="CU172" s="2163"/>
      <c r="CV172" s="2163"/>
      <c r="CW172" s="2163"/>
      <c r="CX172" s="2163"/>
      <c r="CY172" s="2163"/>
      <c r="CZ172" s="2163"/>
    </row>
    <row r="173" s="399" customFormat="true" ht="15" customHeight="true" x14ac:dyDescent="0.2">
      <c r="A173" s="874"/>
      <c r="B173" s="900"/>
      <c r="C173" s="1048"/>
      <c r="D173" s="1049"/>
      <c r="E173" s="1049"/>
      <c r="F173" s="1049"/>
      <c r="G173" s="1050"/>
      <c r="H173" s="1051"/>
      <c r="I173" s="1049"/>
      <c r="J173" s="1049"/>
      <c r="K173" s="1049"/>
      <c r="L173" s="1052"/>
      <c r="M173" s="1053"/>
      <c r="N173" s="1049"/>
      <c r="O173" s="1049"/>
      <c r="P173" s="1049"/>
      <c r="Q173" s="1050"/>
      <c r="R173" s="1051"/>
      <c r="S173" s="1049"/>
      <c r="T173" s="1049"/>
      <c r="U173" s="1049"/>
      <c r="V173" s="1049"/>
      <c r="W173" s="1049"/>
      <c r="X173" s="1049"/>
      <c r="Y173" s="1049"/>
      <c r="Z173" s="1049"/>
      <c r="AA173" s="1049"/>
      <c r="AB173" s="2128"/>
      <c r="AC173" s="667"/>
      <c r="AD173" s="667"/>
      <c r="AE173" s="667"/>
      <c r="AF173" s="667"/>
      <c r="AG173" s="667"/>
      <c r="AH173" s="667"/>
      <c r="AI173" s="667"/>
      <c r="AJ173" s="667"/>
      <c r="AK173" s="667"/>
      <c r="AL173" s="667"/>
      <c r="AM173" s="667"/>
      <c r="AN173" s="667"/>
      <c r="AO173" s="667"/>
      <c r="AP173" s="667"/>
      <c r="AQ173" s="667"/>
      <c r="AR173" s="667"/>
      <c r="AS173" s="667"/>
      <c r="AT173" s="667"/>
      <c r="AU173" s="667"/>
      <c r="AV173" s="667"/>
      <c r="AW173" s="667"/>
      <c r="AX173" s="667"/>
      <c r="AY173" s="667"/>
      <c r="AZ173" s="216"/>
      <c r="BA173" s="393"/>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308"/>
      <c r="CC173" s="2163"/>
      <c r="CD173" s="2163"/>
      <c r="CE173" s="2163"/>
      <c r="CF173" s="2163"/>
      <c r="CG173" s="2163"/>
      <c r="CH173" s="2163"/>
      <c r="CI173" s="2163"/>
      <c r="CJ173" s="2163"/>
      <c r="CK173" s="2163"/>
      <c r="CL173" s="2163"/>
      <c r="CM173" s="2163"/>
      <c r="CN173" s="2163"/>
      <c r="CO173" s="2163"/>
      <c r="CP173" s="2163"/>
      <c r="CQ173" s="2163"/>
      <c r="CR173" s="2163"/>
      <c r="CS173" s="2163"/>
      <c r="CT173" s="2163"/>
      <c r="CU173" s="2163"/>
      <c r="CV173" s="2163"/>
      <c r="CW173" s="2163"/>
      <c r="CX173" s="2163"/>
      <c r="CY173" s="2163"/>
      <c r="CZ173" s="2163"/>
    </row>
    <row r="174" s="399" customFormat="true" ht="15" customHeight="true" x14ac:dyDescent="0.2">
      <c r="A174" s="874"/>
      <c r="B174" s="900"/>
      <c r="C174" s="1048"/>
      <c r="D174" s="1049"/>
      <c r="E174" s="1049"/>
      <c r="F174" s="1049"/>
      <c r="G174" s="1050"/>
      <c r="H174" s="1051"/>
      <c r="I174" s="1049"/>
      <c r="J174" s="1049"/>
      <c r="K174" s="1049"/>
      <c r="L174" s="1052"/>
      <c r="M174" s="1053"/>
      <c r="N174" s="1049"/>
      <c r="O174" s="1049"/>
      <c r="P174" s="1049"/>
      <c r="Q174" s="1050"/>
      <c r="R174" s="1051"/>
      <c r="S174" s="1049"/>
      <c r="T174" s="1049"/>
      <c r="U174" s="1049"/>
      <c r="V174" s="1049"/>
      <c r="W174" s="1049"/>
      <c r="X174" s="1049"/>
      <c r="Y174" s="1049"/>
      <c r="Z174" s="1049"/>
      <c r="AA174" s="1049"/>
      <c r="AB174" s="2128"/>
      <c r="AC174" s="667"/>
      <c r="AD174" s="667"/>
      <c r="AE174" s="667"/>
      <c r="AF174" s="667"/>
      <c r="AG174" s="667"/>
      <c r="AH174" s="667"/>
      <c r="AI174" s="667"/>
      <c r="AJ174" s="667"/>
      <c r="AK174" s="667"/>
      <c r="AL174" s="667"/>
      <c r="AM174" s="667"/>
      <c r="AN174" s="667"/>
      <c r="AO174" s="667"/>
      <c r="AP174" s="667"/>
      <c r="AQ174" s="667"/>
      <c r="AR174" s="667"/>
      <c r="AS174" s="667"/>
      <c r="AT174" s="667"/>
      <c r="AU174" s="667"/>
      <c r="AV174" s="667"/>
      <c r="AW174" s="667"/>
      <c r="AX174" s="667"/>
      <c r="AY174" s="667"/>
      <c r="AZ174" s="216"/>
      <c r="BA174" s="393"/>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308"/>
      <c r="CC174" s="2163"/>
      <c r="CD174" s="2163"/>
      <c r="CE174" s="2163"/>
      <c r="CF174" s="2163"/>
      <c r="CG174" s="2163"/>
      <c r="CH174" s="2163"/>
      <c r="CI174" s="2163"/>
      <c r="CJ174" s="2163"/>
      <c r="CK174" s="2163"/>
      <c r="CL174" s="2163"/>
      <c r="CM174" s="2163"/>
      <c r="CN174" s="2163"/>
      <c r="CO174" s="2163"/>
      <c r="CP174" s="2163"/>
      <c r="CQ174" s="2163"/>
      <c r="CR174" s="2163"/>
      <c r="CS174" s="2163"/>
      <c r="CT174" s="2163"/>
      <c r="CU174" s="2163"/>
      <c r="CV174" s="2163"/>
      <c r="CW174" s="2163"/>
      <c r="CX174" s="2163"/>
      <c r="CY174" s="2163"/>
      <c r="CZ174" s="2163"/>
    </row>
    <row r="175" s="399" customFormat="true" ht="15" customHeight="true" x14ac:dyDescent="0.2">
      <c r="A175" s="874"/>
      <c r="B175" s="900"/>
      <c r="C175" s="1048"/>
      <c r="D175" s="1049"/>
      <c r="E175" s="1049"/>
      <c r="F175" s="1049"/>
      <c r="G175" s="1050"/>
      <c r="H175" s="1051"/>
      <c r="I175" s="1049"/>
      <c r="J175" s="1049"/>
      <c r="K175" s="1049"/>
      <c r="L175" s="1052"/>
      <c r="M175" s="1053"/>
      <c r="N175" s="1049"/>
      <c r="O175" s="1049"/>
      <c r="P175" s="1049"/>
      <c r="Q175" s="1050"/>
      <c r="R175" s="1051"/>
      <c r="S175" s="1049"/>
      <c r="T175" s="1049"/>
      <c r="U175" s="1049"/>
      <c r="V175" s="1049"/>
      <c r="W175" s="1049"/>
      <c r="X175" s="1049"/>
      <c r="Y175" s="1049"/>
      <c r="Z175" s="1049"/>
      <c r="AA175" s="1049"/>
      <c r="AB175" s="2128"/>
      <c r="AC175" s="667"/>
      <c r="AD175" s="667"/>
      <c r="AE175" s="667"/>
      <c r="AF175" s="667"/>
      <c r="AG175" s="667"/>
      <c r="AH175" s="667"/>
      <c r="AI175" s="667"/>
      <c r="AJ175" s="667"/>
      <c r="AK175" s="667"/>
      <c r="AL175" s="667"/>
      <c r="AM175" s="667"/>
      <c r="AN175" s="667"/>
      <c r="AO175" s="667"/>
      <c r="AP175" s="667"/>
      <c r="AQ175" s="667"/>
      <c r="AR175" s="667"/>
      <c r="AS175" s="667"/>
      <c r="AT175" s="667"/>
      <c r="AU175" s="667"/>
      <c r="AV175" s="667"/>
      <c r="AW175" s="667"/>
      <c r="AX175" s="667"/>
      <c r="AY175" s="667"/>
      <c r="AZ175" s="216"/>
      <c r="BA175" s="393"/>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308"/>
      <c r="CC175" s="2163"/>
      <c r="CD175" s="2163"/>
      <c r="CE175" s="2163"/>
      <c r="CF175" s="2163"/>
      <c r="CG175" s="2163"/>
      <c r="CH175" s="2163"/>
      <c r="CI175" s="2163"/>
      <c r="CJ175" s="2163"/>
      <c r="CK175" s="2163"/>
      <c r="CL175" s="2163"/>
      <c r="CM175" s="2163"/>
      <c r="CN175" s="2163"/>
      <c r="CO175" s="2163"/>
      <c r="CP175" s="2163"/>
      <c r="CQ175" s="2163"/>
      <c r="CR175" s="2163"/>
      <c r="CS175" s="2163"/>
      <c r="CT175" s="2163"/>
      <c r="CU175" s="2163"/>
      <c r="CV175" s="2163"/>
      <c r="CW175" s="2163"/>
      <c r="CX175" s="2163"/>
      <c r="CY175" s="2163"/>
      <c r="CZ175" s="2163"/>
    </row>
    <row r="176" s="399" customFormat="true" ht="15" customHeight="true" x14ac:dyDescent="0.2">
      <c r="A176" s="874"/>
      <c r="B176" s="900"/>
      <c r="C176" s="1048"/>
      <c r="D176" s="1049"/>
      <c r="E176" s="1049"/>
      <c r="F176" s="1049"/>
      <c r="G176" s="1050"/>
      <c r="H176" s="1051"/>
      <c r="I176" s="1049"/>
      <c r="J176" s="1049"/>
      <c r="K176" s="1049"/>
      <c r="L176" s="1052"/>
      <c r="M176" s="1053"/>
      <c r="N176" s="1049"/>
      <c r="O176" s="1049"/>
      <c r="P176" s="1049"/>
      <c r="Q176" s="1050"/>
      <c r="R176" s="1051"/>
      <c r="S176" s="1049"/>
      <c r="T176" s="1049"/>
      <c r="U176" s="1049"/>
      <c r="V176" s="1049"/>
      <c r="W176" s="1049"/>
      <c r="X176" s="1049"/>
      <c r="Y176" s="1049"/>
      <c r="Z176" s="1049"/>
      <c r="AA176" s="1049"/>
      <c r="AB176" s="2128"/>
      <c r="AC176" s="667"/>
      <c r="AD176" s="667"/>
      <c r="AE176" s="667"/>
      <c r="AF176" s="667"/>
      <c r="AG176" s="667"/>
      <c r="AH176" s="667"/>
      <c r="AI176" s="667"/>
      <c r="AJ176" s="667"/>
      <c r="AK176" s="667"/>
      <c r="AL176" s="667"/>
      <c r="AM176" s="667"/>
      <c r="AN176" s="667"/>
      <c r="AO176" s="667"/>
      <c r="AP176" s="667"/>
      <c r="AQ176" s="667"/>
      <c r="AR176" s="667"/>
      <c r="AS176" s="667"/>
      <c r="AT176" s="667"/>
      <c r="AU176" s="667"/>
      <c r="AV176" s="667"/>
      <c r="AW176" s="667"/>
      <c r="AX176" s="667"/>
      <c r="AY176" s="667"/>
      <c r="AZ176" s="216"/>
      <c r="BA176" s="393"/>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308"/>
      <c r="CC176" s="2163"/>
      <c r="CD176" s="2163"/>
      <c r="CE176" s="2163"/>
      <c r="CF176" s="2163"/>
      <c r="CG176" s="2163"/>
      <c r="CH176" s="2163"/>
      <c r="CI176" s="2163"/>
      <c r="CJ176" s="2163"/>
      <c r="CK176" s="2163"/>
      <c r="CL176" s="2163"/>
      <c r="CM176" s="2163"/>
      <c r="CN176" s="2163"/>
      <c r="CO176" s="2163"/>
      <c r="CP176" s="2163"/>
      <c r="CQ176" s="2163"/>
      <c r="CR176" s="2163"/>
      <c r="CS176" s="2163"/>
      <c r="CT176" s="2163"/>
      <c r="CU176" s="2163"/>
      <c r="CV176" s="2163"/>
      <c r="CW176" s="2163"/>
      <c r="CX176" s="2163"/>
      <c r="CY176" s="2163"/>
      <c r="CZ176" s="2163"/>
    </row>
    <row r="177" s="399" customFormat="true" ht="15" customHeight="true" x14ac:dyDescent="0.2">
      <c r="A177" s="874"/>
      <c r="B177" s="900"/>
      <c r="C177" s="1048"/>
      <c r="D177" s="1049"/>
      <c r="E177" s="1049"/>
      <c r="F177" s="1049"/>
      <c r="G177" s="1050"/>
      <c r="H177" s="1051"/>
      <c r="I177" s="1049"/>
      <c r="J177" s="1049"/>
      <c r="K177" s="1049"/>
      <c r="L177" s="1052"/>
      <c r="M177" s="1053"/>
      <c r="N177" s="1049"/>
      <c r="O177" s="1049"/>
      <c r="P177" s="1049"/>
      <c r="Q177" s="1050"/>
      <c r="R177" s="1051"/>
      <c r="S177" s="1049"/>
      <c r="T177" s="1049"/>
      <c r="U177" s="1049"/>
      <c r="V177" s="1049"/>
      <c r="W177" s="1049"/>
      <c r="X177" s="1049"/>
      <c r="Y177" s="1049"/>
      <c r="Z177" s="1049"/>
      <c r="AA177" s="1049"/>
      <c r="AB177" s="2128"/>
      <c r="AC177" s="667"/>
      <c r="AD177" s="667"/>
      <c r="AE177" s="667"/>
      <c r="AF177" s="667"/>
      <c r="AG177" s="667"/>
      <c r="AH177" s="667"/>
      <c r="AI177" s="667"/>
      <c r="AJ177" s="667"/>
      <c r="AK177" s="667"/>
      <c r="AL177" s="667"/>
      <c r="AM177" s="667"/>
      <c r="AN177" s="667"/>
      <c r="AO177" s="667"/>
      <c r="AP177" s="667"/>
      <c r="AQ177" s="667"/>
      <c r="AR177" s="667"/>
      <c r="AS177" s="667"/>
      <c r="AT177" s="667"/>
      <c r="AU177" s="667"/>
      <c r="AV177" s="667"/>
      <c r="AW177" s="667"/>
      <c r="AX177" s="667"/>
      <c r="AY177" s="667"/>
      <c r="AZ177" s="216"/>
      <c r="BA177" s="393"/>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308"/>
      <c r="CC177" s="2163"/>
      <c r="CD177" s="2163"/>
      <c r="CE177" s="2163"/>
      <c r="CF177" s="2163"/>
      <c r="CG177" s="2163"/>
      <c r="CH177" s="2163"/>
      <c r="CI177" s="2163"/>
      <c r="CJ177" s="2163"/>
      <c r="CK177" s="2163"/>
      <c r="CL177" s="2163"/>
      <c r="CM177" s="2163"/>
      <c r="CN177" s="2163"/>
      <c r="CO177" s="2163"/>
      <c r="CP177" s="2163"/>
      <c r="CQ177" s="2163"/>
      <c r="CR177" s="2163"/>
      <c r="CS177" s="2163"/>
      <c r="CT177" s="2163"/>
      <c r="CU177" s="2163"/>
      <c r="CV177" s="2163"/>
      <c r="CW177" s="2163"/>
      <c r="CX177" s="2163"/>
      <c r="CY177" s="2163"/>
      <c r="CZ177" s="2163"/>
    </row>
    <row r="178" s="399" customFormat="true" ht="15" customHeight="true" x14ac:dyDescent="0.2">
      <c r="A178" s="874"/>
      <c r="B178" s="900"/>
      <c r="C178" s="1048"/>
      <c r="D178" s="1049"/>
      <c r="E178" s="1049"/>
      <c r="F178" s="1049"/>
      <c r="G178" s="1050"/>
      <c r="H178" s="1051"/>
      <c r="I178" s="1049"/>
      <c r="J178" s="1049"/>
      <c r="K178" s="1049"/>
      <c r="L178" s="1052"/>
      <c r="M178" s="1053"/>
      <c r="N178" s="1049"/>
      <c r="O178" s="1049"/>
      <c r="P178" s="1049"/>
      <c r="Q178" s="1050"/>
      <c r="R178" s="1051"/>
      <c r="S178" s="1049"/>
      <c r="T178" s="1049"/>
      <c r="U178" s="1049"/>
      <c r="V178" s="1049"/>
      <c r="W178" s="1049"/>
      <c r="X178" s="1049"/>
      <c r="Y178" s="1049"/>
      <c r="Z178" s="1049"/>
      <c r="AA178" s="1049"/>
      <c r="AB178" s="2128"/>
      <c r="AC178" s="667"/>
      <c r="AD178" s="667"/>
      <c r="AE178" s="667"/>
      <c r="AF178" s="667"/>
      <c r="AG178" s="667"/>
      <c r="AH178" s="667"/>
      <c r="AI178" s="667"/>
      <c r="AJ178" s="667"/>
      <c r="AK178" s="667"/>
      <c r="AL178" s="667"/>
      <c r="AM178" s="667"/>
      <c r="AN178" s="667"/>
      <c r="AO178" s="667"/>
      <c r="AP178" s="667"/>
      <c r="AQ178" s="667"/>
      <c r="AR178" s="667"/>
      <c r="AS178" s="667"/>
      <c r="AT178" s="667"/>
      <c r="AU178" s="667"/>
      <c r="AV178" s="667"/>
      <c r="AW178" s="667"/>
      <c r="AX178" s="667"/>
      <c r="AY178" s="667"/>
      <c r="AZ178" s="216"/>
      <c r="BA178" s="393"/>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308"/>
      <c r="CC178" s="2163"/>
      <c r="CD178" s="2163"/>
      <c r="CE178" s="2163"/>
      <c r="CF178" s="2163"/>
      <c r="CG178" s="2163"/>
      <c r="CH178" s="2163"/>
      <c r="CI178" s="2163"/>
      <c r="CJ178" s="2163"/>
      <c r="CK178" s="2163"/>
      <c r="CL178" s="2163"/>
      <c r="CM178" s="2163"/>
      <c r="CN178" s="2163"/>
      <c r="CO178" s="2163"/>
      <c r="CP178" s="2163"/>
      <c r="CQ178" s="2163"/>
      <c r="CR178" s="2163"/>
      <c r="CS178" s="2163"/>
      <c r="CT178" s="2163"/>
      <c r="CU178" s="2163"/>
      <c r="CV178" s="2163"/>
      <c r="CW178" s="2163"/>
      <c r="CX178" s="2163"/>
      <c r="CY178" s="2163"/>
      <c r="CZ178" s="2163"/>
    </row>
    <row r="179" s="399" customFormat="true" ht="15" customHeight="true" x14ac:dyDescent="0.2">
      <c r="A179" s="874"/>
      <c r="B179" s="900"/>
      <c r="C179" s="1048"/>
      <c r="D179" s="1049"/>
      <c r="E179" s="1049"/>
      <c r="F179" s="1049"/>
      <c r="G179" s="1050"/>
      <c r="H179" s="1051"/>
      <c r="I179" s="1049"/>
      <c r="J179" s="1049"/>
      <c r="K179" s="1049"/>
      <c r="L179" s="1052"/>
      <c r="M179" s="1053"/>
      <c r="N179" s="1049"/>
      <c r="O179" s="1049"/>
      <c r="P179" s="1049"/>
      <c r="Q179" s="1050"/>
      <c r="R179" s="1051"/>
      <c r="S179" s="1049"/>
      <c r="T179" s="1049"/>
      <c r="U179" s="1049"/>
      <c r="V179" s="1049"/>
      <c r="W179" s="1049"/>
      <c r="X179" s="1049"/>
      <c r="Y179" s="1049"/>
      <c r="Z179" s="1049"/>
      <c r="AA179" s="1049"/>
      <c r="AB179" s="2128"/>
      <c r="AC179" s="667"/>
      <c r="AD179" s="667"/>
      <c r="AE179" s="667"/>
      <c r="AF179" s="667"/>
      <c r="AG179" s="667"/>
      <c r="AH179" s="667"/>
      <c r="AI179" s="667"/>
      <c r="AJ179" s="667"/>
      <c r="AK179" s="667"/>
      <c r="AL179" s="667"/>
      <c r="AM179" s="667"/>
      <c r="AN179" s="667"/>
      <c r="AO179" s="667"/>
      <c r="AP179" s="667"/>
      <c r="AQ179" s="667"/>
      <c r="AR179" s="667"/>
      <c r="AS179" s="667"/>
      <c r="AT179" s="667"/>
      <c r="AU179" s="667"/>
      <c r="AV179" s="667"/>
      <c r="AW179" s="667"/>
      <c r="AX179" s="667"/>
      <c r="AY179" s="667"/>
      <c r="AZ179" s="216"/>
      <c r="BA179" s="393"/>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308"/>
      <c r="CC179" s="2163"/>
      <c r="CD179" s="2163"/>
      <c r="CE179" s="2163"/>
      <c r="CF179" s="2163"/>
      <c r="CG179" s="2163"/>
      <c r="CH179" s="2163"/>
      <c r="CI179" s="2163"/>
      <c r="CJ179" s="2163"/>
      <c r="CK179" s="2163"/>
      <c r="CL179" s="2163"/>
      <c r="CM179" s="2163"/>
      <c r="CN179" s="2163"/>
      <c r="CO179" s="2163"/>
      <c r="CP179" s="2163"/>
      <c r="CQ179" s="2163"/>
      <c r="CR179" s="2163"/>
      <c r="CS179" s="2163"/>
      <c r="CT179" s="2163"/>
      <c r="CU179" s="2163"/>
      <c r="CV179" s="2163"/>
      <c r="CW179" s="2163"/>
      <c r="CX179" s="2163"/>
      <c r="CY179" s="2163"/>
      <c r="CZ179" s="2163"/>
    </row>
    <row r="180" s="399" customFormat="true" ht="15" customHeight="true" x14ac:dyDescent="0.2">
      <c r="A180" s="874"/>
      <c r="B180" s="900"/>
      <c r="C180" s="1048"/>
      <c r="D180" s="1049"/>
      <c r="E180" s="1049"/>
      <c r="F180" s="1049"/>
      <c r="G180" s="1050"/>
      <c r="H180" s="1051"/>
      <c r="I180" s="1049"/>
      <c r="J180" s="1049"/>
      <c r="K180" s="1049"/>
      <c r="L180" s="1052"/>
      <c r="M180" s="1053"/>
      <c r="N180" s="1049"/>
      <c r="O180" s="1049"/>
      <c r="P180" s="1049"/>
      <c r="Q180" s="1050"/>
      <c r="R180" s="1051"/>
      <c r="S180" s="1049"/>
      <c r="T180" s="1049"/>
      <c r="U180" s="1049"/>
      <c r="V180" s="1049"/>
      <c r="W180" s="1049"/>
      <c r="X180" s="1049"/>
      <c r="Y180" s="1049"/>
      <c r="Z180" s="1049"/>
      <c r="AA180" s="1049"/>
      <c r="AB180" s="2128"/>
      <c r="AC180" s="667"/>
      <c r="AD180" s="667"/>
      <c r="AE180" s="667"/>
      <c r="AF180" s="667"/>
      <c r="AG180" s="667"/>
      <c r="AH180" s="667"/>
      <c r="AI180" s="667"/>
      <c r="AJ180" s="667"/>
      <c r="AK180" s="667"/>
      <c r="AL180" s="667"/>
      <c r="AM180" s="667"/>
      <c r="AN180" s="667"/>
      <c r="AO180" s="667"/>
      <c r="AP180" s="667"/>
      <c r="AQ180" s="667"/>
      <c r="AR180" s="667"/>
      <c r="AS180" s="667"/>
      <c r="AT180" s="667"/>
      <c r="AU180" s="667"/>
      <c r="AV180" s="667"/>
      <c r="AW180" s="667"/>
      <c r="AX180" s="667"/>
      <c r="AY180" s="667"/>
      <c r="AZ180" s="216"/>
      <c r="BA180" s="393"/>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308"/>
      <c r="CC180" s="2163"/>
      <c r="CD180" s="2163"/>
      <c r="CE180" s="2163"/>
      <c r="CF180" s="2163"/>
      <c r="CG180" s="2163"/>
      <c r="CH180" s="2163"/>
      <c r="CI180" s="2163"/>
      <c r="CJ180" s="2163"/>
      <c r="CK180" s="2163"/>
      <c r="CL180" s="2163"/>
      <c r="CM180" s="2163"/>
      <c r="CN180" s="2163"/>
      <c r="CO180" s="2163"/>
      <c r="CP180" s="2163"/>
      <c r="CQ180" s="2163"/>
      <c r="CR180" s="2163"/>
      <c r="CS180" s="2163"/>
      <c r="CT180" s="2163"/>
      <c r="CU180" s="2163"/>
      <c r="CV180" s="2163"/>
      <c r="CW180" s="2163"/>
      <c r="CX180" s="2163"/>
      <c r="CY180" s="2163"/>
      <c r="CZ180" s="2163"/>
    </row>
    <row r="181" s="399" customFormat="true" ht="15" customHeight="true" x14ac:dyDescent="0.2">
      <c r="A181" s="874"/>
      <c r="B181" s="900"/>
      <c r="C181" s="1048"/>
      <c r="D181" s="1049"/>
      <c r="E181" s="1049"/>
      <c r="F181" s="1049"/>
      <c r="G181" s="1050"/>
      <c r="H181" s="1051"/>
      <c r="I181" s="1049"/>
      <c r="J181" s="1049"/>
      <c r="K181" s="1049"/>
      <c r="L181" s="1052"/>
      <c r="M181" s="1053"/>
      <c r="N181" s="1049"/>
      <c r="O181" s="1049"/>
      <c r="P181" s="1049"/>
      <c r="Q181" s="1050"/>
      <c r="R181" s="1051"/>
      <c r="S181" s="1049"/>
      <c r="T181" s="1049"/>
      <c r="U181" s="1049"/>
      <c r="V181" s="1049"/>
      <c r="W181" s="1049"/>
      <c r="X181" s="1049"/>
      <c r="Y181" s="1049"/>
      <c r="Z181" s="1049"/>
      <c r="AA181" s="1049"/>
      <c r="AB181" s="2128"/>
      <c r="AC181" s="667"/>
      <c r="AD181" s="667"/>
      <c r="AE181" s="667"/>
      <c r="AF181" s="667"/>
      <c r="AG181" s="667"/>
      <c r="AH181" s="667"/>
      <c r="AI181" s="667"/>
      <c r="AJ181" s="667"/>
      <c r="AK181" s="667"/>
      <c r="AL181" s="667"/>
      <c r="AM181" s="667"/>
      <c r="AN181" s="667"/>
      <c r="AO181" s="667"/>
      <c r="AP181" s="667"/>
      <c r="AQ181" s="667"/>
      <c r="AR181" s="667"/>
      <c r="AS181" s="667"/>
      <c r="AT181" s="667"/>
      <c r="AU181" s="667"/>
      <c r="AV181" s="667"/>
      <c r="AW181" s="667"/>
      <c r="AX181" s="667"/>
      <c r="AY181" s="667"/>
      <c r="AZ181" s="216"/>
      <c r="BA181" s="393"/>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308"/>
      <c r="CC181" s="2163"/>
      <c r="CD181" s="2163"/>
      <c r="CE181" s="2163"/>
      <c r="CF181" s="2163"/>
      <c r="CG181" s="2163"/>
      <c r="CH181" s="2163"/>
      <c r="CI181" s="2163"/>
      <c r="CJ181" s="2163"/>
      <c r="CK181" s="2163"/>
      <c r="CL181" s="2163"/>
      <c r="CM181" s="2163"/>
      <c r="CN181" s="2163"/>
      <c r="CO181" s="2163"/>
      <c r="CP181" s="2163"/>
      <c r="CQ181" s="2163"/>
      <c r="CR181" s="2163"/>
      <c r="CS181" s="2163"/>
      <c r="CT181" s="2163"/>
      <c r="CU181" s="2163"/>
      <c r="CV181" s="2163"/>
      <c r="CW181" s="2163"/>
      <c r="CX181" s="2163"/>
      <c r="CY181" s="2163"/>
      <c r="CZ181" s="2163"/>
    </row>
    <row r="182" s="399" customFormat="true" ht="15" customHeight="true" x14ac:dyDescent="0.2">
      <c r="A182" s="874"/>
      <c r="B182" s="900"/>
      <c r="C182" s="1048"/>
      <c r="D182" s="1049"/>
      <c r="E182" s="1049"/>
      <c r="F182" s="1049"/>
      <c r="G182" s="1050"/>
      <c r="H182" s="1051"/>
      <c r="I182" s="1049"/>
      <c r="J182" s="1049"/>
      <c r="K182" s="1049"/>
      <c r="L182" s="1052"/>
      <c r="M182" s="1053"/>
      <c r="N182" s="1049"/>
      <c r="O182" s="1049"/>
      <c r="P182" s="1049"/>
      <c r="Q182" s="1050"/>
      <c r="R182" s="1051"/>
      <c r="S182" s="1049"/>
      <c r="T182" s="1049"/>
      <c r="U182" s="1049"/>
      <c r="V182" s="1049"/>
      <c r="W182" s="1049"/>
      <c r="X182" s="1049"/>
      <c r="Y182" s="1049"/>
      <c r="Z182" s="1049"/>
      <c r="AA182" s="1049"/>
      <c r="AB182" s="2128"/>
      <c r="AC182" s="667"/>
      <c r="AD182" s="667"/>
      <c r="AE182" s="667"/>
      <c r="AF182" s="667"/>
      <c r="AG182" s="667"/>
      <c r="AH182" s="667"/>
      <c r="AI182" s="667"/>
      <c r="AJ182" s="667"/>
      <c r="AK182" s="667"/>
      <c r="AL182" s="667"/>
      <c r="AM182" s="667"/>
      <c r="AN182" s="667"/>
      <c r="AO182" s="667"/>
      <c r="AP182" s="667"/>
      <c r="AQ182" s="667"/>
      <c r="AR182" s="667"/>
      <c r="AS182" s="667"/>
      <c r="AT182" s="667"/>
      <c r="AU182" s="667"/>
      <c r="AV182" s="667"/>
      <c r="AW182" s="667"/>
      <c r="AX182" s="667"/>
      <c r="AY182" s="667"/>
      <c r="AZ182" s="216"/>
      <c r="BA182" s="393"/>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308"/>
      <c r="CC182" s="2163"/>
      <c r="CD182" s="2163"/>
      <c r="CE182" s="2163"/>
      <c r="CF182" s="2163"/>
      <c r="CG182" s="2163"/>
      <c r="CH182" s="2163"/>
      <c r="CI182" s="2163"/>
      <c r="CJ182" s="2163"/>
      <c r="CK182" s="2163"/>
      <c r="CL182" s="2163"/>
      <c r="CM182" s="2163"/>
      <c r="CN182" s="2163"/>
      <c r="CO182" s="2163"/>
      <c r="CP182" s="2163"/>
      <c r="CQ182" s="2163"/>
      <c r="CR182" s="2163"/>
      <c r="CS182" s="2163"/>
      <c r="CT182" s="2163"/>
      <c r="CU182" s="2163"/>
      <c r="CV182" s="2163"/>
      <c r="CW182" s="2163"/>
      <c r="CX182" s="2163"/>
      <c r="CY182" s="2163"/>
      <c r="CZ182" s="2163"/>
    </row>
    <row r="183" s="399" customFormat="true" ht="15" customHeight="true" x14ac:dyDescent="0.2">
      <c r="A183" s="874"/>
      <c r="B183" s="900"/>
      <c r="C183" s="1048"/>
      <c r="D183" s="1049"/>
      <c r="E183" s="1049"/>
      <c r="F183" s="1049"/>
      <c r="G183" s="1050"/>
      <c r="H183" s="1051"/>
      <c r="I183" s="1049"/>
      <c r="J183" s="1049"/>
      <c r="K183" s="1049"/>
      <c r="L183" s="1052"/>
      <c r="M183" s="1053"/>
      <c r="N183" s="1049"/>
      <c r="O183" s="1049"/>
      <c r="P183" s="1049"/>
      <c r="Q183" s="1050"/>
      <c r="R183" s="1051"/>
      <c r="S183" s="1049"/>
      <c r="T183" s="1049"/>
      <c r="U183" s="1049"/>
      <c r="V183" s="1049"/>
      <c r="W183" s="1049"/>
      <c r="X183" s="1049"/>
      <c r="Y183" s="1049"/>
      <c r="Z183" s="1049"/>
      <c r="AA183" s="1049"/>
      <c r="AB183" s="2128"/>
      <c r="AC183" s="667"/>
      <c r="AD183" s="667"/>
      <c r="AE183" s="667"/>
      <c r="AF183" s="667"/>
      <c r="AG183" s="667"/>
      <c r="AH183" s="667"/>
      <c r="AI183" s="667"/>
      <c r="AJ183" s="667"/>
      <c r="AK183" s="667"/>
      <c r="AL183" s="667"/>
      <c r="AM183" s="667"/>
      <c r="AN183" s="667"/>
      <c r="AO183" s="667"/>
      <c r="AP183" s="667"/>
      <c r="AQ183" s="667"/>
      <c r="AR183" s="667"/>
      <c r="AS183" s="667"/>
      <c r="AT183" s="667"/>
      <c r="AU183" s="667"/>
      <c r="AV183" s="667"/>
      <c r="AW183" s="667"/>
      <c r="AX183" s="667"/>
      <c r="AY183" s="667"/>
      <c r="AZ183" s="216"/>
      <c r="BA183" s="393"/>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308"/>
      <c r="CC183" s="2163"/>
      <c r="CD183" s="2163"/>
      <c r="CE183" s="2163"/>
      <c r="CF183" s="2163"/>
      <c r="CG183" s="2163"/>
      <c r="CH183" s="2163"/>
      <c r="CI183" s="2163"/>
      <c r="CJ183" s="2163"/>
      <c r="CK183" s="2163"/>
      <c r="CL183" s="2163"/>
      <c r="CM183" s="2163"/>
      <c r="CN183" s="2163"/>
      <c r="CO183" s="2163"/>
      <c r="CP183" s="2163"/>
      <c r="CQ183" s="2163"/>
      <c r="CR183" s="2163"/>
      <c r="CS183" s="2163"/>
      <c r="CT183" s="2163"/>
      <c r="CU183" s="2163"/>
      <c r="CV183" s="2163"/>
      <c r="CW183" s="2163"/>
      <c r="CX183" s="2163"/>
      <c r="CY183" s="2163"/>
      <c r="CZ183" s="2163"/>
    </row>
    <row r="184" s="399" customFormat="true" ht="15" customHeight="true" x14ac:dyDescent="0.2">
      <c r="A184" s="874"/>
      <c r="B184" s="900"/>
      <c r="C184" s="1048"/>
      <c r="D184" s="1049"/>
      <c r="E184" s="1049"/>
      <c r="F184" s="1049"/>
      <c r="G184" s="1050"/>
      <c r="H184" s="1051"/>
      <c r="I184" s="1049"/>
      <c r="J184" s="1049"/>
      <c r="K184" s="1049"/>
      <c r="L184" s="1052"/>
      <c r="M184" s="1053"/>
      <c r="N184" s="1049"/>
      <c r="O184" s="1049"/>
      <c r="P184" s="1049"/>
      <c r="Q184" s="1050"/>
      <c r="R184" s="1051"/>
      <c r="S184" s="1049"/>
      <c r="T184" s="1049"/>
      <c r="U184" s="1049"/>
      <c r="V184" s="1049"/>
      <c r="W184" s="1049"/>
      <c r="X184" s="1049"/>
      <c r="Y184" s="1049"/>
      <c r="Z184" s="1049"/>
      <c r="AA184" s="1049"/>
      <c r="AB184" s="2128"/>
      <c r="AC184" s="667"/>
      <c r="AD184" s="667"/>
      <c r="AE184" s="667"/>
      <c r="AF184" s="667"/>
      <c r="AG184" s="667"/>
      <c r="AH184" s="667"/>
      <c r="AI184" s="667"/>
      <c r="AJ184" s="667"/>
      <c r="AK184" s="667"/>
      <c r="AL184" s="667"/>
      <c r="AM184" s="667"/>
      <c r="AN184" s="667"/>
      <c r="AO184" s="667"/>
      <c r="AP184" s="667"/>
      <c r="AQ184" s="667"/>
      <c r="AR184" s="667"/>
      <c r="AS184" s="667"/>
      <c r="AT184" s="667"/>
      <c r="AU184" s="667"/>
      <c r="AV184" s="667"/>
      <c r="AW184" s="667"/>
      <c r="AX184" s="667"/>
      <c r="AY184" s="667"/>
      <c r="AZ184" s="216"/>
      <c r="BA184" s="393"/>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308"/>
      <c r="CC184" s="2163"/>
      <c r="CD184" s="2163"/>
      <c r="CE184" s="2163"/>
      <c r="CF184" s="2163"/>
      <c r="CG184" s="2163"/>
      <c r="CH184" s="2163"/>
      <c r="CI184" s="2163"/>
      <c r="CJ184" s="2163"/>
      <c r="CK184" s="2163"/>
      <c r="CL184" s="2163"/>
      <c r="CM184" s="2163"/>
      <c r="CN184" s="2163"/>
      <c r="CO184" s="2163"/>
      <c r="CP184" s="2163"/>
      <c r="CQ184" s="2163"/>
      <c r="CR184" s="2163"/>
      <c r="CS184" s="2163"/>
      <c r="CT184" s="2163"/>
      <c r="CU184" s="2163"/>
      <c r="CV184" s="2163"/>
      <c r="CW184" s="2163"/>
      <c r="CX184" s="2163"/>
      <c r="CY184" s="2163"/>
      <c r="CZ184" s="2163"/>
    </row>
    <row r="185" s="399" customFormat="true" ht="15" customHeight="true" x14ac:dyDescent="0.2">
      <c r="A185" s="874"/>
      <c r="B185" s="900"/>
      <c r="C185" s="1048"/>
      <c r="D185" s="1049"/>
      <c r="E185" s="1049"/>
      <c r="F185" s="1049"/>
      <c r="G185" s="1050"/>
      <c r="H185" s="1051"/>
      <c r="I185" s="1049"/>
      <c r="J185" s="1049"/>
      <c r="K185" s="1049"/>
      <c r="L185" s="1052"/>
      <c r="M185" s="1053"/>
      <c r="N185" s="1049"/>
      <c r="O185" s="1049"/>
      <c r="P185" s="1049"/>
      <c r="Q185" s="1050"/>
      <c r="R185" s="1051"/>
      <c r="S185" s="1049"/>
      <c r="T185" s="1049"/>
      <c r="U185" s="1049"/>
      <c r="V185" s="1049"/>
      <c r="W185" s="1049"/>
      <c r="X185" s="1049"/>
      <c r="Y185" s="1049"/>
      <c r="Z185" s="1049"/>
      <c r="AA185" s="1049"/>
      <c r="AB185" s="2128"/>
      <c r="AC185" s="667"/>
      <c r="AD185" s="667"/>
      <c r="AE185" s="667"/>
      <c r="AF185" s="667"/>
      <c r="AG185" s="667"/>
      <c r="AH185" s="667"/>
      <c r="AI185" s="667"/>
      <c r="AJ185" s="667"/>
      <c r="AK185" s="667"/>
      <c r="AL185" s="667"/>
      <c r="AM185" s="667"/>
      <c r="AN185" s="667"/>
      <c r="AO185" s="667"/>
      <c r="AP185" s="667"/>
      <c r="AQ185" s="667"/>
      <c r="AR185" s="667"/>
      <c r="AS185" s="667"/>
      <c r="AT185" s="667"/>
      <c r="AU185" s="667"/>
      <c r="AV185" s="667"/>
      <c r="AW185" s="667"/>
      <c r="AX185" s="667"/>
      <c r="AY185" s="667"/>
      <c r="AZ185" s="216"/>
      <c r="BA185" s="393"/>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308"/>
      <c r="CC185" s="2163"/>
      <c r="CD185" s="2163"/>
      <c r="CE185" s="2163"/>
      <c r="CF185" s="2163"/>
      <c r="CG185" s="2163"/>
      <c r="CH185" s="2163"/>
      <c r="CI185" s="2163"/>
      <c r="CJ185" s="2163"/>
      <c r="CK185" s="2163"/>
      <c r="CL185" s="2163"/>
      <c r="CM185" s="2163"/>
      <c r="CN185" s="2163"/>
      <c r="CO185" s="2163"/>
      <c r="CP185" s="2163"/>
      <c r="CQ185" s="2163"/>
      <c r="CR185" s="2163"/>
      <c r="CS185" s="2163"/>
      <c r="CT185" s="2163"/>
      <c r="CU185" s="2163"/>
      <c r="CV185" s="2163"/>
      <c r="CW185" s="2163"/>
      <c r="CX185" s="2163"/>
      <c r="CY185" s="2163"/>
      <c r="CZ185" s="2163"/>
    </row>
    <row r="186" s="399" customFormat="true" ht="15" customHeight="true" x14ac:dyDescent="0.2">
      <c r="A186" s="874"/>
      <c r="B186" s="900"/>
      <c r="C186" s="1048"/>
      <c r="D186" s="1049"/>
      <c r="E186" s="1049"/>
      <c r="F186" s="1049"/>
      <c r="G186" s="1050"/>
      <c r="H186" s="1051"/>
      <c r="I186" s="1049"/>
      <c r="J186" s="1049"/>
      <c r="K186" s="1049"/>
      <c r="L186" s="1052"/>
      <c r="M186" s="1053"/>
      <c r="N186" s="1049"/>
      <c r="O186" s="1049"/>
      <c r="P186" s="1049"/>
      <c r="Q186" s="1050"/>
      <c r="R186" s="1051"/>
      <c r="S186" s="1049"/>
      <c r="T186" s="1049"/>
      <c r="U186" s="1049"/>
      <c r="V186" s="1049"/>
      <c r="W186" s="1049"/>
      <c r="X186" s="1049"/>
      <c r="Y186" s="1049"/>
      <c r="Z186" s="1049"/>
      <c r="AA186" s="1049"/>
      <c r="AB186" s="2128"/>
      <c r="AC186" s="667"/>
      <c r="AD186" s="667"/>
      <c r="AE186" s="667"/>
      <c r="AF186" s="667"/>
      <c r="AG186" s="667"/>
      <c r="AH186" s="667"/>
      <c r="AI186" s="667"/>
      <c r="AJ186" s="667"/>
      <c r="AK186" s="667"/>
      <c r="AL186" s="667"/>
      <c r="AM186" s="667"/>
      <c r="AN186" s="667"/>
      <c r="AO186" s="667"/>
      <c r="AP186" s="667"/>
      <c r="AQ186" s="667"/>
      <c r="AR186" s="667"/>
      <c r="AS186" s="667"/>
      <c r="AT186" s="667"/>
      <c r="AU186" s="667"/>
      <c r="AV186" s="667"/>
      <c r="AW186" s="667"/>
      <c r="AX186" s="667"/>
      <c r="AY186" s="667"/>
      <c r="AZ186" s="216"/>
      <c r="BA186" s="393"/>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308"/>
      <c r="CC186" s="2163"/>
      <c r="CD186" s="2163"/>
      <c r="CE186" s="2163"/>
      <c r="CF186" s="2163"/>
      <c r="CG186" s="2163"/>
      <c r="CH186" s="2163"/>
      <c r="CI186" s="2163"/>
      <c r="CJ186" s="2163"/>
      <c r="CK186" s="2163"/>
      <c r="CL186" s="2163"/>
      <c r="CM186" s="2163"/>
      <c r="CN186" s="2163"/>
      <c r="CO186" s="2163"/>
      <c r="CP186" s="2163"/>
      <c r="CQ186" s="2163"/>
      <c r="CR186" s="2163"/>
      <c r="CS186" s="2163"/>
      <c r="CT186" s="2163"/>
      <c r="CU186" s="2163"/>
      <c r="CV186" s="2163"/>
      <c r="CW186" s="2163"/>
      <c r="CX186" s="2163"/>
      <c r="CY186" s="2163"/>
      <c r="CZ186" s="2163"/>
    </row>
    <row r="187" s="399" customFormat="true" ht="15" customHeight="true" x14ac:dyDescent="0.2">
      <c r="A187" s="874"/>
      <c r="B187" s="900"/>
      <c r="C187" s="1048"/>
      <c r="D187" s="1049"/>
      <c r="E187" s="1049"/>
      <c r="F187" s="1049"/>
      <c r="G187" s="1050"/>
      <c r="H187" s="1051"/>
      <c r="I187" s="1049"/>
      <c r="J187" s="1049"/>
      <c r="K187" s="1049"/>
      <c r="L187" s="1052"/>
      <c r="M187" s="1053"/>
      <c r="N187" s="1049"/>
      <c r="O187" s="1049"/>
      <c r="P187" s="1049"/>
      <c r="Q187" s="1050"/>
      <c r="R187" s="1051"/>
      <c r="S187" s="1049"/>
      <c r="T187" s="1049"/>
      <c r="U187" s="1049"/>
      <c r="V187" s="1049"/>
      <c r="W187" s="1049"/>
      <c r="X187" s="1049"/>
      <c r="Y187" s="1049"/>
      <c r="Z187" s="1049"/>
      <c r="AA187" s="1049"/>
      <c r="AB187" s="2128"/>
      <c r="AC187" s="667"/>
      <c r="AD187" s="667"/>
      <c r="AE187" s="667"/>
      <c r="AF187" s="667"/>
      <c r="AG187" s="667"/>
      <c r="AH187" s="667"/>
      <c r="AI187" s="667"/>
      <c r="AJ187" s="667"/>
      <c r="AK187" s="667"/>
      <c r="AL187" s="667"/>
      <c r="AM187" s="667"/>
      <c r="AN187" s="667"/>
      <c r="AO187" s="667"/>
      <c r="AP187" s="667"/>
      <c r="AQ187" s="667"/>
      <c r="AR187" s="667"/>
      <c r="AS187" s="667"/>
      <c r="AT187" s="667"/>
      <c r="AU187" s="667"/>
      <c r="AV187" s="667"/>
      <c r="AW187" s="667"/>
      <c r="AX187" s="667"/>
      <c r="AY187" s="667"/>
      <c r="AZ187" s="216"/>
      <c r="BA187" s="393"/>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308"/>
      <c r="CC187" s="2163"/>
      <c r="CD187" s="2163"/>
      <c r="CE187" s="2163"/>
      <c r="CF187" s="2163"/>
      <c r="CG187" s="2163"/>
      <c r="CH187" s="2163"/>
      <c r="CI187" s="2163"/>
      <c r="CJ187" s="2163"/>
      <c r="CK187" s="2163"/>
      <c r="CL187" s="2163"/>
      <c r="CM187" s="2163"/>
      <c r="CN187" s="2163"/>
      <c r="CO187" s="2163"/>
      <c r="CP187" s="2163"/>
      <c r="CQ187" s="2163"/>
      <c r="CR187" s="2163"/>
      <c r="CS187" s="2163"/>
      <c r="CT187" s="2163"/>
      <c r="CU187" s="2163"/>
      <c r="CV187" s="2163"/>
      <c r="CW187" s="2163"/>
      <c r="CX187" s="2163"/>
      <c r="CY187" s="2163"/>
      <c r="CZ187" s="2163"/>
    </row>
    <row r="188" s="399" customFormat="true" ht="15" customHeight="true" x14ac:dyDescent="0.2">
      <c r="A188" s="874"/>
      <c r="B188" s="900"/>
      <c r="C188" s="1048"/>
      <c r="D188" s="1049"/>
      <c r="E188" s="1049"/>
      <c r="F188" s="1049"/>
      <c r="G188" s="1050"/>
      <c r="H188" s="1051"/>
      <c r="I188" s="1049"/>
      <c r="J188" s="1049"/>
      <c r="K188" s="1049"/>
      <c r="L188" s="1052"/>
      <c r="M188" s="1053"/>
      <c r="N188" s="1049"/>
      <c r="O188" s="1049"/>
      <c r="P188" s="1049"/>
      <c r="Q188" s="1050"/>
      <c r="R188" s="1051"/>
      <c r="S188" s="1049"/>
      <c r="T188" s="1049"/>
      <c r="U188" s="1049"/>
      <c r="V188" s="1049"/>
      <c r="W188" s="1049"/>
      <c r="X188" s="1049"/>
      <c r="Y188" s="1049"/>
      <c r="Z188" s="1049"/>
      <c r="AA188" s="1049"/>
      <c r="AB188" s="2128"/>
      <c r="AC188" s="667"/>
      <c r="AD188" s="667"/>
      <c r="AE188" s="667"/>
      <c r="AF188" s="667"/>
      <c r="AG188" s="667"/>
      <c r="AH188" s="667"/>
      <c r="AI188" s="667"/>
      <c r="AJ188" s="667"/>
      <c r="AK188" s="667"/>
      <c r="AL188" s="667"/>
      <c r="AM188" s="667"/>
      <c r="AN188" s="667"/>
      <c r="AO188" s="667"/>
      <c r="AP188" s="667"/>
      <c r="AQ188" s="667"/>
      <c r="AR188" s="667"/>
      <c r="AS188" s="667"/>
      <c r="AT188" s="667"/>
      <c r="AU188" s="667"/>
      <c r="AV188" s="667"/>
      <c r="AW188" s="667"/>
      <c r="AX188" s="667"/>
      <c r="AY188" s="667"/>
      <c r="AZ188" s="216"/>
      <c r="BA188" s="393"/>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308"/>
      <c r="CC188" s="2163"/>
      <c r="CD188" s="2163"/>
      <c r="CE188" s="2163"/>
      <c r="CF188" s="2163"/>
      <c r="CG188" s="2163"/>
      <c r="CH188" s="2163"/>
      <c r="CI188" s="2163"/>
      <c r="CJ188" s="2163"/>
      <c r="CK188" s="2163"/>
      <c r="CL188" s="2163"/>
      <c r="CM188" s="2163"/>
      <c r="CN188" s="2163"/>
      <c r="CO188" s="2163"/>
      <c r="CP188" s="2163"/>
      <c r="CQ188" s="2163"/>
      <c r="CR188" s="2163"/>
      <c r="CS188" s="2163"/>
      <c r="CT188" s="2163"/>
      <c r="CU188" s="2163"/>
      <c r="CV188" s="2163"/>
      <c r="CW188" s="2163"/>
      <c r="CX188" s="2163"/>
      <c r="CY188" s="2163"/>
      <c r="CZ188" s="2163"/>
    </row>
    <row r="189" s="399" customFormat="true" ht="15" customHeight="true" x14ac:dyDescent="0.2">
      <c r="A189" s="874"/>
      <c r="B189" s="900"/>
      <c r="C189" s="1048"/>
      <c r="D189" s="1049"/>
      <c r="E189" s="1049"/>
      <c r="F189" s="1049"/>
      <c r="G189" s="1050"/>
      <c r="H189" s="1051"/>
      <c r="I189" s="1049"/>
      <c r="J189" s="1049"/>
      <c r="K189" s="1049"/>
      <c r="L189" s="1052"/>
      <c r="M189" s="1053"/>
      <c r="N189" s="1049"/>
      <c r="O189" s="1049"/>
      <c r="P189" s="1049"/>
      <c r="Q189" s="1050"/>
      <c r="R189" s="1051"/>
      <c r="S189" s="1049"/>
      <c r="T189" s="1049"/>
      <c r="U189" s="1049"/>
      <c r="V189" s="1049"/>
      <c r="W189" s="1049"/>
      <c r="X189" s="1049"/>
      <c r="Y189" s="1049"/>
      <c r="Z189" s="1049"/>
      <c r="AA189" s="1049"/>
      <c r="AB189" s="2128"/>
      <c r="AC189" s="667"/>
      <c r="AD189" s="667"/>
      <c r="AE189" s="667"/>
      <c r="AF189" s="667"/>
      <c r="AG189" s="667"/>
      <c r="AH189" s="667"/>
      <c r="AI189" s="667"/>
      <c r="AJ189" s="667"/>
      <c r="AK189" s="667"/>
      <c r="AL189" s="667"/>
      <c r="AM189" s="667"/>
      <c r="AN189" s="667"/>
      <c r="AO189" s="667"/>
      <c r="AP189" s="667"/>
      <c r="AQ189" s="667"/>
      <c r="AR189" s="667"/>
      <c r="AS189" s="667"/>
      <c r="AT189" s="667"/>
      <c r="AU189" s="667"/>
      <c r="AV189" s="667"/>
      <c r="AW189" s="667"/>
      <c r="AX189" s="667"/>
      <c r="AY189" s="667"/>
      <c r="AZ189" s="216"/>
      <c r="BA189" s="393"/>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308"/>
      <c r="CC189" s="2163"/>
      <c r="CD189" s="2163"/>
      <c r="CE189" s="2163"/>
      <c r="CF189" s="2163"/>
      <c r="CG189" s="2163"/>
      <c r="CH189" s="2163"/>
      <c r="CI189" s="2163"/>
      <c r="CJ189" s="2163"/>
      <c r="CK189" s="2163"/>
      <c r="CL189" s="2163"/>
      <c r="CM189" s="2163"/>
      <c r="CN189" s="2163"/>
      <c r="CO189" s="2163"/>
      <c r="CP189" s="2163"/>
      <c r="CQ189" s="2163"/>
      <c r="CR189" s="2163"/>
      <c r="CS189" s="2163"/>
      <c r="CT189" s="2163"/>
      <c r="CU189" s="2163"/>
      <c r="CV189" s="2163"/>
      <c r="CW189" s="2163"/>
      <c r="CX189" s="2163"/>
      <c r="CY189" s="2163"/>
      <c r="CZ189" s="2163"/>
    </row>
    <row r="190" s="399" customFormat="true" ht="15" customHeight="true" x14ac:dyDescent="0.2">
      <c r="A190" s="874"/>
      <c r="B190" s="900"/>
      <c r="C190" s="1048"/>
      <c r="D190" s="1049"/>
      <c r="E190" s="1049"/>
      <c r="F190" s="1049"/>
      <c r="G190" s="1050"/>
      <c r="H190" s="1051"/>
      <c r="I190" s="1049"/>
      <c r="J190" s="1049"/>
      <c r="K190" s="1049"/>
      <c r="L190" s="1052"/>
      <c r="M190" s="1053"/>
      <c r="N190" s="1049"/>
      <c r="O190" s="1049"/>
      <c r="P190" s="1049"/>
      <c r="Q190" s="1050"/>
      <c r="R190" s="1051"/>
      <c r="S190" s="1049"/>
      <c r="T190" s="1049"/>
      <c r="U190" s="1049"/>
      <c r="V190" s="1049"/>
      <c r="W190" s="1049"/>
      <c r="X190" s="1049"/>
      <c r="Y190" s="1049"/>
      <c r="Z190" s="1049"/>
      <c r="AA190" s="1049"/>
      <c r="AB190" s="2128"/>
      <c r="AC190" s="667"/>
      <c r="AD190" s="667"/>
      <c r="AE190" s="667"/>
      <c r="AF190" s="667"/>
      <c r="AG190" s="667"/>
      <c r="AH190" s="667"/>
      <c r="AI190" s="667"/>
      <c r="AJ190" s="667"/>
      <c r="AK190" s="667"/>
      <c r="AL190" s="667"/>
      <c r="AM190" s="667"/>
      <c r="AN190" s="667"/>
      <c r="AO190" s="667"/>
      <c r="AP190" s="667"/>
      <c r="AQ190" s="667"/>
      <c r="AR190" s="667"/>
      <c r="AS190" s="667"/>
      <c r="AT190" s="667"/>
      <c r="AU190" s="667"/>
      <c r="AV190" s="667"/>
      <c r="AW190" s="667"/>
      <c r="AX190" s="667"/>
      <c r="AY190" s="667"/>
      <c r="AZ190" s="216"/>
      <c r="BA190" s="393"/>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308"/>
      <c r="CC190" s="2163"/>
      <c r="CD190" s="2163"/>
      <c r="CE190" s="2163"/>
      <c r="CF190" s="2163"/>
      <c r="CG190" s="2163"/>
      <c r="CH190" s="2163"/>
      <c r="CI190" s="2163"/>
      <c r="CJ190" s="2163"/>
      <c r="CK190" s="2163"/>
      <c r="CL190" s="2163"/>
      <c r="CM190" s="2163"/>
      <c r="CN190" s="2163"/>
      <c r="CO190" s="2163"/>
      <c r="CP190" s="2163"/>
      <c r="CQ190" s="2163"/>
      <c r="CR190" s="2163"/>
      <c r="CS190" s="2163"/>
      <c r="CT190" s="2163"/>
      <c r="CU190" s="2163"/>
      <c r="CV190" s="2163"/>
      <c r="CW190" s="2163"/>
      <c r="CX190" s="2163"/>
      <c r="CY190" s="2163"/>
      <c r="CZ190" s="2163"/>
    </row>
    <row r="191" s="399" customFormat="true" ht="15" customHeight="true" x14ac:dyDescent="0.2">
      <c r="A191" s="874"/>
      <c r="B191" s="900"/>
      <c r="C191" s="1048"/>
      <c r="D191" s="1049"/>
      <c r="E191" s="1049"/>
      <c r="F191" s="1049"/>
      <c r="G191" s="1050"/>
      <c r="H191" s="1051"/>
      <c r="I191" s="1049"/>
      <c r="J191" s="1049"/>
      <c r="K191" s="1049"/>
      <c r="L191" s="1052"/>
      <c r="M191" s="1053"/>
      <c r="N191" s="1049"/>
      <c r="O191" s="1049"/>
      <c r="P191" s="1049"/>
      <c r="Q191" s="1050"/>
      <c r="R191" s="1051"/>
      <c r="S191" s="1049"/>
      <c r="T191" s="1049"/>
      <c r="U191" s="1049"/>
      <c r="V191" s="1049"/>
      <c r="W191" s="1049"/>
      <c r="X191" s="1049"/>
      <c r="Y191" s="1049"/>
      <c r="Z191" s="1049"/>
      <c r="AA191" s="1049"/>
      <c r="AB191" s="2128"/>
      <c r="AC191" s="667"/>
      <c r="AD191" s="667"/>
      <c r="AE191" s="667"/>
      <c r="AF191" s="667"/>
      <c r="AG191" s="667"/>
      <c r="AH191" s="667"/>
      <c r="AI191" s="667"/>
      <c r="AJ191" s="667"/>
      <c r="AK191" s="667"/>
      <c r="AL191" s="667"/>
      <c r="AM191" s="667"/>
      <c r="AN191" s="667"/>
      <c r="AO191" s="667"/>
      <c r="AP191" s="667"/>
      <c r="AQ191" s="667"/>
      <c r="AR191" s="667"/>
      <c r="AS191" s="667"/>
      <c r="AT191" s="667"/>
      <c r="AU191" s="667"/>
      <c r="AV191" s="667"/>
      <c r="AW191" s="667"/>
      <c r="AX191" s="667"/>
      <c r="AY191" s="667"/>
      <c r="AZ191" s="216"/>
      <c r="BA191" s="393"/>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308"/>
      <c r="CC191" s="2163"/>
      <c r="CD191" s="2163"/>
      <c r="CE191" s="2163"/>
      <c r="CF191" s="2163"/>
      <c r="CG191" s="2163"/>
      <c r="CH191" s="2163"/>
      <c r="CI191" s="2163"/>
      <c r="CJ191" s="2163"/>
      <c r="CK191" s="2163"/>
      <c r="CL191" s="2163"/>
      <c r="CM191" s="2163"/>
      <c r="CN191" s="2163"/>
      <c r="CO191" s="2163"/>
      <c r="CP191" s="2163"/>
      <c r="CQ191" s="2163"/>
      <c r="CR191" s="2163"/>
      <c r="CS191" s="2163"/>
      <c r="CT191" s="2163"/>
      <c r="CU191" s="2163"/>
      <c r="CV191" s="2163"/>
      <c r="CW191" s="2163"/>
      <c r="CX191" s="2163"/>
      <c r="CY191" s="2163"/>
      <c r="CZ191" s="2163"/>
    </row>
    <row r="192" s="399" customFormat="true" ht="15" customHeight="true" x14ac:dyDescent="0.2">
      <c r="A192" s="875"/>
      <c r="B192" s="901"/>
      <c r="C192" s="1054"/>
      <c r="D192" s="1055"/>
      <c r="E192" s="1055"/>
      <c r="F192" s="1055"/>
      <c r="G192" s="1056"/>
      <c r="H192" s="1057"/>
      <c r="I192" s="1055"/>
      <c r="J192" s="1055"/>
      <c r="K192" s="1055"/>
      <c r="L192" s="1058"/>
      <c r="M192" s="1059"/>
      <c r="N192" s="1055"/>
      <c r="O192" s="1055"/>
      <c r="P192" s="1055"/>
      <c r="Q192" s="1056"/>
      <c r="R192" s="1057"/>
      <c r="S192" s="1055"/>
      <c r="T192" s="1055"/>
      <c r="U192" s="1055"/>
      <c r="V192" s="1055"/>
      <c r="W192" s="1055"/>
      <c r="X192" s="1055"/>
      <c r="Y192" s="1055"/>
      <c r="Z192" s="1055"/>
      <c r="AA192" s="1055"/>
      <c r="AB192" s="2129"/>
      <c r="AC192" s="667"/>
      <c r="AD192" s="667"/>
      <c r="AE192" s="667"/>
      <c r="AF192" s="667"/>
      <c r="AG192" s="667"/>
      <c r="AH192" s="667"/>
      <c r="AI192" s="667"/>
      <c r="AJ192" s="667"/>
      <c r="AK192" s="667"/>
      <c r="AL192" s="667"/>
      <c r="AM192" s="667"/>
      <c r="AN192" s="667"/>
      <c r="AO192" s="667"/>
      <c r="AP192" s="667"/>
      <c r="AQ192" s="667"/>
      <c r="AR192" s="667"/>
      <c r="AS192" s="667"/>
      <c r="AT192" s="667"/>
      <c r="AU192" s="667"/>
      <c r="AV192" s="667"/>
      <c r="AW192" s="667"/>
      <c r="AX192" s="667"/>
      <c r="AY192" s="667"/>
      <c r="AZ192" s="216"/>
      <c r="BA192" s="393"/>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308"/>
      <c r="CC192" s="2163"/>
      <c r="CD192" s="2163"/>
      <c r="CE192" s="2163"/>
      <c r="CF192" s="2163"/>
      <c r="CG192" s="2163"/>
      <c r="CH192" s="2163"/>
      <c r="CI192" s="2163"/>
      <c r="CJ192" s="2163"/>
      <c r="CK192" s="2163"/>
      <c r="CL192" s="2163"/>
      <c r="CM192" s="2163"/>
      <c r="CN192" s="2163"/>
      <c r="CO192" s="2163"/>
      <c r="CP192" s="2163"/>
      <c r="CQ192" s="2163"/>
      <c r="CR192" s="2163"/>
      <c r="CS192" s="2163"/>
      <c r="CT192" s="2163"/>
      <c r="CU192" s="2163"/>
      <c r="CV192" s="2163"/>
      <c r="CW192" s="2163"/>
      <c r="CX192" s="2163"/>
      <c r="CY192" s="2163"/>
      <c r="CZ192" s="2163"/>
    </row>
    <row r="193" s="399" customFormat="true" ht="15" customHeight="true" x14ac:dyDescent="0.2">
      <c r="A193" s="771"/>
      <c r="B193" s="902"/>
      <c r="C193" s="976"/>
      <c r="D193" s="938"/>
      <c r="E193" s="938"/>
      <c r="F193" s="938"/>
      <c r="G193" s="939"/>
      <c r="H193" s="977"/>
      <c r="I193" s="938"/>
      <c r="J193" s="938"/>
      <c r="K193" s="938"/>
      <c r="L193" s="978"/>
      <c r="M193" s="976"/>
      <c r="N193" s="938"/>
      <c r="O193" s="938"/>
      <c r="P193" s="938"/>
      <c r="Q193" s="939"/>
      <c r="R193" s="977"/>
      <c r="S193" s="938"/>
      <c r="T193" s="938"/>
      <c r="U193" s="938"/>
      <c r="V193" s="938"/>
      <c r="W193" s="938"/>
      <c r="X193" s="938"/>
      <c r="Y193" s="938"/>
      <c r="Z193" s="938"/>
      <c r="AA193" s="938"/>
      <c r="AB193" s="978"/>
      <c r="AC193" s="667"/>
      <c r="AD193" s="667"/>
      <c r="AE193" s="667"/>
      <c r="AF193" s="667"/>
      <c r="AG193" s="667"/>
      <c r="AH193" s="667"/>
      <c r="AI193" s="667"/>
      <c r="AJ193" s="667"/>
      <c r="AK193" s="667"/>
      <c r="AL193" s="667"/>
      <c r="AM193" s="667"/>
      <c r="AN193" s="667"/>
      <c r="AO193" s="667"/>
      <c r="AP193" s="667"/>
      <c r="AQ193" s="667"/>
      <c r="AR193" s="667"/>
      <c r="AS193" s="667"/>
      <c r="AT193" s="667"/>
      <c r="AU193" s="667"/>
      <c r="AV193" s="667"/>
      <c r="AW193" s="667"/>
      <c r="AX193" s="667"/>
      <c r="AY193" s="667"/>
      <c r="AZ193" s="216"/>
      <c r="BA193" s="393"/>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308"/>
      <c r="CC193" s="2163"/>
      <c r="CD193" s="2163"/>
      <c r="CE193" s="2163"/>
      <c r="CF193" s="2163"/>
      <c r="CG193" s="2163"/>
      <c r="CH193" s="2163"/>
      <c r="CI193" s="2163"/>
      <c r="CJ193" s="2163"/>
      <c r="CK193" s="2163"/>
      <c r="CL193" s="2163"/>
      <c r="CM193" s="2163"/>
      <c r="CN193" s="2163"/>
      <c r="CO193" s="2163"/>
      <c r="CP193" s="2163"/>
      <c r="CQ193" s="2163"/>
      <c r="CR193" s="2163"/>
      <c r="CS193" s="2163"/>
      <c r="CT193" s="2163"/>
      <c r="CU193" s="2163"/>
      <c r="CV193" s="2163"/>
      <c r="CW193" s="2163"/>
      <c r="CX193" s="2163"/>
      <c r="CY193" s="2163"/>
      <c r="CZ193" s="2163"/>
    </row>
    <row r="194" s="131" customFormat="true" ht="15" customHeight="true" x14ac:dyDescent="0.2">
      <c r="A194" s="772"/>
      <c r="B194" s="903"/>
      <c r="C194" s="976"/>
      <c r="D194" s="938"/>
      <c r="E194" s="938"/>
      <c r="F194" s="938"/>
      <c r="G194" s="939"/>
      <c r="H194" s="977"/>
      <c r="I194" s="938"/>
      <c r="J194" s="938"/>
      <c r="K194" s="938"/>
      <c r="L194" s="978"/>
      <c r="M194" s="976"/>
      <c r="N194" s="938"/>
      <c r="O194" s="938"/>
      <c r="P194" s="938"/>
      <c r="Q194" s="939"/>
      <c r="R194" s="977"/>
      <c r="S194" s="938"/>
      <c r="T194" s="938"/>
      <c r="U194" s="938"/>
      <c r="V194" s="938"/>
      <c r="W194" s="938"/>
      <c r="X194" s="938"/>
      <c r="Y194" s="938"/>
      <c r="Z194" s="938"/>
      <c r="AA194" s="938"/>
      <c r="AB194" s="978"/>
      <c r="AC194" s="667"/>
      <c r="AD194" s="667"/>
      <c r="AE194" s="667"/>
      <c r="AF194" s="667"/>
      <c r="AG194" s="667"/>
      <c r="AH194" s="667"/>
      <c r="AI194" s="667"/>
      <c r="AJ194" s="667"/>
      <c r="AK194" s="667"/>
      <c r="AL194" s="667"/>
      <c r="AM194" s="667"/>
      <c r="AN194" s="667"/>
      <c r="AO194" s="667"/>
      <c r="AP194" s="667"/>
      <c r="AQ194" s="667"/>
      <c r="AR194" s="667"/>
      <c r="AS194" s="667"/>
      <c r="AT194" s="667"/>
      <c r="AU194" s="667"/>
      <c r="AV194" s="667"/>
      <c r="AW194" s="667"/>
      <c r="AX194" s="667"/>
      <c r="AY194" s="667"/>
      <c r="AZ194" s="216"/>
      <c r="BA194" s="393"/>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308"/>
      <c r="CC194" s="2163"/>
      <c r="CD194" s="2163"/>
      <c r="CE194" s="2163"/>
      <c r="CF194" s="2163"/>
      <c r="CG194" s="2163"/>
      <c r="CH194" s="2163"/>
      <c r="CI194" s="2163"/>
      <c r="CJ194" s="2163"/>
      <c r="CK194" s="2163"/>
      <c r="CL194" s="2163"/>
      <c r="CM194" s="2163"/>
      <c r="CN194" s="2163"/>
      <c r="CO194" s="2163"/>
      <c r="CP194" s="2163"/>
      <c r="CQ194" s="2163"/>
      <c r="CR194" s="2163"/>
      <c r="CS194" s="2163"/>
      <c r="CT194" s="2163"/>
      <c r="CU194" s="2163"/>
      <c r="CV194" s="2163"/>
      <c r="CW194" s="2163"/>
      <c r="CX194" s="2163"/>
      <c r="CY194" s="2163"/>
      <c r="CZ194" s="2163"/>
    </row>
    <row r="195" s="131" customFormat="true" ht="15" customHeight="true" x14ac:dyDescent="0.2">
      <c r="A195" s="772"/>
      <c r="B195" s="903"/>
      <c r="C195" s="976"/>
      <c r="D195" s="938"/>
      <c r="E195" s="938"/>
      <c r="F195" s="938"/>
      <c r="G195" s="939"/>
      <c r="H195" s="977"/>
      <c r="I195" s="938"/>
      <c r="J195" s="938"/>
      <c r="K195" s="938"/>
      <c r="L195" s="978"/>
      <c r="M195" s="976"/>
      <c r="N195" s="938"/>
      <c r="O195" s="938"/>
      <c r="P195" s="938"/>
      <c r="Q195" s="939"/>
      <c r="R195" s="977"/>
      <c r="S195" s="938"/>
      <c r="T195" s="938"/>
      <c r="U195" s="938"/>
      <c r="V195" s="938"/>
      <c r="W195" s="938"/>
      <c r="X195" s="938"/>
      <c r="Y195" s="938"/>
      <c r="Z195" s="938"/>
      <c r="AA195" s="938"/>
      <c r="AB195" s="978"/>
      <c r="AC195" s="667"/>
      <c r="AD195" s="667"/>
      <c r="AE195" s="667"/>
      <c r="AF195" s="667"/>
      <c r="AG195" s="667"/>
      <c r="AH195" s="667"/>
      <c r="AI195" s="667"/>
      <c r="AJ195" s="667"/>
      <c r="AK195" s="667"/>
      <c r="AL195" s="667"/>
      <c r="AM195" s="667"/>
      <c r="AN195" s="667"/>
      <c r="AO195" s="667"/>
      <c r="AP195" s="667"/>
      <c r="AQ195" s="667"/>
      <c r="AR195" s="667"/>
      <c r="AS195" s="667"/>
      <c r="AT195" s="667"/>
      <c r="AU195" s="667"/>
      <c r="AV195" s="667"/>
      <c r="AW195" s="667"/>
      <c r="AX195" s="667"/>
      <c r="AY195" s="667"/>
      <c r="AZ195" s="216"/>
      <c r="BA195" s="393"/>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308"/>
      <c r="CC195" s="2163"/>
      <c r="CD195" s="2163"/>
      <c r="CE195" s="2163"/>
      <c r="CF195" s="2163"/>
      <c r="CG195" s="2163"/>
      <c r="CH195" s="2163"/>
      <c r="CI195" s="2163"/>
      <c r="CJ195" s="2163"/>
      <c r="CK195" s="2163"/>
      <c r="CL195" s="2163"/>
      <c r="CM195" s="2163"/>
      <c r="CN195" s="2163"/>
      <c r="CO195" s="2163"/>
      <c r="CP195" s="2163"/>
      <c r="CQ195" s="2163"/>
      <c r="CR195" s="2163"/>
      <c r="CS195" s="2163"/>
      <c r="CT195" s="2163"/>
      <c r="CU195" s="2163"/>
      <c r="CV195" s="2163"/>
      <c r="CW195" s="2163"/>
      <c r="CX195" s="2163"/>
      <c r="CY195" s="2163"/>
      <c r="CZ195" s="2163"/>
    </row>
    <row r="196" s="131" customFormat="true" ht="15" customHeight="true" x14ac:dyDescent="0.2">
      <c r="A196" s="772"/>
      <c r="B196" s="903"/>
      <c r="C196" s="976"/>
      <c r="D196" s="938"/>
      <c r="E196" s="938"/>
      <c r="F196" s="938"/>
      <c r="G196" s="939"/>
      <c r="H196" s="977"/>
      <c r="I196" s="938"/>
      <c r="J196" s="938"/>
      <c r="K196" s="938"/>
      <c r="L196" s="978"/>
      <c r="M196" s="976"/>
      <c r="N196" s="938"/>
      <c r="O196" s="938"/>
      <c r="P196" s="938"/>
      <c r="Q196" s="939"/>
      <c r="R196" s="977"/>
      <c r="S196" s="938"/>
      <c r="T196" s="938"/>
      <c r="U196" s="938"/>
      <c r="V196" s="938"/>
      <c r="W196" s="938"/>
      <c r="X196" s="938"/>
      <c r="Y196" s="938"/>
      <c r="Z196" s="938"/>
      <c r="AA196" s="938"/>
      <c r="AB196" s="978"/>
      <c r="AC196" s="667"/>
      <c r="AD196" s="667"/>
      <c r="AE196" s="667"/>
      <c r="AF196" s="667"/>
      <c r="AG196" s="667"/>
      <c r="AH196" s="667"/>
      <c r="AI196" s="667"/>
      <c r="AJ196" s="667"/>
      <c r="AK196" s="667"/>
      <c r="AL196" s="667"/>
      <c r="AM196" s="667"/>
      <c r="AN196" s="667"/>
      <c r="AO196" s="667"/>
      <c r="AP196" s="667"/>
      <c r="AQ196" s="667"/>
      <c r="AR196" s="667"/>
      <c r="AS196" s="667"/>
      <c r="AT196" s="667"/>
      <c r="AU196" s="667"/>
      <c r="AV196" s="667"/>
      <c r="AW196" s="667"/>
      <c r="AX196" s="667"/>
      <c r="AY196" s="667"/>
      <c r="AZ196" s="216"/>
      <c r="BA196" s="393"/>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308"/>
      <c r="CC196" s="2163"/>
      <c r="CD196" s="2163"/>
      <c r="CE196" s="2163"/>
      <c r="CF196" s="2163"/>
      <c r="CG196" s="2163"/>
      <c r="CH196" s="2163"/>
      <c r="CI196" s="2163"/>
      <c r="CJ196" s="2163"/>
      <c r="CK196" s="2163"/>
      <c r="CL196" s="2163"/>
      <c r="CM196" s="2163"/>
      <c r="CN196" s="2163"/>
      <c r="CO196" s="2163"/>
      <c r="CP196" s="2163"/>
      <c r="CQ196" s="2163"/>
      <c r="CR196" s="2163"/>
      <c r="CS196" s="2163"/>
      <c r="CT196" s="2163"/>
      <c r="CU196" s="2163"/>
      <c r="CV196" s="2163"/>
      <c r="CW196" s="2163"/>
      <c r="CX196" s="2163"/>
      <c r="CY196" s="2163"/>
      <c r="CZ196" s="2163"/>
    </row>
    <row r="197" s="131" customFormat="true" ht="15" customHeight="true" x14ac:dyDescent="0.2">
      <c r="A197" s="772"/>
      <c r="B197" s="903"/>
      <c r="C197" s="976"/>
      <c r="D197" s="938"/>
      <c r="E197" s="938"/>
      <c r="F197" s="938"/>
      <c r="G197" s="939"/>
      <c r="H197" s="977"/>
      <c r="I197" s="938"/>
      <c r="J197" s="938"/>
      <c r="K197" s="938"/>
      <c r="L197" s="978"/>
      <c r="M197" s="976"/>
      <c r="N197" s="938"/>
      <c r="O197" s="938"/>
      <c r="P197" s="938"/>
      <c r="Q197" s="939"/>
      <c r="R197" s="977"/>
      <c r="S197" s="938"/>
      <c r="T197" s="938"/>
      <c r="U197" s="938"/>
      <c r="V197" s="938"/>
      <c r="W197" s="938"/>
      <c r="X197" s="938"/>
      <c r="Y197" s="938"/>
      <c r="Z197" s="938"/>
      <c r="AA197" s="938"/>
      <c r="AB197" s="978"/>
      <c r="AC197" s="667"/>
      <c r="AD197" s="667"/>
      <c r="AE197" s="667"/>
      <c r="AF197" s="667"/>
      <c r="AG197" s="667"/>
      <c r="AH197" s="667"/>
      <c r="AI197" s="667"/>
      <c r="AJ197" s="667"/>
      <c r="AK197" s="667"/>
      <c r="AL197" s="667"/>
      <c r="AM197" s="667"/>
      <c r="AN197" s="667"/>
      <c r="AO197" s="667"/>
      <c r="AP197" s="667"/>
      <c r="AQ197" s="667"/>
      <c r="AR197" s="667"/>
      <c r="AS197" s="667"/>
      <c r="AT197" s="667"/>
      <c r="AU197" s="667"/>
      <c r="AV197" s="667"/>
      <c r="AW197" s="667"/>
      <c r="AX197" s="667"/>
      <c r="AY197" s="667"/>
      <c r="AZ197" s="216"/>
      <c r="BA197" s="393"/>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308"/>
      <c r="CC197" s="2163"/>
      <c r="CD197" s="2163"/>
      <c r="CE197" s="2163"/>
      <c r="CF197" s="2163"/>
      <c r="CG197" s="2163"/>
      <c r="CH197" s="2163"/>
      <c r="CI197" s="2163"/>
      <c r="CJ197" s="2163"/>
      <c r="CK197" s="2163"/>
      <c r="CL197" s="2163"/>
      <c r="CM197" s="2163"/>
      <c r="CN197" s="2163"/>
      <c r="CO197" s="2163"/>
      <c r="CP197" s="2163"/>
      <c r="CQ197" s="2163"/>
      <c r="CR197" s="2163"/>
      <c r="CS197" s="2163"/>
      <c r="CT197" s="2163"/>
      <c r="CU197" s="2163"/>
      <c r="CV197" s="2163"/>
      <c r="CW197" s="2163"/>
      <c r="CX197" s="2163"/>
      <c r="CY197" s="2163"/>
      <c r="CZ197" s="2163"/>
    </row>
    <row r="198" s="131" customFormat="true" ht="15" customHeight="true" x14ac:dyDescent="0.2">
      <c r="A198" s="772"/>
      <c r="B198" s="903"/>
      <c r="C198" s="976"/>
      <c r="D198" s="938"/>
      <c r="E198" s="938"/>
      <c r="F198" s="938"/>
      <c r="G198" s="939"/>
      <c r="H198" s="977"/>
      <c r="I198" s="938"/>
      <c r="J198" s="938"/>
      <c r="K198" s="938"/>
      <c r="L198" s="978"/>
      <c r="M198" s="976"/>
      <c r="N198" s="938"/>
      <c r="O198" s="938"/>
      <c r="P198" s="938"/>
      <c r="Q198" s="939"/>
      <c r="R198" s="977"/>
      <c r="S198" s="938"/>
      <c r="T198" s="938"/>
      <c r="U198" s="938"/>
      <c r="V198" s="938"/>
      <c r="W198" s="938"/>
      <c r="X198" s="938"/>
      <c r="Y198" s="938"/>
      <c r="Z198" s="938"/>
      <c r="AA198" s="938"/>
      <c r="AB198" s="978"/>
      <c r="AC198" s="667"/>
      <c r="AD198" s="667"/>
      <c r="AE198" s="667"/>
      <c r="AF198" s="667"/>
      <c r="AG198" s="667"/>
      <c r="AH198" s="667"/>
      <c r="AI198" s="667"/>
      <c r="AJ198" s="667"/>
      <c r="AK198" s="667"/>
      <c r="AL198" s="667"/>
      <c r="AM198" s="667"/>
      <c r="AN198" s="667"/>
      <c r="AO198" s="667"/>
      <c r="AP198" s="667"/>
      <c r="AQ198" s="667"/>
      <c r="AR198" s="667"/>
      <c r="AS198" s="667"/>
      <c r="AT198" s="667"/>
      <c r="AU198" s="667"/>
      <c r="AV198" s="667"/>
      <c r="AW198" s="667"/>
      <c r="AX198" s="667"/>
      <c r="AY198" s="667"/>
      <c r="AZ198" s="216"/>
      <c r="BA198" s="393"/>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308"/>
      <c r="CC198" s="2163"/>
      <c r="CD198" s="2163"/>
      <c r="CE198" s="2163"/>
      <c r="CF198" s="2163"/>
      <c r="CG198" s="2163"/>
      <c r="CH198" s="2163"/>
      <c r="CI198" s="2163"/>
      <c r="CJ198" s="2163"/>
      <c r="CK198" s="2163"/>
      <c r="CL198" s="2163"/>
      <c r="CM198" s="2163"/>
      <c r="CN198" s="2163"/>
      <c r="CO198" s="2163"/>
      <c r="CP198" s="2163"/>
      <c r="CQ198" s="2163"/>
      <c r="CR198" s="2163"/>
      <c r="CS198" s="2163"/>
      <c r="CT198" s="2163"/>
      <c r="CU198" s="2163"/>
      <c r="CV198" s="2163"/>
      <c r="CW198" s="2163"/>
      <c r="CX198" s="2163"/>
      <c r="CY198" s="2163"/>
      <c r="CZ198" s="2163"/>
    </row>
    <row r="199" s="131" customFormat="true" ht="15" customHeight="true" x14ac:dyDescent="0.2">
      <c r="A199" s="772"/>
      <c r="B199" s="903"/>
      <c r="C199" s="976"/>
      <c r="D199" s="938"/>
      <c r="E199" s="938"/>
      <c r="F199" s="938"/>
      <c r="G199" s="939"/>
      <c r="H199" s="977"/>
      <c r="I199" s="938"/>
      <c r="J199" s="938"/>
      <c r="K199" s="938"/>
      <c r="L199" s="978"/>
      <c r="M199" s="976"/>
      <c r="N199" s="938"/>
      <c r="O199" s="938"/>
      <c r="P199" s="938"/>
      <c r="Q199" s="939"/>
      <c r="R199" s="977"/>
      <c r="S199" s="938"/>
      <c r="T199" s="938"/>
      <c r="U199" s="938"/>
      <c r="V199" s="938"/>
      <c r="W199" s="938"/>
      <c r="X199" s="938"/>
      <c r="Y199" s="938"/>
      <c r="Z199" s="938"/>
      <c r="AA199" s="938"/>
      <c r="AB199" s="978"/>
      <c r="AC199" s="667"/>
      <c r="AD199" s="667"/>
      <c r="AE199" s="667"/>
      <c r="AF199" s="667"/>
      <c r="AG199" s="667"/>
      <c r="AH199" s="667"/>
      <c r="AI199" s="667"/>
      <c r="AJ199" s="667"/>
      <c r="AK199" s="667"/>
      <c r="AL199" s="667"/>
      <c r="AM199" s="667"/>
      <c r="AN199" s="667"/>
      <c r="AO199" s="667"/>
      <c r="AP199" s="667"/>
      <c r="AQ199" s="667"/>
      <c r="AR199" s="667"/>
      <c r="AS199" s="667"/>
      <c r="AT199" s="667"/>
      <c r="AU199" s="667"/>
      <c r="AV199" s="667"/>
      <c r="AW199" s="667"/>
      <c r="AX199" s="667"/>
      <c r="AY199" s="667"/>
      <c r="AZ199" s="216"/>
      <c r="BA199" s="393"/>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308"/>
      <c r="CC199" s="2163"/>
      <c r="CD199" s="2163"/>
      <c r="CE199" s="2163"/>
      <c r="CF199" s="2163"/>
      <c r="CG199" s="2163"/>
      <c r="CH199" s="2163"/>
      <c r="CI199" s="2163"/>
      <c r="CJ199" s="2163"/>
      <c r="CK199" s="2163"/>
      <c r="CL199" s="2163"/>
      <c r="CM199" s="2163"/>
      <c r="CN199" s="2163"/>
      <c r="CO199" s="2163"/>
      <c r="CP199" s="2163"/>
      <c r="CQ199" s="2163"/>
      <c r="CR199" s="2163"/>
      <c r="CS199" s="2163"/>
      <c r="CT199" s="2163"/>
      <c r="CU199" s="2163"/>
      <c r="CV199" s="2163"/>
      <c r="CW199" s="2163"/>
      <c r="CX199" s="2163"/>
      <c r="CY199" s="2163"/>
      <c r="CZ199" s="2163"/>
    </row>
    <row r="200" s="131" customFormat="true" ht="15" customHeight="true" x14ac:dyDescent="0.2">
      <c r="A200" s="772"/>
      <c r="B200" s="903"/>
      <c r="C200" s="976"/>
      <c r="D200" s="938"/>
      <c r="E200" s="938"/>
      <c r="F200" s="938"/>
      <c r="G200" s="939"/>
      <c r="H200" s="977"/>
      <c r="I200" s="938"/>
      <c r="J200" s="938"/>
      <c r="K200" s="938"/>
      <c r="L200" s="978"/>
      <c r="M200" s="976"/>
      <c r="N200" s="938"/>
      <c r="O200" s="938"/>
      <c r="P200" s="938"/>
      <c r="Q200" s="939"/>
      <c r="R200" s="977"/>
      <c r="S200" s="938"/>
      <c r="T200" s="938"/>
      <c r="U200" s="938"/>
      <c r="V200" s="938"/>
      <c r="W200" s="938"/>
      <c r="X200" s="938"/>
      <c r="Y200" s="938"/>
      <c r="Z200" s="938"/>
      <c r="AA200" s="938"/>
      <c r="AB200" s="978"/>
      <c r="AC200" s="667"/>
      <c r="AD200" s="667"/>
      <c r="AE200" s="667"/>
      <c r="AF200" s="667"/>
      <c r="AG200" s="667"/>
      <c r="AH200" s="667"/>
      <c r="AI200" s="667"/>
      <c r="AJ200" s="667"/>
      <c r="AK200" s="667"/>
      <c r="AL200" s="667"/>
      <c r="AM200" s="667"/>
      <c r="AN200" s="667"/>
      <c r="AO200" s="667"/>
      <c r="AP200" s="667"/>
      <c r="AQ200" s="667"/>
      <c r="AR200" s="667"/>
      <c r="AS200" s="667"/>
      <c r="AT200" s="667"/>
      <c r="AU200" s="667"/>
      <c r="AV200" s="667"/>
      <c r="AW200" s="667"/>
      <c r="AX200" s="667"/>
      <c r="AY200" s="667"/>
      <c r="AZ200" s="216"/>
      <c r="BA200" s="393"/>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308"/>
      <c r="CC200" s="2163"/>
      <c r="CD200" s="2163"/>
      <c r="CE200" s="2163"/>
      <c r="CF200" s="2163"/>
      <c r="CG200" s="2163"/>
      <c r="CH200" s="2163"/>
      <c r="CI200" s="2163"/>
      <c r="CJ200" s="2163"/>
      <c r="CK200" s="2163"/>
      <c r="CL200" s="2163"/>
      <c r="CM200" s="2163"/>
      <c r="CN200" s="2163"/>
      <c r="CO200" s="2163"/>
      <c r="CP200" s="2163"/>
      <c r="CQ200" s="2163"/>
      <c r="CR200" s="2163"/>
      <c r="CS200" s="2163"/>
      <c r="CT200" s="2163"/>
      <c r="CU200" s="2163"/>
      <c r="CV200" s="2163"/>
      <c r="CW200" s="2163"/>
      <c r="CX200" s="2163"/>
      <c r="CY200" s="2163"/>
      <c r="CZ200" s="2163"/>
    </row>
    <row r="201" s="131" customFormat="true" ht="15" customHeight="true" x14ac:dyDescent="0.2">
      <c r="A201" s="772"/>
      <c r="B201" s="903"/>
      <c r="C201" s="976"/>
      <c r="D201" s="938"/>
      <c r="E201" s="938"/>
      <c r="F201" s="938"/>
      <c r="G201" s="939"/>
      <c r="H201" s="977"/>
      <c r="I201" s="938"/>
      <c r="J201" s="938"/>
      <c r="K201" s="938"/>
      <c r="L201" s="978"/>
      <c r="M201" s="976"/>
      <c r="N201" s="938"/>
      <c r="O201" s="938"/>
      <c r="P201" s="938"/>
      <c r="Q201" s="939"/>
      <c r="R201" s="977"/>
      <c r="S201" s="938"/>
      <c r="T201" s="938"/>
      <c r="U201" s="938"/>
      <c r="V201" s="938"/>
      <c r="W201" s="938"/>
      <c r="X201" s="938"/>
      <c r="Y201" s="938"/>
      <c r="Z201" s="938"/>
      <c r="AA201" s="938"/>
      <c r="AB201" s="978"/>
      <c r="AC201" s="667"/>
      <c r="AD201" s="667"/>
      <c r="AE201" s="667"/>
      <c r="AF201" s="667"/>
      <c r="AG201" s="667"/>
      <c r="AH201" s="667"/>
      <c r="AI201" s="667"/>
      <c r="AJ201" s="667"/>
      <c r="AK201" s="667"/>
      <c r="AL201" s="667"/>
      <c r="AM201" s="667"/>
      <c r="AN201" s="667"/>
      <c r="AO201" s="667"/>
      <c r="AP201" s="667"/>
      <c r="AQ201" s="667"/>
      <c r="AR201" s="667"/>
      <c r="AS201" s="667"/>
      <c r="AT201" s="667"/>
      <c r="AU201" s="667"/>
      <c r="AV201" s="667"/>
      <c r="AW201" s="667"/>
      <c r="AX201" s="667"/>
      <c r="AY201" s="667"/>
      <c r="AZ201" s="216"/>
      <c r="BA201" s="393"/>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308"/>
      <c r="CC201" s="2163"/>
      <c r="CD201" s="2163"/>
      <c r="CE201" s="2163"/>
      <c r="CF201" s="2163"/>
      <c r="CG201" s="2163"/>
      <c r="CH201" s="2163"/>
      <c r="CI201" s="2163"/>
      <c r="CJ201" s="2163"/>
      <c r="CK201" s="2163"/>
      <c r="CL201" s="2163"/>
      <c r="CM201" s="2163"/>
      <c r="CN201" s="2163"/>
      <c r="CO201" s="2163"/>
      <c r="CP201" s="2163"/>
      <c r="CQ201" s="2163"/>
      <c r="CR201" s="2163"/>
      <c r="CS201" s="2163"/>
      <c r="CT201" s="2163"/>
      <c r="CU201" s="2163"/>
      <c r="CV201" s="2163"/>
      <c r="CW201" s="2163"/>
      <c r="CX201" s="2163"/>
      <c r="CY201" s="2163"/>
      <c r="CZ201" s="2163"/>
    </row>
    <row r="202" s="693" customFormat="true" ht="15" customHeight="true" x14ac:dyDescent="0.2">
      <c r="A202" s="2445"/>
      <c r="B202" s="1129"/>
      <c r="C202" s="1001"/>
      <c r="D202" s="1002"/>
      <c r="E202" s="1002"/>
      <c r="F202" s="1002"/>
      <c r="G202" s="1003"/>
      <c r="H202" s="1004"/>
      <c r="I202" s="1002"/>
      <c r="J202" s="1002"/>
      <c r="K202" s="1002"/>
      <c r="L202" s="1005"/>
      <c r="M202" s="1006"/>
      <c r="N202" s="1002"/>
      <c r="O202" s="1002"/>
      <c r="P202" s="1002"/>
      <c r="Q202" s="1003"/>
      <c r="R202" s="1004"/>
      <c r="S202" s="1002"/>
      <c r="T202" s="1002"/>
      <c r="U202" s="1002"/>
      <c r="V202" s="1002"/>
      <c r="W202" s="1002"/>
      <c r="X202" s="1002"/>
      <c r="Y202" s="1002"/>
      <c r="Z202" s="1002"/>
      <c r="AA202" s="1002"/>
      <c r="AB202" s="2114"/>
      <c r="AC202" s="667"/>
      <c r="AD202" s="667"/>
      <c r="AE202" s="667"/>
      <c r="AF202" s="667"/>
      <c r="AG202" s="667"/>
      <c r="AH202" s="667"/>
      <c r="AI202" s="667"/>
      <c r="AJ202" s="667"/>
      <c r="AK202" s="667"/>
      <c r="AL202" s="667"/>
      <c r="AM202" s="667"/>
      <c r="AN202" s="667"/>
      <c r="AO202" s="667"/>
      <c r="AP202" s="667"/>
      <c r="AQ202" s="667"/>
      <c r="AR202" s="667"/>
      <c r="AS202" s="667"/>
      <c r="AT202" s="667"/>
      <c r="AU202" s="667"/>
      <c r="AV202" s="667"/>
      <c r="AW202" s="667"/>
      <c r="AX202" s="667"/>
      <c r="AY202" s="667"/>
      <c r="AZ202" s="216"/>
      <c r="BA202" s="393"/>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308"/>
      <c r="CC202" s="2163"/>
      <c r="CD202" s="2163"/>
      <c r="CE202" s="2163"/>
      <c r="CF202" s="2163"/>
      <c r="CG202" s="2163"/>
      <c r="CH202" s="2163"/>
      <c r="CI202" s="2163"/>
      <c r="CJ202" s="2163"/>
      <c r="CK202" s="2163"/>
      <c r="CL202" s="2163"/>
      <c r="CM202" s="2163"/>
      <c r="CN202" s="2163"/>
      <c r="CO202" s="2163"/>
      <c r="CP202" s="2163"/>
      <c r="CQ202" s="2163"/>
      <c r="CR202" s="2163"/>
      <c r="CS202" s="2163"/>
      <c r="CT202" s="2163"/>
      <c r="CU202" s="2163"/>
      <c r="CV202" s="2163"/>
      <c r="CW202" s="2163"/>
      <c r="CX202" s="2163"/>
      <c r="CY202" s="2163"/>
      <c r="CZ202" s="2163"/>
    </row>
    <row r="203" s="693" customFormat="true" ht="15" customHeight="true" x14ac:dyDescent="0.2">
      <c r="A203" s="2446"/>
      <c r="B203" s="1130"/>
      <c r="C203" s="1060"/>
      <c r="D203" s="1061"/>
      <c r="E203" s="1061"/>
      <c r="F203" s="1061"/>
      <c r="G203" s="1062"/>
      <c r="H203" s="1063"/>
      <c r="I203" s="1061"/>
      <c r="J203" s="1061"/>
      <c r="K203" s="1061"/>
      <c r="L203" s="1064"/>
      <c r="M203" s="1065"/>
      <c r="N203" s="1061"/>
      <c r="O203" s="1061"/>
      <c r="P203" s="1061"/>
      <c r="Q203" s="1062"/>
      <c r="R203" s="1063"/>
      <c r="S203" s="1061"/>
      <c r="T203" s="1061"/>
      <c r="U203" s="1061"/>
      <c r="V203" s="1061"/>
      <c r="W203" s="1061"/>
      <c r="X203" s="1061"/>
      <c r="Y203" s="1061"/>
      <c r="Z203" s="1061"/>
      <c r="AA203" s="1061"/>
      <c r="AB203" s="2130"/>
      <c r="AC203" s="667"/>
      <c r="AD203" s="667"/>
      <c r="AE203" s="667"/>
      <c r="AF203" s="667"/>
      <c r="AG203" s="667"/>
      <c r="AH203" s="667"/>
      <c r="AI203" s="667"/>
      <c r="AJ203" s="667"/>
      <c r="AK203" s="667"/>
      <c r="AL203" s="667"/>
      <c r="AM203" s="667"/>
      <c r="AN203" s="667"/>
      <c r="AO203" s="667"/>
      <c r="AP203" s="667"/>
      <c r="AQ203" s="667"/>
      <c r="AR203" s="667"/>
      <c r="AS203" s="667"/>
      <c r="AT203" s="667"/>
      <c r="AU203" s="667"/>
      <c r="AV203" s="667"/>
      <c r="AW203" s="667"/>
      <c r="AX203" s="667"/>
      <c r="AY203" s="667"/>
      <c r="AZ203" s="216"/>
      <c r="BA203" s="393"/>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308"/>
      <c r="CC203" s="2163"/>
      <c r="CD203" s="2163"/>
      <c r="CE203" s="2163"/>
      <c r="CF203" s="2163"/>
      <c r="CG203" s="2163"/>
      <c r="CH203" s="2163"/>
      <c r="CI203" s="2163"/>
      <c r="CJ203" s="2163"/>
      <c r="CK203" s="2163"/>
      <c r="CL203" s="2163"/>
      <c r="CM203" s="2163"/>
      <c r="CN203" s="2163"/>
      <c r="CO203" s="2163"/>
      <c r="CP203" s="2163"/>
      <c r="CQ203" s="2163"/>
      <c r="CR203" s="2163"/>
      <c r="CS203" s="2163"/>
      <c r="CT203" s="2163"/>
      <c r="CU203" s="2163"/>
      <c r="CV203" s="2163"/>
      <c r="CW203" s="2163"/>
      <c r="CX203" s="2163"/>
      <c r="CY203" s="2163"/>
      <c r="CZ203" s="2163"/>
    </row>
    <row r="204" s="693" customFormat="true" ht="15" customHeight="true" x14ac:dyDescent="0.2">
      <c r="A204" s="876"/>
      <c r="B204" s="904"/>
      <c r="C204" s="1037"/>
      <c r="D204" s="1038"/>
      <c r="E204" s="1038"/>
      <c r="F204" s="1038"/>
      <c r="G204" s="1039"/>
      <c r="H204" s="1040"/>
      <c r="I204" s="1038"/>
      <c r="J204" s="1038"/>
      <c r="K204" s="1038"/>
      <c r="L204" s="1041"/>
      <c r="M204" s="1037"/>
      <c r="N204" s="1038"/>
      <c r="O204" s="1038"/>
      <c r="P204" s="1038"/>
      <c r="Q204" s="1039"/>
      <c r="R204" s="1040"/>
      <c r="S204" s="1038"/>
      <c r="T204" s="1038"/>
      <c r="U204" s="1038"/>
      <c r="V204" s="938"/>
      <c r="W204" s="938"/>
      <c r="X204" s="938"/>
      <c r="Y204" s="938"/>
      <c r="Z204" s="938"/>
      <c r="AA204" s="938"/>
      <c r="AB204" s="978"/>
      <c r="AC204" s="667"/>
      <c r="AD204" s="667"/>
      <c r="AE204" s="667"/>
      <c r="AF204" s="667"/>
      <c r="AG204" s="667"/>
      <c r="AH204" s="667"/>
      <c r="AI204" s="667"/>
      <c r="AJ204" s="667"/>
      <c r="AK204" s="667"/>
      <c r="AL204" s="667"/>
      <c r="AM204" s="667"/>
      <c r="AN204" s="667"/>
      <c r="AO204" s="667"/>
      <c r="AP204" s="667"/>
      <c r="AQ204" s="667"/>
      <c r="AR204" s="667"/>
      <c r="AS204" s="667"/>
      <c r="AT204" s="667"/>
      <c r="AU204" s="667"/>
      <c r="AV204" s="667"/>
      <c r="AW204" s="667"/>
      <c r="AX204" s="667"/>
      <c r="AY204" s="667"/>
      <c r="AZ204" s="216"/>
      <c r="BA204" s="393"/>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308"/>
      <c r="CC204" s="2163"/>
      <c r="CD204" s="2163"/>
      <c r="CE204" s="2163"/>
      <c r="CF204" s="2163"/>
      <c r="CG204" s="2163"/>
      <c r="CH204" s="2163"/>
      <c r="CI204" s="2163"/>
      <c r="CJ204" s="2163"/>
      <c r="CK204" s="2163"/>
      <c r="CL204" s="2163"/>
      <c r="CM204" s="2163"/>
      <c r="CN204" s="2163"/>
      <c r="CO204" s="2163"/>
      <c r="CP204" s="2163"/>
      <c r="CQ204" s="2163"/>
      <c r="CR204" s="2163"/>
      <c r="CS204" s="2163"/>
      <c r="CT204" s="2163"/>
      <c r="CU204" s="2163"/>
      <c r="CV204" s="2163"/>
      <c r="CW204" s="2163"/>
      <c r="CX204" s="2163"/>
      <c r="CY204" s="2163"/>
      <c r="CZ204" s="2163"/>
    </row>
    <row r="205" s="131" customFormat="true" ht="15" customHeight="true" x14ac:dyDescent="0.2">
      <c r="A205" s="773"/>
      <c r="B205" s="905"/>
      <c r="C205" s="1066"/>
      <c r="D205" s="989"/>
      <c r="E205" s="989"/>
      <c r="F205" s="989"/>
      <c r="G205" s="990"/>
      <c r="H205" s="1067"/>
      <c r="I205" s="989"/>
      <c r="J205" s="989"/>
      <c r="K205" s="989"/>
      <c r="L205" s="1068"/>
      <c r="M205" s="1066"/>
      <c r="N205" s="989"/>
      <c r="O205" s="989"/>
      <c r="P205" s="989"/>
      <c r="Q205" s="990"/>
      <c r="R205" s="1067"/>
      <c r="S205" s="989"/>
      <c r="T205" s="989"/>
      <c r="U205" s="989"/>
      <c r="V205" s="989"/>
      <c r="W205" s="989"/>
      <c r="X205" s="989"/>
      <c r="Y205" s="989"/>
      <c r="Z205" s="989"/>
      <c r="AA205" s="989"/>
      <c r="AB205" s="1068"/>
      <c r="AC205" s="667"/>
      <c r="AD205" s="667"/>
      <c r="AE205" s="667"/>
      <c r="AF205" s="667"/>
      <c r="AG205" s="667"/>
      <c r="AH205" s="667"/>
      <c r="AI205" s="667"/>
      <c r="AJ205" s="667"/>
      <c r="AK205" s="667"/>
      <c r="AL205" s="667"/>
      <c r="AM205" s="667"/>
      <c r="AN205" s="667"/>
      <c r="AO205" s="667"/>
      <c r="AP205" s="667"/>
      <c r="AQ205" s="667"/>
      <c r="AR205" s="667"/>
      <c r="AS205" s="667"/>
      <c r="AT205" s="667"/>
      <c r="AU205" s="667"/>
      <c r="AV205" s="667"/>
      <c r="AW205" s="667"/>
      <c r="AX205" s="667"/>
      <c r="AY205" s="667"/>
      <c r="AZ205" s="216"/>
      <c r="BA205" s="393"/>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358"/>
      <c r="CC205" s="2163"/>
      <c r="CD205" s="2163"/>
      <c r="CE205" s="2163"/>
      <c r="CF205" s="2163"/>
      <c r="CG205" s="2163"/>
      <c r="CH205" s="2163"/>
      <c r="CI205" s="2163"/>
      <c r="CJ205" s="2163"/>
      <c r="CK205" s="2163"/>
      <c r="CL205" s="2163"/>
      <c r="CM205" s="2163"/>
      <c r="CN205" s="2163"/>
      <c r="CO205" s="2163"/>
      <c r="CP205" s="2163"/>
      <c r="CQ205" s="2163"/>
      <c r="CR205" s="2163"/>
      <c r="CS205" s="2163"/>
      <c r="CT205" s="2163"/>
      <c r="CU205" s="2163"/>
      <c r="CV205" s="2163"/>
      <c r="CW205" s="2163"/>
      <c r="CX205" s="2163"/>
      <c r="CY205" s="2163"/>
      <c r="CZ205" s="2163"/>
    </row>
    <row r="206" s="131" customFormat="true" ht="250.15" customHeight="true" x14ac:dyDescent="0.2">
      <c r="B206" s="133"/>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447" t="str">
        <f>A1026</f>
        <v>Ethiopia</v>
      </c>
      <c r="B208" s="2448"/>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2000</v>
      </c>
      <c r="B209" s="139"/>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4" t="s">
        <v>111</v>
      </c>
      <c r="B210" s="14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5" t="s">
        <v>97</v>
      </c>
      <c r="B212" s="222"/>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DHS00</v>
      </c>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99"/>
      <c r="B216" s="697"/>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99"/>
      <c r="B217" s="698"/>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99"/>
      <c r="B218" s="697"/>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700"/>
      <c r="B219" s="70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399" customFormat="true" ht="15" customHeight="true" x14ac:dyDescent="0.2">
      <c r="A220" s="114" t="s">
        <v>86</v>
      </c>
      <c r="B220" s="206"/>
      <c r="C220" s="2449" t="s">
        <v>114</v>
      </c>
      <c r="D220" s="2450"/>
      <c r="E220" s="2450"/>
      <c r="F220" s="2450"/>
      <c r="G220" s="2451"/>
      <c r="H220" s="2452" t="s">
        <v>38</v>
      </c>
      <c r="I220" s="2453"/>
      <c r="J220" s="2453"/>
      <c r="K220" s="2453"/>
      <c r="L220" s="2454"/>
      <c r="M220" s="2430" t="s">
        <v>37</v>
      </c>
      <c r="N220" s="2431"/>
      <c r="O220" s="2431"/>
      <c r="P220" s="2431"/>
      <c r="Q220" s="2432"/>
      <c r="R220" s="2061" t="s">
        <v>137</v>
      </c>
      <c r="S220" s="2101"/>
      <c r="T220" s="2101"/>
      <c r="U220" s="2101"/>
      <c r="V220" s="2101"/>
      <c r="W220" s="2101"/>
      <c r="X220" s="2101"/>
      <c r="Y220" s="2101"/>
      <c r="Z220" s="2101"/>
      <c r="AA220" s="2101"/>
      <c r="AB220" s="2102"/>
      <c r="AC220" s="667"/>
      <c r="AD220" s="667"/>
      <c r="AE220" s="667"/>
      <c r="AF220" s="667"/>
      <c r="AG220" s="667"/>
      <c r="AH220" s="667"/>
      <c r="AI220" s="667"/>
      <c r="AJ220" s="667"/>
      <c r="AK220" s="667"/>
      <c r="AL220" s="667"/>
      <c r="AM220" s="667"/>
      <c r="AN220" s="667"/>
      <c r="AO220" s="667"/>
      <c r="AP220" s="667"/>
      <c r="AQ220" s="667"/>
      <c r="AR220" s="667"/>
      <c r="AS220" s="667"/>
      <c r="AT220" s="667"/>
      <c r="AU220" s="667"/>
      <c r="AV220" s="667"/>
      <c r="AW220" s="667"/>
      <c r="AX220" s="667"/>
      <c r="AY220" s="667"/>
      <c r="AZ220" s="216"/>
      <c r="BA220" s="217" t="s">
        <v>128</v>
      </c>
      <c r="BB220" s="114" t="s">
        <v>86</v>
      </c>
      <c r="BC220" s="2561" t="s">
        <v>114</v>
      </c>
      <c r="BD220" s="2562"/>
      <c r="BE220" s="2562"/>
      <c r="BF220" s="2562"/>
      <c r="BG220" s="2563"/>
      <c r="BH220" s="2564" t="s">
        <v>38</v>
      </c>
      <c r="BI220" s="2562"/>
      <c r="BJ220" s="2562"/>
      <c r="BK220" s="2562"/>
      <c r="BL220" s="2563"/>
      <c r="BM220" s="2564" t="s">
        <v>37</v>
      </c>
      <c r="BN220" s="2562"/>
      <c r="BO220" s="2562"/>
      <c r="BP220" s="2562"/>
      <c r="BQ220" s="2565"/>
      <c r="BR220" s="2082" t="s">
        <v>137</v>
      </c>
      <c r="BS220" s="2083"/>
      <c r="BT220" s="2083"/>
      <c r="BU220" s="2083"/>
      <c r="BV220" s="2083"/>
      <c r="BW220" s="2083"/>
      <c r="BX220" s="2083"/>
      <c r="BY220" s="2084"/>
      <c r="BZ220" s="313"/>
      <c r="CA220" s="313"/>
      <c r="CB220" s="313"/>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399" customFormat="true" ht="12.75" x14ac:dyDescent="0.2">
      <c r="A221" s="190" t="s">
        <v>87</v>
      </c>
      <c r="B221" s="247"/>
      <c r="C221" s="285" t="s">
        <v>0</v>
      </c>
      <c r="D221" s="286" t="s">
        <v>1</v>
      </c>
      <c r="E221" s="286" t="s">
        <v>2</v>
      </c>
      <c r="F221" s="286" t="s">
        <v>3</v>
      </c>
      <c r="G221" s="287" t="s">
        <v>4</v>
      </c>
      <c r="H221" s="840" t="s">
        <v>0</v>
      </c>
      <c r="I221" s="766" t="s">
        <v>1</v>
      </c>
      <c r="J221" s="766" t="s">
        <v>2</v>
      </c>
      <c r="K221" s="766" t="s">
        <v>3</v>
      </c>
      <c r="L221" s="767" t="s">
        <v>4</v>
      </c>
      <c r="M221" s="823" t="s">
        <v>0</v>
      </c>
      <c r="N221" s="766" t="s">
        <v>1</v>
      </c>
      <c r="O221" s="766" t="s">
        <v>2</v>
      </c>
      <c r="P221" s="766" t="s">
        <v>3</v>
      </c>
      <c r="Q221" s="862" t="s">
        <v>4</v>
      </c>
      <c r="R221" s="840" t="s">
        <v>148</v>
      </c>
      <c r="S221" s="766" t="s">
        <v>149</v>
      </c>
      <c r="T221" s="766" t="s">
        <v>150</v>
      </c>
      <c r="U221" s="766" t="s">
        <v>151</v>
      </c>
      <c r="V221" s="766" t="s">
        <v>152</v>
      </c>
      <c r="W221" s="766" t="s">
        <v>153</v>
      </c>
      <c r="X221" s="766" t="s">
        <v>154</v>
      </c>
      <c r="Y221" s="766" t="s">
        <v>155</v>
      </c>
      <c r="Z221" s="766" t="s">
        <v>156</v>
      </c>
      <c r="AA221" s="766" t="s">
        <v>157</v>
      </c>
      <c r="AB221" s="768" t="s">
        <v>158</v>
      </c>
      <c r="AC221" s="667"/>
      <c r="AD221" s="667"/>
      <c r="AE221" s="667"/>
      <c r="AF221" s="667"/>
      <c r="AG221" s="667"/>
      <c r="AH221" s="667"/>
      <c r="AI221" s="667"/>
      <c r="AJ221" s="667"/>
      <c r="AK221" s="667"/>
      <c r="AL221" s="667"/>
      <c r="AM221" s="667"/>
      <c r="AN221" s="667"/>
      <c r="AO221" s="667"/>
      <c r="AP221" s="667"/>
      <c r="AQ221" s="667"/>
      <c r="AR221" s="667"/>
      <c r="AS221" s="667"/>
      <c r="AT221" s="667"/>
      <c r="AU221" s="667"/>
      <c r="AV221" s="667"/>
      <c r="AW221" s="667"/>
      <c r="AX221" s="667"/>
      <c r="AY221" s="667"/>
      <c r="AZ221" s="216"/>
      <c r="BA221" s="202" t="s">
        <v>117</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148</v>
      </c>
      <c r="BS221" s="176" t="s">
        <v>149</v>
      </c>
      <c r="BT221" s="176" t="s">
        <v>150</v>
      </c>
      <c r="BU221" s="176" t="s">
        <v>151</v>
      </c>
      <c r="BV221" s="176" t="s">
        <v>152</v>
      </c>
      <c r="BW221" s="176" t="s">
        <v>153</v>
      </c>
      <c r="BX221" s="176" t="s">
        <v>154</v>
      </c>
      <c r="BY221" s="177" t="s">
        <v>155</v>
      </c>
      <c r="BZ221" s="177" t="s">
        <v>156</v>
      </c>
      <c r="CA221" s="177" t="s">
        <v>157</v>
      </c>
      <c r="CB221" s="177" t="s">
        <v>158</v>
      </c>
      <c r="CC221" s="2164"/>
      <c r="CD221" s="2164"/>
      <c r="CE221" s="2164"/>
      <c r="CF221" s="2164"/>
      <c r="CG221" s="2164"/>
      <c r="CH221" s="2164"/>
      <c r="CI221" s="2164"/>
      <c r="CJ221" s="2164"/>
      <c r="CK221" s="2164"/>
      <c r="CL221" s="2164"/>
      <c r="CM221" s="2164"/>
      <c r="CN221" s="2164"/>
      <c r="CO221" s="2164"/>
      <c r="CP221" s="2164"/>
      <c r="CQ221" s="2164"/>
      <c r="CR221" s="2164"/>
      <c r="CS221" s="2164"/>
      <c r="CT221" s="2164"/>
      <c r="CU221" s="2164"/>
      <c r="CV221" s="2164"/>
      <c r="CW221" s="2164"/>
      <c r="CX221" s="2164"/>
      <c r="CY221" s="2164"/>
      <c r="CZ221" s="2164"/>
    </row>
    <row r="222" s="399" customFormat="true" ht="15" customHeight="true" x14ac:dyDescent="0.2">
      <c r="A222" s="2433" t="s">
        <v>36</v>
      </c>
      <c r="B222" s="1131" t="s">
        <v>15</v>
      </c>
      <c r="C222" s="1153" t="s">
        <v>35</v>
      </c>
      <c r="D222" s="1167" t="s">
        <v>35</v>
      </c>
      <c r="E222" s="1167" t="s">
        <v>35</v>
      </c>
      <c r="F222" s="1167" t="s">
        <v>35</v>
      </c>
      <c r="G222" s="1181" t="s">
        <v>35</v>
      </c>
      <c r="H222" s="1195" t="s">
        <v>35</v>
      </c>
      <c r="I222" s="1167" t="s">
        <v>35</v>
      </c>
      <c r="J222" s="1167" t="s">
        <v>35</v>
      </c>
      <c r="K222" s="1167" t="s">
        <v>35</v>
      </c>
      <c r="L222" s="1209" t="s">
        <v>35</v>
      </c>
      <c r="M222" s="1153" t="s">
        <v>35</v>
      </c>
      <c r="N222" s="1167" t="s">
        <v>35</v>
      </c>
      <c r="O222" s="1167" t="s">
        <v>35</v>
      </c>
      <c r="P222" s="1167" t="s">
        <v>35</v>
      </c>
      <c r="Q222" s="1181" t="s">
        <v>35</v>
      </c>
      <c r="R222" s="1195" t="s">
        <v>35</v>
      </c>
      <c r="S222" s="1167" t="s">
        <v>35</v>
      </c>
      <c r="T222" s="1167" t="s">
        <v>35</v>
      </c>
      <c r="U222" s="1167" t="s">
        <v>35</v>
      </c>
      <c r="V222" s="1167" t="s">
        <v>35</v>
      </c>
      <c r="W222" s="1167" t="s">
        <v>35</v>
      </c>
      <c r="X222" s="1167" t="s">
        <v>35</v>
      </c>
      <c r="Y222" s="1167" t="s">
        <v>35</v>
      </c>
      <c r="Z222" s="1167" t="s">
        <v>35</v>
      </c>
      <c r="AA222" s="1167" t="s">
        <v>35</v>
      </c>
      <c r="AB222" s="1209" t="s">
        <v>35</v>
      </c>
      <c r="AC222" s="667"/>
      <c r="AD222" s="667"/>
      <c r="AE222" s="667"/>
      <c r="AF222" s="667"/>
      <c r="AG222" s="667"/>
      <c r="AH222" s="667"/>
      <c r="AI222" s="667"/>
      <c r="AJ222" s="667"/>
      <c r="AK222" s="667"/>
      <c r="AL222" s="667"/>
      <c r="AM222" s="667"/>
      <c r="AN222" s="667"/>
      <c r="AO222" s="667"/>
      <c r="AP222" s="667"/>
      <c r="AQ222" s="667"/>
      <c r="AR222" s="667"/>
      <c r="AS222" s="667"/>
      <c r="AT222" s="667"/>
      <c r="AU222" s="667"/>
      <c r="AV222" s="667"/>
      <c r="AW222" s="667"/>
      <c r="AX222" s="667"/>
      <c r="AY222" s="667"/>
      <c r="AZ222" s="216"/>
      <c r="BA222" s="2573" t="s">
        <v>36</v>
      </c>
      <c r="BB222" s="160" t="s">
        <v>15</v>
      </c>
      <c r="BC222" s="1230" t="s">
        <v>35</v>
      </c>
      <c r="BD222" s="1250" t="s">
        <v>35</v>
      </c>
      <c r="BE222" s="1250" t="s">
        <v>35</v>
      </c>
      <c r="BF222" s="1250" t="s">
        <v>35</v>
      </c>
      <c r="BG222" s="1271" t="s">
        <v>35</v>
      </c>
      <c r="BH222" s="1292" t="s">
        <v>35</v>
      </c>
      <c r="BI222" s="1250" t="s">
        <v>35</v>
      </c>
      <c r="BJ222" s="1250" t="s">
        <v>35</v>
      </c>
      <c r="BK222" s="1250" t="s">
        <v>35</v>
      </c>
      <c r="BL222" s="1271" t="s">
        <v>35</v>
      </c>
      <c r="BM222" s="1292" t="s">
        <v>35</v>
      </c>
      <c r="BN222" s="1250" t="s">
        <v>35</v>
      </c>
      <c r="BO222" s="1250" t="s">
        <v>35</v>
      </c>
      <c r="BP222" s="1250" t="s">
        <v>35</v>
      </c>
      <c r="BQ222" s="1271" t="s">
        <v>35</v>
      </c>
      <c r="BR222" s="1292" t="s">
        <v>35</v>
      </c>
      <c r="BS222" s="1250" t="s">
        <v>35</v>
      </c>
      <c r="BT222" s="1250" t="s">
        <v>35</v>
      </c>
      <c r="BU222" s="1250" t="s">
        <v>35</v>
      </c>
      <c r="BV222" s="1250" t="s">
        <v>35</v>
      </c>
      <c r="BW222" s="1250" t="s">
        <v>35</v>
      </c>
      <c r="BX222" s="1250" t="s">
        <v>35</v>
      </c>
      <c r="BY222" s="1311" t="s">
        <v>35</v>
      </c>
      <c r="BZ222" s="1311" t="s">
        <v>35</v>
      </c>
      <c r="CA222" s="1311" t="s">
        <v>35</v>
      </c>
      <c r="CB222" s="1311" t="s">
        <v>35</v>
      </c>
      <c r="CC222" s="2165"/>
      <c r="CD222" s="2165"/>
      <c r="CE222" s="2165"/>
      <c r="CF222" s="2165"/>
      <c r="CG222" s="2165"/>
      <c r="CH222" s="2165"/>
      <c r="CI222" s="2165"/>
      <c r="CJ222" s="2165"/>
      <c r="CK222" s="2165"/>
      <c r="CL222" s="2165"/>
      <c r="CM222" s="2165"/>
      <c r="CN222" s="2165"/>
      <c r="CO222" s="2165"/>
      <c r="CP222" s="2165"/>
      <c r="CQ222" s="2165"/>
      <c r="CR222" s="2165"/>
      <c r="CS222" s="2165"/>
      <c r="CT222" s="2165"/>
      <c r="CU222" s="2165"/>
      <c r="CV222" s="2165"/>
      <c r="CW222" s="2165"/>
      <c r="CX222" s="2165"/>
      <c r="CY222" s="2165"/>
      <c r="CZ222" s="2166"/>
    </row>
    <row r="223" s="399" customFormat="true" ht="15" customHeight="true" x14ac:dyDescent="0.2">
      <c r="A223" s="2434"/>
      <c r="B223" s="1132" t="s">
        <v>16</v>
      </c>
      <c r="C223" s="1154" t="s">
        <v>35</v>
      </c>
      <c r="D223" s="1168" t="s">
        <v>35</v>
      </c>
      <c r="E223" s="1168" t="s">
        <v>35</v>
      </c>
      <c r="F223" s="1168" t="s">
        <v>35</v>
      </c>
      <c r="G223" s="1182" t="s">
        <v>35</v>
      </c>
      <c r="H223" s="1196" t="s">
        <v>35</v>
      </c>
      <c r="I223" s="1168" t="s">
        <v>35</v>
      </c>
      <c r="J223" s="1168" t="s">
        <v>35</v>
      </c>
      <c r="K223" s="1168" t="s">
        <v>35</v>
      </c>
      <c r="L223" s="1210" t="s">
        <v>35</v>
      </c>
      <c r="M223" s="1154" t="s">
        <v>35</v>
      </c>
      <c r="N223" s="1168" t="s">
        <v>35</v>
      </c>
      <c r="O223" s="1168" t="s">
        <v>35</v>
      </c>
      <c r="P223" s="1168" t="s">
        <v>35</v>
      </c>
      <c r="Q223" s="1182" t="s">
        <v>35</v>
      </c>
      <c r="R223" s="1196" t="s">
        <v>35</v>
      </c>
      <c r="S223" s="1168" t="s">
        <v>35</v>
      </c>
      <c r="T223" s="1168" t="s">
        <v>35</v>
      </c>
      <c r="U223" s="1168" t="s">
        <v>35</v>
      </c>
      <c r="V223" s="1168" t="s">
        <v>35</v>
      </c>
      <c r="W223" s="1168" t="s">
        <v>35</v>
      </c>
      <c r="X223" s="1168" t="s">
        <v>35</v>
      </c>
      <c r="Y223" s="1168" t="s">
        <v>35</v>
      </c>
      <c r="Z223" s="1168" t="s">
        <v>35</v>
      </c>
      <c r="AA223" s="1168" t="s">
        <v>35</v>
      </c>
      <c r="AB223" s="1210" t="s">
        <v>35</v>
      </c>
      <c r="AC223" s="667"/>
      <c r="AD223" s="667"/>
      <c r="AE223" s="667"/>
      <c r="AF223" s="667"/>
      <c r="AG223" s="667"/>
      <c r="AH223" s="667"/>
      <c r="AI223" s="667"/>
      <c r="AJ223" s="667"/>
      <c r="AK223" s="667"/>
      <c r="AL223" s="667"/>
      <c r="AM223" s="667"/>
      <c r="AN223" s="667"/>
      <c r="AO223" s="667"/>
      <c r="AP223" s="667"/>
      <c r="AQ223" s="667"/>
      <c r="AR223" s="667"/>
      <c r="AS223" s="667"/>
      <c r="AT223" s="667"/>
      <c r="AU223" s="667"/>
      <c r="AV223" s="667"/>
      <c r="AW223" s="667"/>
      <c r="AX223" s="667"/>
      <c r="AY223" s="667"/>
      <c r="AZ223" s="216"/>
      <c r="BA223" s="2574"/>
      <c r="BB223" s="161" t="s">
        <v>16</v>
      </c>
      <c r="BC223" s="1231" t="s">
        <v>35</v>
      </c>
      <c r="BD223" s="1251" t="s">
        <v>35</v>
      </c>
      <c r="BE223" s="1251" t="s">
        <v>35</v>
      </c>
      <c r="BF223" s="1251" t="s">
        <v>35</v>
      </c>
      <c r="BG223" s="1272" t="s">
        <v>35</v>
      </c>
      <c r="BH223" s="1293" t="s">
        <v>35</v>
      </c>
      <c r="BI223" s="1251" t="s">
        <v>35</v>
      </c>
      <c r="BJ223" s="1251" t="s">
        <v>35</v>
      </c>
      <c r="BK223" s="1251" t="s">
        <v>35</v>
      </c>
      <c r="BL223" s="1272" t="s">
        <v>35</v>
      </c>
      <c r="BM223" s="1293" t="s">
        <v>35</v>
      </c>
      <c r="BN223" s="1251" t="s">
        <v>35</v>
      </c>
      <c r="BO223" s="1251" t="s">
        <v>35</v>
      </c>
      <c r="BP223" s="1251" t="s">
        <v>35</v>
      </c>
      <c r="BQ223" s="1272" t="s">
        <v>35</v>
      </c>
      <c r="BR223" s="1293" t="s">
        <v>35</v>
      </c>
      <c r="BS223" s="1251" t="s">
        <v>35</v>
      </c>
      <c r="BT223" s="1251" t="s">
        <v>35</v>
      </c>
      <c r="BU223" s="1251" t="s">
        <v>35</v>
      </c>
      <c r="BV223" s="1251" t="s">
        <v>35</v>
      </c>
      <c r="BW223" s="1251" t="s">
        <v>35</v>
      </c>
      <c r="BX223" s="1251" t="s">
        <v>35</v>
      </c>
      <c r="BY223" s="1312" t="s">
        <v>35</v>
      </c>
      <c r="BZ223" s="1312" t="s">
        <v>35</v>
      </c>
      <c r="CA223" s="1312" t="s">
        <v>35</v>
      </c>
      <c r="CB223" s="1312" t="s">
        <v>35</v>
      </c>
      <c r="CC223" s="2167"/>
      <c r="CD223" s="2167"/>
      <c r="CE223" s="2167"/>
      <c r="CF223" s="2167"/>
      <c r="CG223" s="2167"/>
      <c r="CH223" s="2167"/>
      <c r="CI223" s="2167"/>
      <c r="CJ223" s="2167"/>
      <c r="CK223" s="2167"/>
      <c r="CL223" s="2167"/>
      <c r="CM223" s="2167"/>
      <c r="CN223" s="2167"/>
      <c r="CO223" s="2167"/>
      <c r="CP223" s="2167"/>
      <c r="CQ223" s="2167"/>
      <c r="CR223" s="2167"/>
      <c r="CS223" s="2167"/>
      <c r="CT223" s="2167"/>
      <c r="CU223" s="2167"/>
      <c r="CV223" s="2167"/>
      <c r="CW223" s="2167"/>
      <c r="CX223" s="2167"/>
      <c r="CY223" s="2167"/>
      <c r="CZ223" s="2168"/>
    </row>
    <row r="224" s="399" customFormat="true" ht="15" customHeight="true" x14ac:dyDescent="0.2">
      <c r="A224" s="2435"/>
      <c r="B224" s="1133" t="s">
        <v>20</v>
      </c>
      <c r="C224" s="1155" t="s">
        <v>35</v>
      </c>
      <c r="D224" s="1169" t="s">
        <v>35</v>
      </c>
      <c r="E224" s="1169" t="s">
        <v>35</v>
      </c>
      <c r="F224" s="1169" t="s">
        <v>35</v>
      </c>
      <c r="G224" s="1183" t="s">
        <v>35</v>
      </c>
      <c r="H224" s="1197" t="s">
        <v>35</v>
      </c>
      <c r="I224" s="1169" t="s">
        <v>35</v>
      </c>
      <c r="J224" s="1169" t="s">
        <v>35</v>
      </c>
      <c r="K224" s="1169" t="s">
        <v>35</v>
      </c>
      <c r="L224" s="1211" t="s">
        <v>35</v>
      </c>
      <c r="M224" s="1155" t="s">
        <v>35</v>
      </c>
      <c r="N224" s="1169" t="s">
        <v>35</v>
      </c>
      <c r="O224" s="1169" t="s">
        <v>35</v>
      </c>
      <c r="P224" s="1169" t="s">
        <v>35</v>
      </c>
      <c r="Q224" s="1183" t="s">
        <v>35</v>
      </c>
      <c r="R224" s="1197" t="s">
        <v>35</v>
      </c>
      <c r="S224" s="1169" t="s">
        <v>35</v>
      </c>
      <c r="T224" s="1169" t="s">
        <v>35</v>
      </c>
      <c r="U224" s="1169" t="s">
        <v>35</v>
      </c>
      <c r="V224" s="1169" t="s">
        <v>35</v>
      </c>
      <c r="W224" s="1169" t="s">
        <v>35</v>
      </c>
      <c r="X224" s="1169" t="s">
        <v>35</v>
      </c>
      <c r="Y224" s="1169" t="s">
        <v>35</v>
      </c>
      <c r="Z224" s="1169" t="s">
        <v>35</v>
      </c>
      <c r="AA224" s="1169" t="s">
        <v>35</v>
      </c>
      <c r="AB224" s="1211" t="s">
        <v>35</v>
      </c>
      <c r="AC224" s="667"/>
      <c r="AD224" s="667"/>
      <c r="AE224" s="667"/>
      <c r="AF224" s="667"/>
      <c r="AG224" s="667"/>
      <c r="AH224" s="667"/>
      <c r="AI224" s="667"/>
      <c r="AJ224" s="667"/>
      <c r="AK224" s="667"/>
      <c r="AL224" s="667"/>
      <c r="AM224" s="667"/>
      <c r="AN224" s="667"/>
      <c r="AO224" s="667"/>
      <c r="AP224" s="667"/>
      <c r="AQ224" s="667"/>
      <c r="AR224" s="667"/>
      <c r="AS224" s="667"/>
      <c r="AT224" s="667"/>
      <c r="AU224" s="667"/>
      <c r="AV224" s="667"/>
      <c r="AW224" s="667"/>
      <c r="AX224" s="667"/>
      <c r="AY224" s="667"/>
      <c r="AZ224" s="216"/>
      <c r="BA224" s="2574"/>
      <c r="BB224" s="161" t="s">
        <v>20</v>
      </c>
      <c r="BC224" s="1231" t="s">
        <v>35</v>
      </c>
      <c r="BD224" s="1251" t="s">
        <v>35</v>
      </c>
      <c r="BE224" s="1251" t="s">
        <v>35</v>
      </c>
      <c r="BF224" s="1251" t="s">
        <v>35</v>
      </c>
      <c r="BG224" s="1272" t="s">
        <v>35</v>
      </c>
      <c r="BH224" s="1293" t="s">
        <v>35</v>
      </c>
      <c r="BI224" s="1251" t="s">
        <v>35</v>
      </c>
      <c r="BJ224" s="1251" t="s">
        <v>35</v>
      </c>
      <c r="BK224" s="1251" t="s">
        <v>35</v>
      </c>
      <c r="BL224" s="1272" t="s">
        <v>35</v>
      </c>
      <c r="BM224" s="1293" t="s">
        <v>35</v>
      </c>
      <c r="BN224" s="1251" t="s">
        <v>35</v>
      </c>
      <c r="BO224" s="1251" t="s">
        <v>35</v>
      </c>
      <c r="BP224" s="1251" t="s">
        <v>35</v>
      </c>
      <c r="BQ224" s="1272" t="s">
        <v>35</v>
      </c>
      <c r="BR224" s="1293" t="s">
        <v>35</v>
      </c>
      <c r="BS224" s="1251" t="s">
        <v>35</v>
      </c>
      <c r="BT224" s="1251" t="s">
        <v>35</v>
      </c>
      <c r="BU224" s="1251" t="s">
        <v>35</v>
      </c>
      <c r="BV224" s="1251" t="s">
        <v>35</v>
      </c>
      <c r="BW224" s="1251" t="s">
        <v>35</v>
      </c>
      <c r="BX224" s="1251" t="s">
        <v>35</v>
      </c>
      <c r="BY224" s="1312" t="s">
        <v>35</v>
      </c>
      <c r="BZ224" s="1312" t="s">
        <v>35</v>
      </c>
      <c r="CA224" s="1312" t="s">
        <v>35</v>
      </c>
      <c r="CB224" s="1312" t="s">
        <v>35</v>
      </c>
      <c r="CC224" s="2167"/>
      <c r="CD224" s="2167"/>
      <c r="CE224" s="2167"/>
      <c r="CF224" s="2167"/>
      <c r="CG224" s="2167"/>
      <c r="CH224" s="2167"/>
      <c r="CI224" s="2167"/>
      <c r="CJ224" s="2167"/>
      <c r="CK224" s="2167"/>
      <c r="CL224" s="2167"/>
      <c r="CM224" s="2167"/>
      <c r="CN224" s="2167"/>
      <c r="CO224" s="2167"/>
      <c r="CP224" s="2167"/>
      <c r="CQ224" s="2167"/>
      <c r="CR224" s="2167"/>
      <c r="CS224" s="2167"/>
      <c r="CT224" s="2167"/>
      <c r="CU224" s="2167"/>
      <c r="CV224" s="2167"/>
      <c r="CW224" s="2167"/>
      <c r="CX224" s="2167"/>
      <c r="CY224" s="2167"/>
      <c r="CZ224" s="2168"/>
    </row>
    <row r="225" s="399" customFormat="true" ht="15" customHeight="true" x14ac:dyDescent="0.2">
      <c r="A225" s="888"/>
      <c r="B225" s="906"/>
      <c r="C225" s="1079"/>
      <c r="D225" s="1080"/>
      <c r="E225" s="1080"/>
      <c r="F225" s="1080"/>
      <c r="G225" s="1081"/>
      <c r="H225" s="1082"/>
      <c r="I225" s="1080"/>
      <c r="J225" s="1080"/>
      <c r="K225" s="1080"/>
      <c r="L225" s="1083"/>
      <c r="M225" s="1084"/>
      <c r="N225" s="1080"/>
      <c r="O225" s="1080"/>
      <c r="P225" s="1080"/>
      <c r="Q225" s="1081"/>
      <c r="R225" s="1082"/>
      <c r="S225" s="1080"/>
      <c r="T225" s="1080"/>
      <c r="U225" s="1080"/>
      <c r="V225" s="1080"/>
      <c r="W225" s="1080"/>
      <c r="X225" s="1080"/>
      <c r="Y225" s="1080"/>
      <c r="Z225" s="1080"/>
      <c r="AA225" s="1080"/>
      <c r="AB225" s="2131"/>
      <c r="AC225" s="667"/>
      <c r="AD225" s="667"/>
      <c r="AE225" s="667"/>
      <c r="AF225" s="667"/>
      <c r="AG225" s="667"/>
      <c r="AH225" s="667"/>
      <c r="AI225" s="667"/>
      <c r="AJ225" s="667"/>
      <c r="AK225" s="667"/>
      <c r="AL225" s="667"/>
      <c r="AM225" s="667"/>
      <c r="AN225" s="667"/>
      <c r="AO225" s="667"/>
      <c r="AP225" s="667"/>
      <c r="AQ225" s="667"/>
      <c r="AR225" s="667"/>
      <c r="AS225" s="667"/>
      <c r="AT225" s="667"/>
      <c r="AU225" s="667"/>
      <c r="AV225" s="667"/>
      <c r="AW225" s="667"/>
      <c r="AX225" s="667"/>
      <c r="AY225" s="667"/>
      <c r="AZ225" s="216"/>
      <c r="BA225" s="2574" t="s">
        <v>70</v>
      </c>
      <c r="BB225" s="161" t="s">
        <v>71</v>
      </c>
      <c r="BC225" s="1231" t="s">
        <v>35</v>
      </c>
      <c r="BD225" s="1251" t="s">
        <v>35</v>
      </c>
      <c r="BE225" s="1251" t="s">
        <v>35</v>
      </c>
      <c r="BF225" s="1251" t="s">
        <v>35</v>
      </c>
      <c r="BG225" s="1272" t="s">
        <v>35</v>
      </c>
      <c r="BH225" s="1293" t="s">
        <v>35</v>
      </c>
      <c r="BI225" s="1251" t="s">
        <v>35</v>
      </c>
      <c r="BJ225" s="1251" t="s">
        <v>35</v>
      </c>
      <c r="BK225" s="1251" t="s">
        <v>35</v>
      </c>
      <c r="BL225" s="1272" t="s">
        <v>35</v>
      </c>
      <c r="BM225" s="1293" t="s">
        <v>35</v>
      </c>
      <c r="BN225" s="1251" t="s">
        <v>35</v>
      </c>
      <c r="BO225" s="1251" t="s">
        <v>35</v>
      </c>
      <c r="BP225" s="1251" t="s">
        <v>35</v>
      </c>
      <c r="BQ225" s="1272" t="s">
        <v>35</v>
      </c>
      <c r="BR225" s="1293" t="s">
        <v>35</v>
      </c>
      <c r="BS225" s="1251" t="s">
        <v>35</v>
      </c>
      <c r="BT225" s="1251" t="s">
        <v>35</v>
      </c>
      <c r="BU225" s="1251" t="s">
        <v>35</v>
      </c>
      <c r="BV225" s="1251" t="s">
        <v>35</v>
      </c>
      <c r="BW225" s="1251" t="s">
        <v>35</v>
      </c>
      <c r="BX225" s="1251" t="s">
        <v>35</v>
      </c>
      <c r="BY225" s="1312" t="s">
        <v>35</v>
      </c>
      <c r="BZ225" s="1312" t="s">
        <v>35</v>
      </c>
      <c r="CA225" s="1312" t="s">
        <v>35</v>
      </c>
      <c r="CB225" s="1312" t="s">
        <v>35</v>
      </c>
      <c r="CC225" s="2168"/>
      <c r="CD225" s="2168"/>
      <c r="CE225" s="2168"/>
      <c r="CF225" s="2168"/>
      <c r="CG225" s="2168"/>
      <c r="CH225" s="2168"/>
      <c r="CI225" s="2168"/>
      <c r="CJ225" s="2168"/>
      <c r="CK225" s="2168"/>
      <c r="CL225" s="2168"/>
      <c r="CM225" s="2168"/>
      <c r="CN225" s="2168"/>
      <c r="CO225" s="2168"/>
      <c r="CP225" s="2168"/>
      <c r="CQ225" s="2168"/>
      <c r="CR225" s="2168"/>
      <c r="CS225" s="2168"/>
      <c r="CT225" s="2168"/>
      <c r="CU225" s="2168"/>
      <c r="CV225" s="2168"/>
      <c r="CW225" s="2168"/>
      <c r="CX225" s="2168"/>
      <c r="CY225" s="2168"/>
      <c r="CZ225" s="2168"/>
    </row>
    <row r="226" s="399" customFormat="true" ht="15" customHeight="true" x14ac:dyDescent="0.2">
      <c r="A226" s="877"/>
      <c r="B226" s="1134"/>
      <c r="C226" s="792"/>
      <c r="D226" s="793"/>
      <c r="E226" s="793"/>
      <c r="F226" s="793"/>
      <c r="G226" s="858"/>
      <c r="H226" s="841"/>
      <c r="I226" s="793"/>
      <c r="J226" s="793"/>
      <c r="K226" s="793"/>
      <c r="L226" s="808"/>
      <c r="M226" s="824"/>
      <c r="N226" s="793"/>
      <c r="O226" s="793"/>
      <c r="P226" s="793"/>
      <c r="Q226" s="858"/>
      <c r="R226" s="841"/>
      <c r="S226" s="793"/>
      <c r="T226" s="793"/>
      <c r="U226" s="793"/>
      <c r="V226" s="793"/>
      <c r="W226" s="793"/>
      <c r="X226" s="793"/>
      <c r="Y226" s="793"/>
      <c r="Z226" s="793"/>
      <c r="AA226" s="793"/>
      <c r="AB226" s="2132"/>
      <c r="AC226" s="667"/>
      <c r="AD226" s="667"/>
      <c r="AE226" s="667"/>
      <c r="AF226" s="667"/>
      <c r="AG226" s="667"/>
      <c r="AH226" s="667"/>
      <c r="AI226" s="667"/>
      <c r="AJ226" s="667"/>
      <c r="AK226" s="667"/>
      <c r="AL226" s="667"/>
      <c r="AM226" s="667"/>
      <c r="AN226" s="667"/>
      <c r="AO226" s="667"/>
      <c r="AP226" s="667"/>
      <c r="AQ226" s="667"/>
      <c r="AR226" s="667"/>
      <c r="AS226" s="667"/>
      <c r="AT226" s="667"/>
      <c r="AU226" s="667"/>
      <c r="AV226" s="667"/>
      <c r="AW226" s="667"/>
      <c r="AX226" s="667"/>
      <c r="AY226" s="667"/>
      <c r="AZ226" s="216"/>
      <c r="BA226" s="2574"/>
      <c r="BB226" s="161" t="s">
        <v>72</v>
      </c>
      <c r="BC226" s="1231" t="s">
        <v>35</v>
      </c>
      <c r="BD226" s="1251" t="s">
        <v>35</v>
      </c>
      <c r="BE226" s="1251" t="s">
        <v>35</v>
      </c>
      <c r="BF226" s="1251" t="s">
        <v>35</v>
      </c>
      <c r="BG226" s="1272" t="s">
        <v>35</v>
      </c>
      <c r="BH226" s="1293" t="s">
        <v>35</v>
      </c>
      <c r="BI226" s="1251" t="s">
        <v>35</v>
      </c>
      <c r="BJ226" s="1251" t="s">
        <v>35</v>
      </c>
      <c r="BK226" s="1251" t="s">
        <v>35</v>
      </c>
      <c r="BL226" s="1272" t="s">
        <v>35</v>
      </c>
      <c r="BM226" s="1293" t="s">
        <v>35</v>
      </c>
      <c r="BN226" s="1251" t="s">
        <v>35</v>
      </c>
      <c r="BO226" s="1251" t="s">
        <v>35</v>
      </c>
      <c r="BP226" s="1251" t="s">
        <v>35</v>
      </c>
      <c r="BQ226" s="1272" t="s">
        <v>35</v>
      </c>
      <c r="BR226" s="1293" t="s">
        <v>35</v>
      </c>
      <c r="BS226" s="1251" t="s">
        <v>35</v>
      </c>
      <c r="BT226" s="1251" t="s">
        <v>35</v>
      </c>
      <c r="BU226" s="1251" t="s">
        <v>35</v>
      </c>
      <c r="BV226" s="1251" t="s">
        <v>35</v>
      </c>
      <c r="BW226" s="1251" t="s">
        <v>35</v>
      </c>
      <c r="BX226" s="1251" t="s">
        <v>35</v>
      </c>
      <c r="BY226" s="1312" t="s">
        <v>35</v>
      </c>
      <c r="BZ226" s="1312" t="s">
        <v>35</v>
      </c>
      <c r="CA226" s="1312" t="s">
        <v>35</v>
      </c>
      <c r="CB226" s="1312" t="s">
        <v>35</v>
      </c>
      <c r="CC226" s="2168"/>
      <c r="CD226" s="2168"/>
      <c r="CE226" s="2168"/>
      <c r="CF226" s="2168"/>
      <c r="CG226" s="2168"/>
      <c r="CH226" s="2168"/>
      <c r="CI226" s="2168"/>
      <c r="CJ226" s="2168"/>
      <c r="CK226" s="2168"/>
      <c r="CL226" s="2168"/>
      <c r="CM226" s="2168"/>
      <c r="CN226" s="2168"/>
      <c r="CO226" s="2168"/>
      <c r="CP226" s="2168"/>
      <c r="CQ226" s="2168"/>
      <c r="CR226" s="2168"/>
      <c r="CS226" s="2168"/>
      <c r="CT226" s="2168"/>
      <c r="CU226" s="2168"/>
      <c r="CV226" s="2168"/>
      <c r="CW226" s="2168"/>
      <c r="CX226" s="2168"/>
      <c r="CY226" s="2168"/>
      <c r="CZ226" s="2168"/>
    </row>
    <row r="227" s="399" customFormat="true" ht="15" customHeight="true" x14ac:dyDescent="0.2">
      <c r="A227" s="878"/>
      <c r="B227" s="1135"/>
      <c r="C227" s="794"/>
      <c r="D227" s="795"/>
      <c r="E227" s="795"/>
      <c r="F227" s="795"/>
      <c r="G227" s="859"/>
      <c r="H227" s="842"/>
      <c r="I227" s="795"/>
      <c r="J227" s="795"/>
      <c r="K227" s="795"/>
      <c r="L227" s="809"/>
      <c r="M227" s="825"/>
      <c r="N227" s="795"/>
      <c r="O227" s="795"/>
      <c r="P227" s="795"/>
      <c r="Q227" s="859"/>
      <c r="R227" s="842"/>
      <c r="S227" s="795"/>
      <c r="T227" s="795"/>
      <c r="U227" s="795"/>
      <c r="V227" s="795"/>
      <c r="W227" s="795"/>
      <c r="X227" s="795"/>
      <c r="Y227" s="795"/>
      <c r="Z227" s="795"/>
      <c r="AA227" s="795"/>
      <c r="AB227" s="2133"/>
      <c r="AC227" s="667"/>
      <c r="AD227" s="667"/>
      <c r="AE227" s="667"/>
      <c r="AF227" s="667"/>
      <c r="AG227" s="667"/>
      <c r="AH227" s="667"/>
      <c r="AI227" s="667"/>
      <c r="AJ227" s="667"/>
      <c r="AK227" s="667"/>
      <c r="AL227" s="667"/>
      <c r="AM227" s="667"/>
      <c r="AN227" s="667"/>
      <c r="AO227" s="667"/>
      <c r="AP227" s="667"/>
      <c r="AQ227" s="667"/>
      <c r="AR227" s="667"/>
      <c r="AS227" s="667"/>
      <c r="AT227" s="667"/>
      <c r="AU227" s="667"/>
      <c r="AV227" s="667"/>
      <c r="AW227" s="667"/>
      <c r="AX227" s="667"/>
      <c r="AY227" s="667"/>
      <c r="AZ227" s="216"/>
      <c r="BA227" s="2574" t="s">
        <v>94</v>
      </c>
      <c r="BB227" s="161" t="s">
        <v>61</v>
      </c>
      <c r="BC227" s="1231" t="s">
        <v>35</v>
      </c>
      <c r="BD227" s="1251" t="s">
        <v>35</v>
      </c>
      <c r="BE227" s="1251" t="s">
        <v>35</v>
      </c>
      <c r="BF227" s="1251" t="s">
        <v>35</v>
      </c>
      <c r="BG227" s="1272" t="s">
        <v>35</v>
      </c>
      <c r="BH227" s="1293" t="s">
        <v>35</v>
      </c>
      <c r="BI227" s="1251" t="s">
        <v>35</v>
      </c>
      <c r="BJ227" s="1251" t="s">
        <v>35</v>
      </c>
      <c r="BK227" s="1251" t="s">
        <v>35</v>
      </c>
      <c r="BL227" s="1272" t="s">
        <v>35</v>
      </c>
      <c r="BM227" s="1293" t="s">
        <v>35</v>
      </c>
      <c r="BN227" s="1251" t="s">
        <v>35</v>
      </c>
      <c r="BO227" s="1251" t="s">
        <v>35</v>
      </c>
      <c r="BP227" s="1251" t="s">
        <v>35</v>
      </c>
      <c r="BQ227" s="1272" t="s">
        <v>35</v>
      </c>
      <c r="BR227" s="1293" t="s">
        <v>35</v>
      </c>
      <c r="BS227" s="1251" t="s">
        <v>35</v>
      </c>
      <c r="BT227" s="1251" t="s">
        <v>35</v>
      </c>
      <c r="BU227" s="1251" t="s">
        <v>35</v>
      </c>
      <c r="BV227" s="1251" t="s">
        <v>35</v>
      </c>
      <c r="BW227" s="1251" t="s">
        <v>35</v>
      </c>
      <c r="BX227" s="1251" t="s">
        <v>35</v>
      </c>
      <c r="BY227" s="1312" t="s">
        <v>35</v>
      </c>
      <c r="BZ227" s="1312" t="s">
        <v>35</v>
      </c>
      <c r="CA227" s="1312" t="s">
        <v>35</v>
      </c>
      <c r="CB227" s="1312" t="s">
        <v>35</v>
      </c>
      <c r="CC227" s="2168"/>
      <c r="CD227" s="2168"/>
      <c r="CE227" s="2168"/>
      <c r="CF227" s="2168"/>
      <c r="CG227" s="2168"/>
      <c r="CH227" s="2168"/>
      <c r="CI227" s="2168"/>
      <c r="CJ227" s="2168"/>
      <c r="CK227" s="2168"/>
      <c r="CL227" s="2168"/>
      <c r="CM227" s="2168"/>
      <c r="CN227" s="2168"/>
      <c r="CO227" s="2168"/>
      <c r="CP227" s="2168"/>
      <c r="CQ227" s="2168"/>
      <c r="CR227" s="2168"/>
      <c r="CS227" s="2168"/>
      <c r="CT227" s="2168"/>
      <c r="CU227" s="2168"/>
      <c r="CV227" s="2168"/>
      <c r="CW227" s="2168"/>
      <c r="CX227" s="2168"/>
      <c r="CY227" s="2168"/>
      <c r="CZ227" s="2168"/>
    </row>
    <row r="228" s="399" customFormat="true" ht="15" customHeight="true" x14ac:dyDescent="0.2">
      <c r="A228" s="879"/>
      <c r="B228" s="1136"/>
      <c r="C228" s="1085"/>
      <c r="D228" s="1086"/>
      <c r="E228" s="1086"/>
      <c r="F228" s="1086"/>
      <c r="G228" s="1087"/>
      <c r="H228" s="1088"/>
      <c r="I228" s="1086"/>
      <c r="J228" s="1086"/>
      <c r="K228" s="1086"/>
      <c r="L228" s="1089"/>
      <c r="M228" s="1085"/>
      <c r="N228" s="1086"/>
      <c r="O228" s="1086"/>
      <c r="P228" s="1086"/>
      <c r="Q228" s="1087"/>
      <c r="R228" s="1088"/>
      <c r="S228" s="1086"/>
      <c r="T228" s="1086"/>
      <c r="U228" s="1086"/>
      <c r="V228" s="1086"/>
      <c r="W228" s="1086"/>
      <c r="X228" s="1086"/>
      <c r="Y228" s="1086"/>
      <c r="Z228" s="1086"/>
      <c r="AA228" s="1086"/>
      <c r="AB228" s="1089"/>
      <c r="AC228" s="667"/>
      <c r="AD228" s="667"/>
      <c r="AE228" s="667"/>
      <c r="AF228" s="667"/>
      <c r="AG228" s="667"/>
      <c r="AH228" s="667"/>
      <c r="AI228" s="667"/>
      <c r="AJ228" s="667"/>
      <c r="AK228" s="667"/>
      <c r="AL228" s="667"/>
      <c r="AM228" s="667"/>
      <c r="AN228" s="667"/>
      <c r="AO228" s="667"/>
      <c r="AP228" s="667"/>
      <c r="AQ228" s="667"/>
      <c r="AR228" s="667"/>
      <c r="AS228" s="667"/>
      <c r="AT228" s="667"/>
      <c r="AU228" s="667"/>
      <c r="AV228" s="667"/>
      <c r="AW228" s="667"/>
      <c r="AX228" s="667"/>
      <c r="AY228" s="667"/>
      <c r="AZ228" s="216"/>
      <c r="BA228" s="2574"/>
      <c r="BB228" s="161" t="s">
        <v>91</v>
      </c>
      <c r="BC228" s="1231" t="s">
        <v>35</v>
      </c>
      <c r="BD228" s="1251" t="s">
        <v>35</v>
      </c>
      <c r="BE228" s="1251" t="s">
        <v>35</v>
      </c>
      <c r="BF228" s="1251" t="s">
        <v>35</v>
      </c>
      <c r="BG228" s="1272" t="s">
        <v>35</v>
      </c>
      <c r="BH228" s="1293" t="s">
        <v>35</v>
      </c>
      <c r="BI228" s="1251" t="s">
        <v>35</v>
      </c>
      <c r="BJ228" s="1251" t="s">
        <v>35</v>
      </c>
      <c r="BK228" s="1251" t="s">
        <v>35</v>
      </c>
      <c r="BL228" s="1272" t="s">
        <v>35</v>
      </c>
      <c r="BM228" s="1293" t="s">
        <v>35</v>
      </c>
      <c r="BN228" s="1251" t="s">
        <v>35</v>
      </c>
      <c r="BO228" s="1251" t="s">
        <v>35</v>
      </c>
      <c r="BP228" s="1251" t="s">
        <v>35</v>
      </c>
      <c r="BQ228" s="1272" t="s">
        <v>35</v>
      </c>
      <c r="BR228" s="1293" t="s">
        <v>35</v>
      </c>
      <c r="BS228" s="1251" t="s">
        <v>35</v>
      </c>
      <c r="BT228" s="1251" t="s">
        <v>35</v>
      </c>
      <c r="BU228" s="1251" t="s">
        <v>35</v>
      </c>
      <c r="BV228" s="1251" t="s">
        <v>35</v>
      </c>
      <c r="BW228" s="1251" t="s">
        <v>35</v>
      </c>
      <c r="BX228" s="1251" t="s">
        <v>35</v>
      </c>
      <c r="BY228" s="1312" t="s">
        <v>35</v>
      </c>
      <c r="BZ228" s="1312" t="s">
        <v>35</v>
      </c>
      <c r="CA228" s="1312" t="s">
        <v>35</v>
      </c>
      <c r="CB228" s="1312" t="s">
        <v>35</v>
      </c>
      <c r="CC228" s="2168"/>
      <c r="CD228" s="2168"/>
      <c r="CE228" s="2168"/>
      <c r="CF228" s="2168"/>
      <c r="CG228" s="2168"/>
      <c r="CH228" s="2168"/>
      <c r="CI228" s="2168"/>
      <c r="CJ228" s="2168"/>
      <c r="CK228" s="2168"/>
      <c r="CL228" s="2168"/>
      <c r="CM228" s="2168"/>
      <c r="CN228" s="2168"/>
      <c r="CO228" s="2168"/>
      <c r="CP228" s="2168"/>
      <c r="CQ228" s="2168"/>
      <c r="CR228" s="2168"/>
      <c r="CS228" s="2168"/>
      <c r="CT228" s="2168"/>
      <c r="CU228" s="2168"/>
      <c r="CV228" s="2168"/>
      <c r="CW228" s="2168"/>
      <c r="CX228" s="2168"/>
      <c r="CY228" s="2168"/>
      <c r="CZ228" s="2168"/>
    </row>
    <row r="229" s="399" customFormat="true" ht="15" customHeight="true" x14ac:dyDescent="0.2">
      <c r="A229" s="880"/>
      <c r="B229" s="1137"/>
      <c r="C229" s="1069"/>
      <c r="D229" s="1070"/>
      <c r="E229" s="1070"/>
      <c r="F229" s="1070"/>
      <c r="G229" s="1071"/>
      <c r="H229" s="1072"/>
      <c r="I229" s="1070"/>
      <c r="J229" s="1070"/>
      <c r="K229" s="1070"/>
      <c r="L229" s="1073"/>
      <c r="M229" s="1069"/>
      <c r="N229" s="1070"/>
      <c r="O229" s="1070"/>
      <c r="P229" s="1070"/>
      <c r="Q229" s="1071"/>
      <c r="R229" s="1072"/>
      <c r="S229" s="1070"/>
      <c r="T229" s="1070"/>
      <c r="U229" s="1070"/>
      <c r="V229" s="1070"/>
      <c r="W229" s="1070"/>
      <c r="X229" s="1070"/>
      <c r="Y229" s="1070"/>
      <c r="Z229" s="1070"/>
      <c r="AA229" s="1070"/>
      <c r="AB229" s="1073"/>
      <c r="AC229" s="667"/>
      <c r="AD229" s="667"/>
      <c r="AE229" s="667"/>
      <c r="AF229" s="667"/>
      <c r="AG229" s="667"/>
      <c r="AH229" s="667"/>
      <c r="AI229" s="667"/>
      <c r="AJ229" s="667"/>
      <c r="AK229" s="667"/>
      <c r="AL229" s="667"/>
      <c r="AM229" s="667"/>
      <c r="AN229" s="667"/>
      <c r="AO229" s="667"/>
      <c r="AP229" s="667"/>
      <c r="AQ229" s="667"/>
      <c r="AR229" s="667"/>
      <c r="AS229" s="667"/>
      <c r="AT229" s="667"/>
      <c r="AU229" s="667"/>
      <c r="AV229" s="667"/>
      <c r="AW229" s="667"/>
      <c r="AX229" s="667"/>
      <c r="AY229" s="667"/>
      <c r="AZ229" s="216"/>
      <c r="BA229" s="2574"/>
      <c r="BB229" s="161" t="s">
        <v>92</v>
      </c>
      <c r="BC229" s="1231" t="s">
        <v>35</v>
      </c>
      <c r="BD229" s="1251" t="s">
        <v>35</v>
      </c>
      <c r="BE229" s="1251" t="s">
        <v>35</v>
      </c>
      <c r="BF229" s="1251" t="s">
        <v>35</v>
      </c>
      <c r="BG229" s="1272" t="s">
        <v>35</v>
      </c>
      <c r="BH229" s="1293" t="s">
        <v>35</v>
      </c>
      <c r="BI229" s="1251" t="s">
        <v>35</v>
      </c>
      <c r="BJ229" s="1251" t="s">
        <v>35</v>
      </c>
      <c r="BK229" s="1251" t="s">
        <v>35</v>
      </c>
      <c r="BL229" s="1272" t="s">
        <v>35</v>
      </c>
      <c r="BM229" s="1293" t="s">
        <v>35</v>
      </c>
      <c r="BN229" s="1251" t="s">
        <v>35</v>
      </c>
      <c r="BO229" s="1251" t="s">
        <v>35</v>
      </c>
      <c r="BP229" s="1251" t="s">
        <v>35</v>
      </c>
      <c r="BQ229" s="1272" t="s">
        <v>35</v>
      </c>
      <c r="BR229" s="1293" t="s">
        <v>35</v>
      </c>
      <c r="BS229" s="1251" t="s">
        <v>35</v>
      </c>
      <c r="BT229" s="1251" t="s">
        <v>35</v>
      </c>
      <c r="BU229" s="1251" t="s">
        <v>35</v>
      </c>
      <c r="BV229" s="1251" t="s">
        <v>35</v>
      </c>
      <c r="BW229" s="1251" t="s">
        <v>35</v>
      </c>
      <c r="BX229" s="1251" t="s">
        <v>35</v>
      </c>
      <c r="BY229" s="1312" t="s">
        <v>35</v>
      </c>
      <c r="BZ229" s="1312" t="s">
        <v>35</v>
      </c>
      <c r="CA229" s="1312" t="s">
        <v>35</v>
      </c>
      <c r="CB229" s="1312" t="s">
        <v>35</v>
      </c>
      <c r="CC229" s="2168"/>
      <c r="CD229" s="2168"/>
      <c r="CE229" s="2168"/>
      <c r="CF229" s="2168"/>
      <c r="CG229" s="2168"/>
      <c r="CH229" s="2168"/>
      <c r="CI229" s="2168"/>
      <c r="CJ229" s="2168"/>
      <c r="CK229" s="2168"/>
      <c r="CL229" s="2168"/>
      <c r="CM229" s="2168"/>
      <c r="CN229" s="2168"/>
      <c r="CO229" s="2168"/>
      <c r="CP229" s="2168"/>
      <c r="CQ229" s="2168"/>
      <c r="CR229" s="2168"/>
      <c r="CS229" s="2168"/>
      <c r="CT229" s="2168"/>
      <c r="CU229" s="2168"/>
      <c r="CV229" s="2168"/>
      <c r="CW229" s="2168"/>
      <c r="CX229" s="2168"/>
      <c r="CY229" s="2168"/>
      <c r="CZ229" s="2168"/>
    </row>
    <row r="230" s="399" customFormat="true" ht="15" customHeight="true" x14ac:dyDescent="0.2">
      <c r="A230" s="881"/>
      <c r="B230" s="1138"/>
      <c r="C230" s="1074"/>
      <c r="D230" s="1075"/>
      <c r="E230" s="1075"/>
      <c r="F230" s="1075"/>
      <c r="G230" s="1076"/>
      <c r="H230" s="1077"/>
      <c r="I230" s="1075"/>
      <c r="J230" s="1075"/>
      <c r="K230" s="1075"/>
      <c r="L230" s="1078"/>
      <c r="M230" s="1074"/>
      <c r="N230" s="1075"/>
      <c r="O230" s="1075"/>
      <c r="P230" s="1075"/>
      <c r="Q230" s="1076"/>
      <c r="R230" s="1077"/>
      <c r="S230" s="1075"/>
      <c r="T230" s="1075"/>
      <c r="U230" s="1075"/>
      <c r="V230" s="1075"/>
      <c r="W230" s="1075"/>
      <c r="X230" s="1075"/>
      <c r="Y230" s="1075"/>
      <c r="Z230" s="1075"/>
      <c r="AA230" s="1075"/>
      <c r="AB230" s="1078"/>
      <c r="AC230" s="667"/>
      <c r="AD230" s="667"/>
      <c r="AE230" s="667"/>
      <c r="AF230" s="667"/>
      <c r="AG230" s="667"/>
      <c r="AH230" s="667"/>
      <c r="AI230" s="667"/>
      <c r="AJ230" s="667"/>
      <c r="AK230" s="667"/>
      <c r="AL230" s="667"/>
      <c r="AM230" s="667"/>
      <c r="AN230" s="667"/>
      <c r="AO230" s="667"/>
      <c r="AP230" s="667"/>
      <c r="AQ230" s="667"/>
      <c r="AR230" s="667"/>
      <c r="AS230" s="667"/>
      <c r="AT230" s="667"/>
      <c r="AU230" s="667"/>
      <c r="AV230" s="667"/>
      <c r="AW230" s="667"/>
      <c r="AX230" s="667"/>
      <c r="AY230" s="667"/>
      <c r="AZ230" s="216"/>
      <c r="BA230" s="2574"/>
      <c r="BB230" s="161" t="s">
        <v>93</v>
      </c>
      <c r="BC230" s="1231" t="s">
        <v>35</v>
      </c>
      <c r="BD230" s="1251" t="s">
        <v>35</v>
      </c>
      <c r="BE230" s="1251" t="s">
        <v>35</v>
      </c>
      <c r="BF230" s="1251" t="s">
        <v>35</v>
      </c>
      <c r="BG230" s="1272" t="s">
        <v>35</v>
      </c>
      <c r="BH230" s="1293" t="s">
        <v>35</v>
      </c>
      <c r="BI230" s="1251" t="s">
        <v>35</v>
      </c>
      <c r="BJ230" s="1251" t="s">
        <v>35</v>
      </c>
      <c r="BK230" s="1251" t="s">
        <v>35</v>
      </c>
      <c r="BL230" s="1272" t="s">
        <v>35</v>
      </c>
      <c r="BM230" s="1293" t="s">
        <v>35</v>
      </c>
      <c r="BN230" s="1251" t="s">
        <v>35</v>
      </c>
      <c r="BO230" s="1251" t="s">
        <v>35</v>
      </c>
      <c r="BP230" s="1251" t="s">
        <v>35</v>
      </c>
      <c r="BQ230" s="1272" t="s">
        <v>35</v>
      </c>
      <c r="BR230" s="1293" t="s">
        <v>35</v>
      </c>
      <c r="BS230" s="1251" t="s">
        <v>35</v>
      </c>
      <c r="BT230" s="1251" t="s">
        <v>35</v>
      </c>
      <c r="BU230" s="1251" t="s">
        <v>35</v>
      </c>
      <c r="BV230" s="1251" t="s">
        <v>35</v>
      </c>
      <c r="BW230" s="1251" t="s">
        <v>35</v>
      </c>
      <c r="BX230" s="1251" t="s">
        <v>35</v>
      </c>
      <c r="BY230" s="1312" t="s">
        <v>35</v>
      </c>
      <c r="BZ230" s="1312" t="s">
        <v>35</v>
      </c>
      <c r="CA230" s="1312" t="s">
        <v>35</v>
      </c>
      <c r="CB230" s="1312" t="s">
        <v>35</v>
      </c>
      <c r="CC230" s="2168"/>
      <c r="CD230" s="2168"/>
      <c r="CE230" s="2168"/>
      <c r="CF230" s="2168"/>
      <c r="CG230" s="2168"/>
      <c r="CH230" s="2168"/>
      <c r="CI230" s="2168"/>
      <c r="CJ230" s="2168"/>
      <c r="CK230" s="2168"/>
      <c r="CL230" s="2168"/>
      <c r="CM230" s="2168"/>
      <c r="CN230" s="2168"/>
      <c r="CO230" s="2168"/>
      <c r="CP230" s="2168"/>
      <c r="CQ230" s="2168"/>
      <c r="CR230" s="2168"/>
      <c r="CS230" s="2168"/>
      <c r="CT230" s="2168"/>
      <c r="CU230" s="2168"/>
      <c r="CV230" s="2168"/>
      <c r="CW230" s="2168"/>
      <c r="CX230" s="2168"/>
      <c r="CY230" s="2168"/>
      <c r="CZ230" s="2168"/>
    </row>
    <row r="231" s="399" customFormat="true" ht="15" customHeight="true" x14ac:dyDescent="0.2">
      <c r="A231" s="882"/>
      <c r="B231" s="907"/>
      <c r="C231" s="796"/>
      <c r="D231" s="797"/>
      <c r="E231" s="797"/>
      <c r="F231" s="797"/>
      <c r="G231" s="860"/>
      <c r="H231" s="843"/>
      <c r="I231" s="797"/>
      <c r="J231" s="797"/>
      <c r="K231" s="797"/>
      <c r="L231" s="810"/>
      <c r="M231" s="826"/>
      <c r="N231" s="797"/>
      <c r="O231" s="797"/>
      <c r="P231" s="797"/>
      <c r="Q231" s="860"/>
      <c r="R231" s="843"/>
      <c r="S231" s="797"/>
      <c r="T231" s="797"/>
      <c r="U231" s="797"/>
      <c r="V231" s="797"/>
      <c r="W231" s="797"/>
      <c r="X231" s="797"/>
      <c r="Y231" s="797"/>
      <c r="Z231" s="797"/>
      <c r="AA231" s="797"/>
      <c r="AB231" s="2134"/>
      <c r="AC231" s="667"/>
      <c r="AD231" s="667"/>
      <c r="AE231" s="667"/>
      <c r="AF231" s="667"/>
      <c r="AG231" s="667"/>
      <c r="AH231" s="667"/>
      <c r="AI231" s="667"/>
      <c r="AJ231" s="667"/>
      <c r="AK231" s="667"/>
      <c r="AL231" s="667"/>
      <c r="AM231" s="667"/>
      <c r="AN231" s="667"/>
      <c r="AO231" s="667"/>
      <c r="AP231" s="667"/>
      <c r="AQ231" s="667"/>
      <c r="AR231" s="667"/>
      <c r="AS231" s="667"/>
      <c r="AT231" s="667"/>
      <c r="AU231" s="667"/>
      <c r="AV231" s="667"/>
      <c r="AW231" s="667"/>
      <c r="AX231" s="667"/>
      <c r="AY231" s="667"/>
      <c r="AZ231" s="216"/>
      <c r="BA231" s="401"/>
      <c r="BB231" s="161"/>
      <c r="BC231" s="345"/>
      <c r="BD231" s="309"/>
      <c r="BE231" s="309"/>
      <c r="BF231" s="309"/>
      <c r="BG231" s="346"/>
      <c r="BH231" s="354"/>
      <c r="BI231" s="309"/>
      <c r="BJ231" s="309"/>
      <c r="BK231" s="309"/>
      <c r="BL231" s="346"/>
      <c r="BM231" s="354"/>
      <c r="BN231" s="309"/>
      <c r="BO231" s="309"/>
      <c r="BP231" s="309"/>
      <c r="BQ231" s="346"/>
      <c r="BR231" s="354"/>
      <c r="BS231" s="309"/>
      <c r="BT231" s="309"/>
      <c r="BU231" s="309"/>
      <c r="BV231" s="309"/>
      <c r="BW231" s="309"/>
      <c r="BX231" s="309"/>
      <c r="BY231" s="310"/>
      <c r="BZ231" s="310"/>
      <c r="CA231" s="310"/>
      <c r="CB231" s="310"/>
      <c r="CC231" s="2169"/>
      <c r="CD231" s="2169"/>
      <c r="CE231" s="2169"/>
      <c r="CF231" s="2169"/>
      <c r="CG231" s="2169"/>
      <c r="CH231" s="2169"/>
      <c r="CI231" s="2169"/>
      <c r="CJ231" s="2169"/>
      <c r="CK231" s="2169"/>
      <c r="CL231" s="2169"/>
      <c r="CM231" s="2169"/>
      <c r="CN231" s="2169"/>
      <c r="CO231" s="2169"/>
      <c r="CP231" s="2169"/>
      <c r="CQ231" s="2169"/>
      <c r="CR231" s="2169"/>
      <c r="CS231" s="2169"/>
      <c r="CT231" s="2169"/>
      <c r="CU231" s="2169"/>
      <c r="CV231" s="2169"/>
      <c r="CW231" s="2169"/>
      <c r="CX231" s="2169"/>
      <c r="CY231" s="2169"/>
      <c r="CZ231" s="2169"/>
    </row>
    <row r="232" s="399" customFormat="true" ht="15" customHeight="true" x14ac:dyDescent="0.2">
      <c r="A232" s="883"/>
      <c r="B232" s="908"/>
      <c r="C232" s="798"/>
      <c r="D232" s="799"/>
      <c r="E232" s="799"/>
      <c r="F232" s="799"/>
      <c r="G232" s="861"/>
      <c r="H232" s="844"/>
      <c r="I232" s="799"/>
      <c r="J232" s="799"/>
      <c r="K232" s="799"/>
      <c r="L232" s="811"/>
      <c r="M232" s="827"/>
      <c r="N232" s="799"/>
      <c r="O232" s="799"/>
      <c r="P232" s="799"/>
      <c r="Q232" s="861"/>
      <c r="R232" s="844"/>
      <c r="S232" s="799"/>
      <c r="T232" s="799"/>
      <c r="U232" s="799"/>
      <c r="V232" s="799"/>
      <c r="W232" s="799"/>
      <c r="X232" s="799"/>
      <c r="Y232" s="799"/>
      <c r="Z232" s="799"/>
      <c r="AA232" s="799"/>
      <c r="AB232" s="2135"/>
      <c r="AC232" s="667"/>
      <c r="AD232" s="667"/>
      <c r="AE232" s="667"/>
      <c r="AF232" s="667"/>
      <c r="AG232" s="667"/>
      <c r="AH232" s="667"/>
      <c r="AI232" s="667"/>
      <c r="AJ232" s="667"/>
      <c r="AK232" s="667"/>
      <c r="AL232" s="667"/>
      <c r="AM232" s="667"/>
      <c r="AN232" s="667"/>
      <c r="AO232" s="667"/>
      <c r="AP232" s="667"/>
      <c r="AQ232" s="667"/>
      <c r="AR232" s="667"/>
      <c r="AS232" s="667"/>
      <c r="AT232" s="667"/>
      <c r="AU232" s="667"/>
      <c r="AV232" s="667"/>
      <c r="AW232" s="667"/>
      <c r="AX232" s="667"/>
      <c r="AY232" s="667"/>
      <c r="AZ232" s="216"/>
      <c r="BA232" s="396"/>
      <c r="BB232" s="161"/>
      <c r="BC232" s="345"/>
      <c r="BD232" s="309"/>
      <c r="BE232" s="309"/>
      <c r="BF232" s="309"/>
      <c r="BG232" s="346"/>
      <c r="BH232" s="354"/>
      <c r="BI232" s="309"/>
      <c r="BJ232" s="309"/>
      <c r="BK232" s="309"/>
      <c r="BL232" s="346"/>
      <c r="BM232" s="354"/>
      <c r="BN232" s="309"/>
      <c r="BO232" s="309"/>
      <c r="BP232" s="309"/>
      <c r="BQ232" s="346"/>
      <c r="BR232" s="354"/>
      <c r="BS232" s="309"/>
      <c r="BT232" s="309"/>
      <c r="BU232" s="309"/>
      <c r="BV232" s="309"/>
      <c r="BW232" s="309"/>
      <c r="BX232" s="309"/>
      <c r="BY232" s="310"/>
      <c r="BZ232" s="310"/>
      <c r="CA232" s="310"/>
      <c r="CB232" s="310"/>
      <c r="CC232" s="2169"/>
      <c r="CD232" s="2169"/>
      <c r="CE232" s="2169"/>
      <c r="CF232" s="2169"/>
      <c r="CG232" s="2169"/>
      <c r="CH232" s="2169"/>
      <c r="CI232" s="2169"/>
      <c r="CJ232" s="2169"/>
      <c r="CK232" s="2169"/>
      <c r="CL232" s="2169"/>
      <c r="CM232" s="2169"/>
      <c r="CN232" s="2169"/>
      <c r="CO232" s="2169"/>
      <c r="CP232" s="2169"/>
      <c r="CQ232" s="2169"/>
      <c r="CR232" s="2169"/>
      <c r="CS232" s="2169"/>
      <c r="CT232" s="2169"/>
      <c r="CU232" s="2169"/>
      <c r="CV232" s="2169"/>
      <c r="CW232" s="2169"/>
      <c r="CX232" s="2169"/>
      <c r="CY232" s="2169"/>
      <c r="CZ232" s="2169"/>
    </row>
    <row r="233" s="399" customFormat="true" ht="15" customHeight="true" x14ac:dyDescent="0.2">
      <c r="A233" s="884"/>
      <c r="B233" s="909"/>
      <c r="C233" s="1090"/>
      <c r="D233" s="1091"/>
      <c r="E233" s="1091"/>
      <c r="F233" s="1091"/>
      <c r="G233" s="1092"/>
      <c r="H233" s="1093"/>
      <c r="I233" s="1091"/>
      <c r="J233" s="1091"/>
      <c r="K233" s="1091"/>
      <c r="L233" s="1094"/>
      <c r="M233" s="1095"/>
      <c r="N233" s="1091"/>
      <c r="O233" s="1091"/>
      <c r="P233" s="1091"/>
      <c r="Q233" s="1092"/>
      <c r="R233" s="1093"/>
      <c r="S233" s="1091"/>
      <c r="T233" s="1091"/>
      <c r="U233" s="1091"/>
      <c r="V233" s="1091"/>
      <c r="W233" s="1091"/>
      <c r="X233" s="1091"/>
      <c r="Y233" s="1091"/>
      <c r="Z233" s="1091"/>
      <c r="AA233" s="1091"/>
      <c r="AB233" s="2136"/>
      <c r="AC233" s="667"/>
      <c r="AD233" s="667"/>
      <c r="AE233" s="667"/>
      <c r="AF233" s="667"/>
      <c r="AG233" s="667"/>
      <c r="AH233" s="667"/>
      <c r="AI233" s="667"/>
      <c r="AJ233" s="667"/>
      <c r="AK233" s="667"/>
      <c r="AL233" s="667"/>
      <c r="AM233" s="667"/>
      <c r="AN233" s="667"/>
      <c r="AO233" s="667"/>
      <c r="AP233" s="667"/>
      <c r="AQ233" s="667"/>
      <c r="AR233" s="667"/>
      <c r="AS233" s="667"/>
      <c r="AT233" s="667"/>
      <c r="AU233" s="667"/>
      <c r="AV233" s="667"/>
      <c r="AW233" s="667"/>
      <c r="AX233" s="667"/>
      <c r="AY233" s="667"/>
      <c r="AZ233" s="216"/>
      <c r="BA233" s="396"/>
      <c r="BB233" s="161"/>
      <c r="BC233" s="345"/>
      <c r="BD233" s="309"/>
      <c r="BE233" s="309"/>
      <c r="BF233" s="309"/>
      <c r="BG233" s="346"/>
      <c r="BH233" s="354"/>
      <c r="BI233" s="309"/>
      <c r="BJ233" s="309"/>
      <c r="BK233" s="309"/>
      <c r="BL233" s="346"/>
      <c r="BM233" s="354"/>
      <c r="BN233" s="309"/>
      <c r="BO233" s="309"/>
      <c r="BP233" s="309"/>
      <c r="BQ233" s="346"/>
      <c r="BR233" s="354"/>
      <c r="BS233" s="309"/>
      <c r="BT233" s="309"/>
      <c r="BU233" s="309"/>
      <c r="BV233" s="309"/>
      <c r="BW233" s="309"/>
      <c r="BX233" s="309"/>
      <c r="BY233" s="310"/>
      <c r="BZ233" s="310"/>
      <c r="CA233" s="310"/>
      <c r="CB233" s="310"/>
      <c r="CC233" s="2169"/>
      <c r="CD233" s="2169"/>
      <c r="CE233" s="2169"/>
      <c r="CF233" s="2169"/>
      <c r="CG233" s="2169"/>
      <c r="CH233" s="2169"/>
      <c r="CI233" s="2169"/>
      <c r="CJ233" s="2169"/>
      <c r="CK233" s="2169"/>
      <c r="CL233" s="2169"/>
      <c r="CM233" s="2169"/>
      <c r="CN233" s="2169"/>
      <c r="CO233" s="2169"/>
      <c r="CP233" s="2169"/>
      <c r="CQ233" s="2169"/>
      <c r="CR233" s="2169"/>
      <c r="CS233" s="2169"/>
      <c r="CT233" s="2169"/>
      <c r="CU233" s="2169"/>
      <c r="CV233" s="2169"/>
      <c r="CW233" s="2169"/>
      <c r="CX233" s="2169"/>
      <c r="CY233" s="2169"/>
      <c r="CZ233" s="2169"/>
    </row>
    <row r="234" s="399" customFormat="true" ht="15" customHeight="true" x14ac:dyDescent="0.2">
      <c r="A234" s="885"/>
      <c r="B234" s="910"/>
      <c r="C234" s="1096"/>
      <c r="D234" s="1097"/>
      <c r="E234" s="1097"/>
      <c r="F234" s="1097"/>
      <c r="G234" s="1098"/>
      <c r="H234" s="1099"/>
      <c r="I234" s="1097"/>
      <c r="J234" s="1097"/>
      <c r="K234" s="1097"/>
      <c r="L234" s="1100"/>
      <c r="M234" s="1101"/>
      <c r="N234" s="1097"/>
      <c r="O234" s="1097"/>
      <c r="P234" s="1097"/>
      <c r="Q234" s="1098"/>
      <c r="R234" s="1099"/>
      <c r="S234" s="1097"/>
      <c r="T234" s="1097"/>
      <c r="U234" s="1097"/>
      <c r="V234" s="1097"/>
      <c r="W234" s="1097"/>
      <c r="X234" s="1097"/>
      <c r="Y234" s="1097"/>
      <c r="Z234" s="1097"/>
      <c r="AA234" s="1097"/>
      <c r="AB234" s="2137"/>
      <c r="AC234" s="667"/>
      <c r="AD234" s="667"/>
      <c r="AE234" s="667"/>
      <c r="AF234" s="667"/>
      <c r="AG234" s="667"/>
      <c r="AH234" s="667"/>
      <c r="AI234" s="667"/>
      <c r="AJ234" s="667"/>
      <c r="AK234" s="667"/>
      <c r="AL234" s="667"/>
      <c r="AM234" s="667"/>
      <c r="AN234" s="667"/>
      <c r="AO234" s="667"/>
      <c r="AP234" s="667"/>
      <c r="AQ234" s="667"/>
      <c r="AR234" s="667"/>
      <c r="AS234" s="667"/>
      <c r="AT234" s="667"/>
      <c r="AU234" s="667"/>
      <c r="AV234" s="667"/>
      <c r="AW234" s="667"/>
      <c r="AX234" s="667"/>
      <c r="AY234" s="667"/>
      <c r="AZ234" s="216"/>
      <c r="BA234" s="396"/>
      <c r="BB234" s="161"/>
      <c r="BC234" s="345"/>
      <c r="BD234" s="309"/>
      <c r="BE234" s="309"/>
      <c r="BF234" s="309"/>
      <c r="BG234" s="346"/>
      <c r="BH234" s="354"/>
      <c r="BI234" s="309"/>
      <c r="BJ234" s="309"/>
      <c r="BK234" s="309"/>
      <c r="BL234" s="346"/>
      <c r="BM234" s="354"/>
      <c r="BN234" s="309"/>
      <c r="BO234" s="309"/>
      <c r="BP234" s="309"/>
      <c r="BQ234" s="346"/>
      <c r="BR234" s="354"/>
      <c r="BS234" s="309"/>
      <c r="BT234" s="309"/>
      <c r="BU234" s="309"/>
      <c r="BV234" s="309"/>
      <c r="BW234" s="309"/>
      <c r="BX234" s="309"/>
      <c r="BY234" s="310"/>
      <c r="BZ234" s="310"/>
      <c r="CA234" s="310"/>
      <c r="CB234" s="310"/>
      <c r="CC234" s="2169"/>
      <c r="CD234" s="2169"/>
      <c r="CE234" s="2169"/>
      <c r="CF234" s="2169"/>
      <c r="CG234" s="2169"/>
      <c r="CH234" s="2169"/>
      <c r="CI234" s="2169"/>
      <c r="CJ234" s="2169"/>
      <c r="CK234" s="2169"/>
      <c r="CL234" s="2169"/>
      <c r="CM234" s="2169"/>
      <c r="CN234" s="2169"/>
      <c r="CO234" s="2169"/>
      <c r="CP234" s="2169"/>
      <c r="CQ234" s="2169"/>
      <c r="CR234" s="2169"/>
      <c r="CS234" s="2169"/>
      <c r="CT234" s="2169"/>
      <c r="CU234" s="2169"/>
      <c r="CV234" s="2169"/>
      <c r="CW234" s="2169"/>
      <c r="CX234" s="2169"/>
      <c r="CY234" s="2169"/>
      <c r="CZ234" s="2169"/>
    </row>
    <row r="235" s="399" customFormat="true" ht="15" customHeight="true" x14ac:dyDescent="0.2">
      <c r="A235" s="885"/>
      <c r="B235" s="910"/>
      <c r="C235" s="1096"/>
      <c r="D235" s="1097"/>
      <c r="E235" s="1097"/>
      <c r="F235" s="1097"/>
      <c r="G235" s="1098"/>
      <c r="H235" s="1099"/>
      <c r="I235" s="1097"/>
      <c r="J235" s="1097"/>
      <c r="K235" s="1097"/>
      <c r="L235" s="1100"/>
      <c r="M235" s="1101"/>
      <c r="N235" s="1097"/>
      <c r="O235" s="1097"/>
      <c r="P235" s="1097"/>
      <c r="Q235" s="1098"/>
      <c r="R235" s="1099"/>
      <c r="S235" s="1097"/>
      <c r="T235" s="1097"/>
      <c r="U235" s="1097"/>
      <c r="V235" s="1097"/>
      <c r="W235" s="1097"/>
      <c r="X235" s="1097"/>
      <c r="Y235" s="1097"/>
      <c r="Z235" s="1097"/>
      <c r="AA235" s="1097"/>
      <c r="AB235" s="2137"/>
      <c r="AC235" s="667"/>
      <c r="AD235" s="667"/>
      <c r="AE235" s="667"/>
      <c r="AF235" s="667"/>
      <c r="AG235" s="667"/>
      <c r="AH235" s="667"/>
      <c r="AI235" s="667"/>
      <c r="AJ235" s="667"/>
      <c r="AK235" s="667"/>
      <c r="AL235" s="667"/>
      <c r="AM235" s="667"/>
      <c r="AN235" s="667"/>
      <c r="AO235" s="667"/>
      <c r="AP235" s="667"/>
      <c r="AQ235" s="667"/>
      <c r="AR235" s="667"/>
      <c r="AS235" s="667"/>
      <c r="AT235" s="667"/>
      <c r="AU235" s="667"/>
      <c r="AV235" s="667"/>
      <c r="AW235" s="667"/>
      <c r="AX235" s="667"/>
      <c r="AY235" s="667"/>
      <c r="AZ235" s="216"/>
      <c r="BA235" s="396"/>
      <c r="BB235" s="161"/>
      <c r="BC235" s="345"/>
      <c r="BD235" s="309"/>
      <c r="BE235" s="309"/>
      <c r="BF235" s="309"/>
      <c r="BG235" s="346"/>
      <c r="BH235" s="354"/>
      <c r="BI235" s="309"/>
      <c r="BJ235" s="309"/>
      <c r="BK235" s="309"/>
      <c r="BL235" s="346"/>
      <c r="BM235" s="354"/>
      <c r="BN235" s="309"/>
      <c r="BO235" s="309"/>
      <c r="BP235" s="309"/>
      <c r="BQ235" s="346"/>
      <c r="BR235" s="354"/>
      <c r="BS235" s="309"/>
      <c r="BT235" s="309"/>
      <c r="BU235" s="309"/>
      <c r="BV235" s="309"/>
      <c r="BW235" s="309"/>
      <c r="BX235" s="309"/>
      <c r="BY235" s="310"/>
      <c r="BZ235" s="310"/>
      <c r="CA235" s="310"/>
      <c r="CB235" s="310"/>
      <c r="CC235" s="2169"/>
      <c r="CD235" s="2169"/>
      <c r="CE235" s="2169"/>
      <c r="CF235" s="2169"/>
      <c r="CG235" s="2169"/>
      <c r="CH235" s="2169"/>
      <c r="CI235" s="2169"/>
      <c r="CJ235" s="2169"/>
      <c r="CK235" s="2169"/>
      <c r="CL235" s="2169"/>
      <c r="CM235" s="2169"/>
      <c r="CN235" s="2169"/>
      <c r="CO235" s="2169"/>
      <c r="CP235" s="2169"/>
      <c r="CQ235" s="2169"/>
      <c r="CR235" s="2169"/>
      <c r="CS235" s="2169"/>
      <c r="CT235" s="2169"/>
      <c r="CU235" s="2169"/>
      <c r="CV235" s="2169"/>
      <c r="CW235" s="2169"/>
      <c r="CX235" s="2169"/>
      <c r="CY235" s="2169"/>
      <c r="CZ235" s="2169"/>
    </row>
    <row r="236" s="399" customFormat="true" ht="15" customHeight="true" x14ac:dyDescent="0.2">
      <c r="A236" s="885"/>
      <c r="B236" s="910"/>
      <c r="C236" s="1096"/>
      <c r="D236" s="1097"/>
      <c r="E236" s="1097"/>
      <c r="F236" s="1097"/>
      <c r="G236" s="1098"/>
      <c r="H236" s="1099"/>
      <c r="I236" s="1097"/>
      <c r="J236" s="1097"/>
      <c r="K236" s="1097"/>
      <c r="L236" s="1100"/>
      <c r="M236" s="1101"/>
      <c r="N236" s="1097"/>
      <c r="O236" s="1097"/>
      <c r="P236" s="1097"/>
      <c r="Q236" s="1098"/>
      <c r="R236" s="1099"/>
      <c r="S236" s="1097"/>
      <c r="T236" s="1097"/>
      <c r="U236" s="1097"/>
      <c r="V236" s="1097"/>
      <c r="W236" s="1097"/>
      <c r="X236" s="1097"/>
      <c r="Y236" s="1097"/>
      <c r="Z236" s="1097"/>
      <c r="AA236" s="1097"/>
      <c r="AB236" s="2137"/>
      <c r="AC236" s="667"/>
      <c r="AD236" s="667"/>
      <c r="AE236" s="667"/>
      <c r="AF236" s="667"/>
      <c r="AG236" s="667"/>
      <c r="AH236" s="667"/>
      <c r="AI236" s="667"/>
      <c r="AJ236" s="667"/>
      <c r="AK236" s="667"/>
      <c r="AL236" s="667"/>
      <c r="AM236" s="667"/>
      <c r="AN236" s="667"/>
      <c r="AO236" s="667"/>
      <c r="AP236" s="667"/>
      <c r="AQ236" s="667"/>
      <c r="AR236" s="667"/>
      <c r="AS236" s="667"/>
      <c r="AT236" s="667"/>
      <c r="AU236" s="667"/>
      <c r="AV236" s="667"/>
      <c r="AW236" s="667"/>
      <c r="AX236" s="667"/>
      <c r="AY236" s="667"/>
      <c r="AZ236" s="216"/>
      <c r="BA236" s="396"/>
      <c r="BB236" s="161"/>
      <c r="BC236" s="345"/>
      <c r="BD236" s="309"/>
      <c r="BE236" s="309"/>
      <c r="BF236" s="309"/>
      <c r="BG236" s="346"/>
      <c r="BH236" s="354"/>
      <c r="BI236" s="309"/>
      <c r="BJ236" s="309"/>
      <c r="BK236" s="309"/>
      <c r="BL236" s="346"/>
      <c r="BM236" s="354"/>
      <c r="BN236" s="309"/>
      <c r="BO236" s="309"/>
      <c r="BP236" s="309"/>
      <c r="BQ236" s="346"/>
      <c r="BR236" s="354"/>
      <c r="BS236" s="309"/>
      <c r="BT236" s="309"/>
      <c r="BU236" s="309"/>
      <c r="BV236" s="309"/>
      <c r="BW236" s="309"/>
      <c r="BX236" s="309"/>
      <c r="BY236" s="310"/>
      <c r="BZ236" s="310"/>
      <c r="CA236" s="310"/>
      <c r="CB236" s="310"/>
      <c r="CC236" s="2169"/>
      <c r="CD236" s="2169"/>
      <c r="CE236" s="2169"/>
      <c r="CF236" s="2169"/>
      <c r="CG236" s="2169"/>
      <c r="CH236" s="2169"/>
      <c r="CI236" s="2169"/>
      <c r="CJ236" s="2169"/>
      <c r="CK236" s="2169"/>
      <c r="CL236" s="2169"/>
      <c r="CM236" s="2169"/>
      <c r="CN236" s="2169"/>
      <c r="CO236" s="2169"/>
      <c r="CP236" s="2169"/>
      <c r="CQ236" s="2169"/>
      <c r="CR236" s="2169"/>
      <c r="CS236" s="2169"/>
      <c r="CT236" s="2169"/>
      <c r="CU236" s="2169"/>
      <c r="CV236" s="2169"/>
      <c r="CW236" s="2169"/>
      <c r="CX236" s="2169"/>
      <c r="CY236" s="2169"/>
      <c r="CZ236" s="2169"/>
    </row>
    <row r="237" s="399" customFormat="true" ht="15" customHeight="true" x14ac:dyDescent="0.2">
      <c r="A237" s="885"/>
      <c r="B237" s="910"/>
      <c r="C237" s="1096"/>
      <c r="D237" s="1097"/>
      <c r="E237" s="1097"/>
      <c r="F237" s="1097"/>
      <c r="G237" s="1098"/>
      <c r="H237" s="1099"/>
      <c r="I237" s="1097"/>
      <c r="J237" s="1097"/>
      <c r="K237" s="1097"/>
      <c r="L237" s="1100"/>
      <c r="M237" s="1101"/>
      <c r="N237" s="1097"/>
      <c r="O237" s="1097"/>
      <c r="P237" s="1097"/>
      <c r="Q237" s="1098"/>
      <c r="R237" s="1099"/>
      <c r="S237" s="1097"/>
      <c r="T237" s="1097"/>
      <c r="U237" s="1097"/>
      <c r="V237" s="1097"/>
      <c r="W237" s="1097"/>
      <c r="X237" s="1097"/>
      <c r="Y237" s="1097"/>
      <c r="Z237" s="1097"/>
      <c r="AA237" s="1097"/>
      <c r="AB237" s="2137"/>
      <c r="AC237" s="667"/>
      <c r="AD237" s="667"/>
      <c r="AE237" s="667"/>
      <c r="AF237" s="667"/>
      <c r="AG237" s="667"/>
      <c r="AH237" s="667"/>
      <c r="AI237" s="667"/>
      <c r="AJ237" s="667"/>
      <c r="AK237" s="667"/>
      <c r="AL237" s="667"/>
      <c r="AM237" s="667"/>
      <c r="AN237" s="667"/>
      <c r="AO237" s="667"/>
      <c r="AP237" s="667"/>
      <c r="AQ237" s="667"/>
      <c r="AR237" s="667"/>
      <c r="AS237" s="667"/>
      <c r="AT237" s="667"/>
      <c r="AU237" s="667"/>
      <c r="AV237" s="667"/>
      <c r="AW237" s="667"/>
      <c r="AX237" s="667"/>
      <c r="AY237" s="667"/>
      <c r="AZ237" s="216"/>
      <c r="BA237" s="396"/>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310"/>
      <c r="CB237" s="310"/>
      <c r="CC237" s="2169"/>
      <c r="CD237" s="2169"/>
      <c r="CE237" s="2169"/>
      <c r="CF237" s="2169"/>
      <c r="CG237" s="2169"/>
      <c r="CH237" s="2169"/>
      <c r="CI237" s="2169"/>
      <c r="CJ237" s="2169"/>
      <c r="CK237" s="2169"/>
      <c r="CL237" s="2169"/>
      <c r="CM237" s="2169"/>
      <c r="CN237" s="2169"/>
      <c r="CO237" s="2169"/>
      <c r="CP237" s="2169"/>
      <c r="CQ237" s="2169"/>
      <c r="CR237" s="2169"/>
      <c r="CS237" s="2169"/>
      <c r="CT237" s="2169"/>
      <c r="CU237" s="2169"/>
      <c r="CV237" s="2169"/>
      <c r="CW237" s="2169"/>
      <c r="CX237" s="2169"/>
      <c r="CY237" s="2169"/>
      <c r="CZ237" s="2169"/>
    </row>
    <row r="238" s="399" customFormat="true" ht="15" customHeight="true" x14ac:dyDescent="0.2">
      <c r="A238" s="885"/>
      <c r="B238" s="910"/>
      <c r="C238" s="1096"/>
      <c r="D238" s="1097"/>
      <c r="E238" s="1097"/>
      <c r="F238" s="1097"/>
      <c r="G238" s="1098"/>
      <c r="H238" s="1099"/>
      <c r="I238" s="1097"/>
      <c r="J238" s="1097"/>
      <c r="K238" s="1097"/>
      <c r="L238" s="1100"/>
      <c r="M238" s="1101"/>
      <c r="N238" s="1097"/>
      <c r="O238" s="1097"/>
      <c r="P238" s="1097"/>
      <c r="Q238" s="1098"/>
      <c r="R238" s="1099"/>
      <c r="S238" s="1097"/>
      <c r="T238" s="1097"/>
      <c r="U238" s="1097"/>
      <c r="V238" s="1097"/>
      <c r="W238" s="1097"/>
      <c r="X238" s="1097"/>
      <c r="Y238" s="1097"/>
      <c r="Z238" s="1097"/>
      <c r="AA238" s="1097"/>
      <c r="AB238" s="2137"/>
      <c r="AC238" s="667"/>
      <c r="AD238" s="667"/>
      <c r="AE238" s="667"/>
      <c r="AF238" s="667"/>
      <c r="AG238" s="667"/>
      <c r="AH238" s="667"/>
      <c r="AI238" s="667"/>
      <c r="AJ238" s="667"/>
      <c r="AK238" s="667"/>
      <c r="AL238" s="667"/>
      <c r="AM238" s="667"/>
      <c r="AN238" s="667"/>
      <c r="AO238" s="667"/>
      <c r="AP238" s="667"/>
      <c r="AQ238" s="667"/>
      <c r="AR238" s="667"/>
      <c r="AS238" s="667"/>
      <c r="AT238" s="667"/>
      <c r="AU238" s="667"/>
      <c r="AV238" s="667"/>
      <c r="AW238" s="667"/>
      <c r="AX238" s="667"/>
      <c r="AY238" s="667"/>
      <c r="AZ238" s="216"/>
      <c r="BA238" s="396"/>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310"/>
      <c r="CC238" s="2169"/>
      <c r="CD238" s="2169"/>
      <c r="CE238" s="2169"/>
      <c r="CF238" s="2169"/>
      <c r="CG238" s="2169"/>
      <c r="CH238" s="2169"/>
      <c r="CI238" s="2169"/>
      <c r="CJ238" s="2169"/>
      <c r="CK238" s="2169"/>
      <c r="CL238" s="2169"/>
      <c r="CM238" s="2169"/>
      <c r="CN238" s="2169"/>
      <c r="CO238" s="2169"/>
      <c r="CP238" s="2169"/>
      <c r="CQ238" s="2169"/>
      <c r="CR238" s="2169"/>
      <c r="CS238" s="2169"/>
      <c r="CT238" s="2169"/>
      <c r="CU238" s="2169"/>
      <c r="CV238" s="2169"/>
      <c r="CW238" s="2169"/>
      <c r="CX238" s="2169"/>
      <c r="CY238" s="2169"/>
      <c r="CZ238" s="2169"/>
    </row>
    <row r="239" s="399" customFormat="true" ht="15" customHeight="true" x14ac:dyDescent="0.2">
      <c r="A239" s="885"/>
      <c r="B239" s="910"/>
      <c r="C239" s="1096"/>
      <c r="D239" s="1097"/>
      <c r="E239" s="1097"/>
      <c r="F239" s="1097"/>
      <c r="G239" s="1098"/>
      <c r="H239" s="1099"/>
      <c r="I239" s="1097"/>
      <c r="J239" s="1097"/>
      <c r="K239" s="1097"/>
      <c r="L239" s="1100"/>
      <c r="M239" s="1101"/>
      <c r="N239" s="1097"/>
      <c r="O239" s="1097"/>
      <c r="P239" s="1097"/>
      <c r="Q239" s="1098"/>
      <c r="R239" s="1099"/>
      <c r="S239" s="1097"/>
      <c r="T239" s="1097"/>
      <c r="U239" s="1097"/>
      <c r="V239" s="1097"/>
      <c r="W239" s="1097"/>
      <c r="X239" s="1097"/>
      <c r="Y239" s="1097"/>
      <c r="Z239" s="1097"/>
      <c r="AA239" s="1097"/>
      <c r="AB239" s="2137"/>
      <c r="AC239" s="667"/>
      <c r="AD239" s="667"/>
      <c r="AE239" s="667"/>
      <c r="AF239" s="667"/>
      <c r="AG239" s="667"/>
      <c r="AH239" s="667"/>
      <c r="AI239" s="667"/>
      <c r="AJ239" s="667"/>
      <c r="AK239" s="667"/>
      <c r="AL239" s="667"/>
      <c r="AM239" s="667"/>
      <c r="AN239" s="667"/>
      <c r="AO239" s="667"/>
      <c r="AP239" s="667"/>
      <c r="AQ239" s="667"/>
      <c r="AR239" s="667"/>
      <c r="AS239" s="667"/>
      <c r="AT239" s="667"/>
      <c r="AU239" s="667"/>
      <c r="AV239" s="667"/>
      <c r="AW239" s="667"/>
      <c r="AX239" s="667"/>
      <c r="AY239" s="667"/>
      <c r="AZ239" s="216"/>
      <c r="BA239" s="396"/>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310"/>
      <c r="CC239" s="2169"/>
      <c r="CD239" s="2169"/>
      <c r="CE239" s="2169"/>
      <c r="CF239" s="2169"/>
      <c r="CG239" s="2169"/>
      <c r="CH239" s="2169"/>
      <c r="CI239" s="2169"/>
      <c r="CJ239" s="2169"/>
      <c r="CK239" s="2169"/>
      <c r="CL239" s="2169"/>
      <c r="CM239" s="2169"/>
      <c r="CN239" s="2169"/>
      <c r="CO239" s="2169"/>
      <c r="CP239" s="2169"/>
      <c r="CQ239" s="2169"/>
      <c r="CR239" s="2169"/>
      <c r="CS239" s="2169"/>
      <c r="CT239" s="2169"/>
      <c r="CU239" s="2169"/>
      <c r="CV239" s="2169"/>
      <c r="CW239" s="2169"/>
      <c r="CX239" s="2169"/>
      <c r="CY239" s="2169"/>
      <c r="CZ239" s="2169"/>
    </row>
    <row r="240" s="399" customFormat="true" ht="15" customHeight="true" x14ac:dyDescent="0.2">
      <c r="A240" s="885"/>
      <c r="B240" s="911"/>
      <c r="C240" s="1096"/>
      <c r="D240" s="1097"/>
      <c r="E240" s="1097"/>
      <c r="F240" s="1097"/>
      <c r="G240" s="1098"/>
      <c r="H240" s="1099"/>
      <c r="I240" s="1097"/>
      <c r="J240" s="1097"/>
      <c r="K240" s="1097"/>
      <c r="L240" s="1100"/>
      <c r="M240" s="1101"/>
      <c r="N240" s="1097"/>
      <c r="O240" s="1097"/>
      <c r="P240" s="1097"/>
      <c r="Q240" s="1098"/>
      <c r="R240" s="1099"/>
      <c r="S240" s="1097"/>
      <c r="T240" s="1097"/>
      <c r="U240" s="1097"/>
      <c r="V240" s="1097"/>
      <c r="W240" s="1097"/>
      <c r="X240" s="1097"/>
      <c r="Y240" s="1097"/>
      <c r="Z240" s="1097"/>
      <c r="AA240" s="1097"/>
      <c r="AB240" s="2137"/>
      <c r="AC240" s="667"/>
      <c r="AD240" s="667"/>
      <c r="AE240" s="667"/>
      <c r="AF240" s="667"/>
      <c r="AG240" s="667"/>
      <c r="AH240" s="667"/>
      <c r="AI240" s="667"/>
      <c r="AJ240" s="667"/>
      <c r="AK240" s="667"/>
      <c r="AL240" s="667"/>
      <c r="AM240" s="667"/>
      <c r="AN240" s="667"/>
      <c r="AO240" s="667"/>
      <c r="AP240" s="667"/>
      <c r="AQ240" s="667"/>
      <c r="AR240" s="667"/>
      <c r="AS240" s="667"/>
      <c r="AT240" s="667"/>
      <c r="AU240" s="667"/>
      <c r="AV240" s="667"/>
      <c r="AW240" s="667"/>
      <c r="AX240" s="667"/>
      <c r="AY240" s="667"/>
      <c r="AZ240" s="216"/>
      <c r="BA240" s="396"/>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310"/>
      <c r="CC240" s="2169"/>
      <c r="CD240" s="2169"/>
      <c r="CE240" s="2169"/>
      <c r="CF240" s="2169"/>
      <c r="CG240" s="2169"/>
      <c r="CH240" s="2169"/>
      <c r="CI240" s="2169"/>
      <c r="CJ240" s="2169"/>
      <c r="CK240" s="2169"/>
      <c r="CL240" s="2169"/>
      <c r="CM240" s="2169"/>
      <c r="CN240" s="2169"/>
      <c r="CO240" s="2169"/>
      <c r="CP240" s="2169"/>
      <c r="CQ240" s="2169"/>
      <c r="CR240" s="2169"/>
      <c r="CS240" s="2169"/>
      <c r="CT240" s="2169"/>
      <c r="CU240" s="2169"/>
      <c r="CV240" s="2169"/>
      <c r="CW240" s="2169"/>
      <c r="CX240" s="2169"/>
      <c r="CY240" s="2169"/>
      <c r="CZ240" s="2169"/>
    </row>
    <row r="241" s="399" customFormat="true" ht="15" customHeight="true" x14ac:dyDescent="0.2">
      <c r="A241" s="886"/>
      <c r="B241" s="912"/>
      <c r="C241" s="1102"/>
      <c r="D241" s="1103"/>
      <c r="E241" s="1103"/>
      <c r="F241" s="1103"/>
      <c r="G241" s="1104"/>
      <c r="H241" s="1105"/>
      <c r="I241" s="1103"/>
      <c r="J241" s="1103"/>
      <c r="K241" s="1103"/>
      <c r="L241" s="1106"/>
      <c r="M241" s="1107"/>
      <c r="N241" s="1103"/>
      <c r="O241" s="1103"/>
      <c r="P241" s="1103"/>
      <c r="Q241" s="1104"/>
      <c r="R241" s="1105"/>
      <c r="S241" s="1103"/>
      <c r="T241" s="1103"/>
      <c r="U241" s="1103"/>
      <c r="V241" s="1103"/>
      <c r="W241" s="1103"/>
      <c r="X241" s="1103"/>
      <c r="Y241" s="1103"/>
      <c r="Z241" s="1103"/>
      <c r="AA241" s="1103"/>
      <c r="AB241" s="2138"/>
      <c r="AC241" s="667"/>
      <c r="AD241" s="667"/>
      <c r="AE241" s="667"/>
      <c r="AF241" s="667"/>
      <c r="AG241" s="667"/>
      <c r="AH241" s="667"/>
      <c r="AI241" s="667"/>
      <c r="AJ241" s="667"/>
      <c r="AK241" s="667"/>
      <c r="AL241" s="667"/>
      <c r="AM241" s="667"/>
      <c r="AN241" s="667"/>
      <c r="AO241" s="667"/>
      <c r="AP241" s="667"/>
      <c r="AQ241" s="667"/>
      <c r="AR241" s="667"/>
      <c r="AS241" s="667"/>
      <c r="AT241" s="667"/>
      <c r="AU241" s="667"/>
      <c r="AV241" s="667"/>
      <c r="AW241" s="667"/>
      <c r="AX241" s="667"/>
      <c r="AY241" s="667"/>
      <c r="AZ241" s="216"/>
      <c r="BA241" s="396"/>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310"/>
      <c r="CC241" s="2169"/>
      <c r="CD241" s="2169"/>
      <c r="CE241" s="2169"/>
      <c r="CF241" s="2169"/>
      <c r="CG241" s="2169"/>
      <c r="CH241" s="2169"/>
      <c r="CI241" s="2169"/>
      <c r="CJ241" s="2169"/>
      <c r="CK241" s="2169"/>
      <c r="CL241" s="2169"/>
      <c r="CM241" s="2169"/>
      <c r="CN241" s="2169"/>
      <c r="CO241" s="2169"/>
      <c r="CP241" s="2169"/>
      <c r="CQ241" s="2169"/>
      <c r="CR241" s="2169"/>
      <c r="CS241" s="2169"/>
      <c r="CT241" s="2169"/>
      <c r="CU241" s="2169"/>
      <c r="CV241" s="2169"/>
      <c r="CW241" s="2169"/>
      <c r="CX241" s="2169"/>
      <c r="CY241" s="2169"/>
      <c r="CZ241" s="2169"/>
    </row>
    <row r="242" s="399" customFormat="true" ht="15" customHeight="true" x14ac:dyDescent="0.2">
      <c r="A242" s="769"/>
      <c r="B242" s="892"/>
      <c r="C242" s="976"/>
      <c r="D242" s="938"/>
      <c r="E242" s="938"/>
      <c r="F242" s="938"/>
      <c r="G242" s="939"/>
      <c r="H242" s="977"/>
      <c r="I242" s="938"/>
      <c r="J242" s="938"/>
      <c r="K242" s="938"/>
      <c r="L242" s="978"/>
      <c r="M242" s="976"/>
      <c r="N242" s="938"/>
      <c r="O242" s="938"/>
      <c r="P242" s="938"/>
      <c r="Q242" s="939"/>
      <c r="R242" s="977"/>
      <c r="S242" s="938"/>
      <c r="T242" s="938"/>
      <c r="U242" s="938"/>
      <c r="V242" s="938"/>
      <c r="W242" s="938"/>
      <c r="X242" s="938"/>
      <c r="Y242" s="938"/>
      <c r="Z242" s="938"/>
      <c r="AA242" s="938"/>
      <c r="AB242" s="978"/>
      <c r="AC242" s="667"/>
      <c r="AD242" s="667"/>
      <c r="AE242" s="667"/>
      <c r="AF242" s="667"/>
      <c r="AG242" s="667"/>
      <c r="AH242" s="667"/>
      <c r="AI242" s="667"/>
      <c r="AJ242" s="667"/>
      <c r="AK242" s="667"/>
      <c r="AL242" s="667"/>
      <c r="AM242" s="667"/>
      <c r="AN242" s="667"/>
      <c r="AO242" s="667"/>
      <c r="AP242" s="667"/>
      <c r="AQ242" s="667"/>
      <c r="AR242" s="667"/>
      <c r="AS242" s="667"/>
      <c r="AT242" s="667"/>
      <c r="AU242" s="667"/>
      <c r="AV242" s="667"/>
      <c r="AW242" s="667"/>
      <c r="AX242" s="667"/>
      <c r="AY242" s="667"/>
      <c r="AZ242" s="216"/>
      <c r="BA242" s="396"/>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310"/>
      <c r="CC242" s="2169"/>
      <c r="CD242" s="2169"/>
      <c r="CE242" s="2169"/>
      <c r="CF242" s="2169"/>
      <c r="CG242" s="2169"/>
      <c r="CH242" s="2169"/>
      <c r="CI242" s="2169"/>
      <c r="CJ242" s="2169"/>
      <c r="CK242" s="2169"/>
      <c r="CL242" s="2169"/>
      <c r="CM242" s="2169"/>
      <c r="CN242" s="2169"/>
      <c r="CO242" s="2169"/>
      <c r="CP242" s="2169"/>
      <c r="CQ242" s="2169"/>
      <c r="CR242" s="2169"/>
      <c r="CS242" s="2169"/>
      <c r="CT242" s="2169"/>
      <c r="CU242" s="2169"/>
      <c r="CV242" s="2169"/>
      <c r="CW242" s="2169"/>
      <c r="CX242" s="2169"/>
      <c r="CY242" s="2169"/>
      <c r="CZ242" s="2169"/>
    </row>
    <row r="243" s="399" customFormat="true" ht="15" customHeight="true" x14ac:dyDescent="0.2">
      <c r="A243" s="769"/>
      <c r="B243" s="892"/>
      <c r="C243" s="976"/>
      <c r="D243" s="938"/>
      <c r="E243" s="938"/>
      <c r="F243" s="938"/>
      <c r="G243" s="939"/>
      <c r="H243" s="977"/>
      <c r="I243" s="938"/>
      <c r="J243" s="938"/>
      <c r="K243" s="938"/>
      <c r="L243" s="978"/>
      <c r="M243" s="976"/>
      <c r="N243" s="938"/>
      <c r="O243" s="938"/>
      <c r="P243" s="938"/>
      <c r="Q243" s="939"/>
      <c r="R243" s="977"/>
      <c r="S243" s="938"/>
      <c r="T243" s="938"/>
      <c r="U243" s="938"/>
      <c r="V243" s="938"/>
      <c r="W243" s="938"/>
      <c r="X243" s="938"/>
      <c r="Y243" s="938"/>
      <c r="Z243" s="938"/>
      <c r="AA243" s="938"/>
      <c r="AB243" s="978"/>
      <c r="AC243" s="667"/>
      <c r="AD243" s="667"/>
      <c r="AE243" s="667"/>
      <c r="AF243" s="667"/>
      <c r="AG243" s="667"/>
      <c r="AH243" s="667"/>
      <c r="AI243" s="667"/>
      <c r="AJ243" s="667"/>
      <c r="AK243" s="667"/>
      <c r="AL243" s="667"/>
      <c r="AM243" s="667"/>
      <c r="AN243" s="667"/>
      <c r="AO243" s="667"/>
      <c r="AP243" s="667"/>
      <c r="AQ243" s="667"/>
      <c r="AR243" s="667"/>
      <c r="AS243" s="667"/>
      <c r="AT243" s="667"/>
      <c r="AU243" s="667"/>
      <c r="AV243" s="667"/>
      <c r="AW243" s="667"/>
      <c r="AX243" s="667"/>
      <c r="AY243" s="667"/>
      <c r="AZ243" s="216"/>
      <c r="BA243" s="396"/>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310"/>
      <c r="CC243" s="2169"/>
      <c r="CD243" s="2169"/>
      <c r="CE243" s="2169"/>
      <c r="CF243" s="2169"/>
      <c r="CG243" s="2169"/>
      <c r="CH243" s="2169"/>
      <c r="CI243" s="2169"/>
      <c r="CJ243" s="2169"/>
      <c r="CK243" s="2169"/>
      <c r="CL243" s="2169"/>
      <c r="CM243" s="2169"/>
      <c r="CN243" s="2169"/>
      <c r="CO243" s="2169"/>
      <c r="CP243" s="2169"/>
      <c r="CQ243" s="2169"/>
      <c r="CR243" s="2169"/>
      <c r="CS243" s="2169"/>
      <c r="CT243" s="2169"/>
      <c r="CU243" s="2169"/>
      <c r="CV243" s="2169"/>
      <c r="CW243" s="2169"/>
      <c r="CX243" s="2169"/>
      <c r="CY243" s="2169"/>
      <c r="CZ243" s="2169"/>
    </row>
    <row r="244" s="399" customFormat="true" ht="15" customHeight="true" x14ac:dyDescent="0.2">
      <c r="A244" s="769"/>
      <c r="B244" s="892"/>
      <c r="C244" s="976"/>
      <c r="D244" s="938"/>
      <c r="E244" s="938"/>
      <c r="F244" s="938"/>
      <c r="G244" s="939"/>
      <c r="H244" s="977"/>
      <c r="I244" s="938"/>
      <c r="J244" s="938"/>
      <c r="K244" s="938"/>
      <c r="L244" s="978"/>
      <c r="M244" s="976"/>
      <c r="N244" s="938"/>
      <c r="O244" s="938"/>
      <c r="P244" s="938"/>
      <c r="Q244" s="939"/>
      <c r="R244" s="977"/>
      <c r="S244" s="938"/>
      <c r="T244" s="938"/>
      <c r="U244" s="938"/>
      <c r="V244" s="938"/>
      <c r="W244" s="938"/>
      <c r="X244" s="938"/>
      <c r="Y244" s="938"/>
      <c r="Z244" s="938"/>
      <c r="AA244" s="938"/>
      <c r="AB244" s="978"/>
      <c r="AC244" s="667"/>
      <c r="AD244" s="667"/>
      <c r="AE244" s="667"/>
      <c r="AF244" s="667"/>
      <c r="AG244" s="667"/>
      <c r="AH244" s="667"/>
      <c r="AI244" s="667"/>
      <c r="AJ244" s="667"/>
      <c r="AK244" s="667"/>
      <c r="AL244" s="667"/>
      <c r="AM244" s="667"/>
      <c r="AN244" s="667"/>
      <c r="AO244" s="667"/>
      <c r="AP244" s="667"/>
      <c r="AQ244" s="667"/>
      <c r="AR244" s="667"/>
      <c r="AS244" s="667"/>
      <c r="AT244" s="667"/>
      <c r="AU244" s="667"/>
      <c r="AV244" s="667"/>
      <c r="AW244" s="667"/>
      <c r="AX244" s="667"/>
      <c r="AY244" s="667"/>
      <c r="AZ244" s="216"/>
      <c r="BA244" s="396"/>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310"/>
      <c r="CC244" s="2169"/>
      <c r="CD244" s="2169"/>
      <c r="CE244" s="2169"/>
      <c r="CF244" s="2169"/>
      <c r="CG244" s="2169"/>
      <c r="CH244" s="2169"/>
      <c r="CI244" s="2169"/>
      <c r="CJ244" s="2169"/>
      <c r="CK244" s="2169"/>
      <c r="CL244" s="2169"/>
      <c r="CM244" s="2169"/>
      <c r="CN244" s="2169"/>
      <c r="CO244" s="2169"/>
      <c r="CP244" s="2169"/>
      <c r="CQ244" s="2169"/>
      <c r="CR244" s="2169"/>
      <c r="CS244" s="2169"/>
      <c r="CT244" s="2169"/>
      <c r="CU244" s="2169"/>
      <c r="CV244" s="2169"/>
      <c r="CW244" s="2169"/>
      <c r="CX244" s="2169"/>
      <c r="CY244" s="2169"/>
      <c r="CZ244" s="2169"/>
    </row>
    <row r="245" s="399" customFormat="true" ht="15" customHeight="true" x14ac:dyDescent="0.2">
      <c r="A245" s="769"/>
      <c r="B245" s="892"/>
      <c r="C245" s="976"/>
      <c r="D245" s="938"/>
      <c r="E245" s="938"/>
      <c r="F245" s="938"/>
      <c r="G245" s="939"/>
      <c r="H245" s="977"/>
      <c r="I245" s="938"/>
      <c r="J245" s="938"/>
      <c r="K245" s="938"/>
      <c r="L245" s="978"/>
      <c r="M245" s="976"/>
      <c r="N245" s="938"/>
      <c r="O245" s="938"/>
      <c r="P245" s="938"/>
      <c r="Q245" s="939"/>
      <c r="R245" s="977"/>
      <c r="S245" s="938"/>
      <c r="T245" s="938"/>
      <c r="U245" s="938"/>
      <c r="V245" s="938"/>
      <c r="W245" s="938"/>
      <c r="X245" s="938"/>
      <c r="Y245" s="938"/>
      <c r="Z245" s="938"/>
      <c r="AA245" s="938"/>
      <c r="AB245" s="978"/>
      <c r="AC245" s="667"/>
      <c r="AD245" s="667"/>
      <c r="AE245" s="667"/>
      <c r="AF245" s="667"/>
      <c r="AG245" s="667"/>
      <c r="AH245" s="667"/>
      <c r="AI245" s="667"/>
      <c r="AJ245" s="667"/>
      <c r="AK245" s="667"/>
      <c r="AL245" s="667"/>
      <c r="AM245" s="667"/>
      <c r="AN245" s="667"/>
      <c r="AO245" s="667"/>
      <c r="AP245" s="667"/>
      <c r="AQ245" s="667"/>
      <c r="AR245" s="667"/>
      <c r="AS245" s="667"/>
      <c r="AT245" s="667"/>
      <c r="AU245" s="667"/>
      <c r="AV245" s="667"/>
      <c r="AW245" s="667"/>
      <c r="AX245" s="667"/>
      <c r="AY245" s="667"/>
      <c r="AZ245" s="216"/>
      <c r="BA245" s="396"/>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310"/>
      <c r="CC245" s="2169"/>
      <c r="CD245" s="2169"/>
      <c r="CE245" s="2169"/>
      <c r="CF245" s="2169"/>
      <c r="CG245" s="2169"/>
      <c r="CH245" s="2169"/>
      <c r="CI245" s="2169"/>
      <c r="CJ245" s="2169"/>
      <c r="CK245" s="2169"/>
      <c r="CL245" s="2169"/>
      <c r="CM245" s="2169"/>
      <c r="CN245" s="2169"/>
      <c r="CO245" s="2169"/>
      <c r="CP245" s="2169"/>
      <c r="CQ245" s="2169"/>
      <c r="CR245" s="2169"/>
      <c r="CS245" s="2169"/>
      <c r="CT245" s="2169"/>
      <c r="CU245" s="2169"/>
      <c r="CV245" s="2169"/>
      <c r="CW245" s="2169"/>
      <c r="CX245" s="2169"/>
      <c r="CY245" s="2169"/>
      <c r="CZ245" s="2169"/>
    </row>
    <row r="246" s="399" customFormat="true" ht="15" customHeight="true" x14ac:dyDescent="0.2">
      <c r="A246" s="769"/>
      <c r="B246" s="892"/>
      <c r="C246" s="976"/>
      <c r="D246" s="938"/>
      <c r="E246" s="938"/>
      <c r="F246" s="938"/>
      <c r="G246" s="939"/>
      <c r="H246" s="977"/>
      <c r="I246" s="938"/>
      <c r="J246" s="938"/>
      <c r="K246" s="938"/>
      <c r="L246" s="978"/>
      <c r="M246" s="976"/>
      <c r="N246" s="938"/>
      <c r="O246" s="938"/>
      <c r="P246" s="938"/>
      <c r="Q246" s="939"/>
      <c r="R246" s="977"/>
      <c r="S246" s="938"/>
      <c r="T246" s="938"/>
      <c r="U246" s="938"/>
      <c r="V246" s="938"/>
      <c r="W246" s="938"/>
      <c r="X246" s="938"/>
      <c r="Y246" s="938"/>
      <c r="Z246" s="938"/>
      <c r="AA246" s="938"/>
      <c r="AB246" s="978"/>
      <c r="AC246" s="667"/>
      <c r="AD246" s="667"/>
      <c r="AE246" s="667"/>
      <c r="AF246" s="667"/>
      <c r="AG246" s="667"/>
      <c r="AH246" s="667"/>
      <c r="AI246" s="667"/>
      <c r="AJ246" s="667"/>
      <c r="AK246" s="667"/>
      <c r="AL246" s="667"/>
      <c r="AM246" s="667"/>
      <c r="AN246" s="667"/>
      <c r="AO246" s="667"/>
      <c r="AP246" s="667"/>
      <c r="AQ246" s="667"/>
      <c r="AR246" s="667"/>
      <c r="AS246" s="667"/>
      <c r="AT246" s="667"/>
      <c r="AU246" s="667"/>
      <c r="AV246" s="667"/>
      <c r="AW246" s="667"/>
      <c r="AX246" s="667"/>
      <c r="AY246" s="667"/>
      <c r="AZ246" s="216"/>
      <c r="BA246" s="396"/>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310"/>
      <c r="CC246" s="2169"/>
      <c r="CD246" s="2169"/>
      <c r="CE246" s="2169"/>
      <c r="CF246" s="2169"/>
      <c r="CG246" s="2169"/>
      <c r="CH246" s="2169"/>
      <c r="CI246" s="2169"/>
      <c r="CJ246" s="2169"/>
      <c r="CK246" s="2169"/>
      <c r="CL246" s="2169"/>
      <c r="CM246" s="2169"/>
      <c r="CN246" s="2169"/>
      <c r="CO246" s="2169"/>
      <c r="CP246" s="2169"/>
      <c r="CQ246" s="2169"/>
      <c r="CR246" s="2169"/>
      <c r="CS246" s="2169"/>
      <c r="CT246" s="2169"/>
      <c r="CU246" s="2169"/>
      <c r="CV246" s="2169"/>
      <c r="CW246" s="2169"/>
      <c r="CX246" s="2169"/>
      <c r="CY246" s="2169"/>
      <c r="CZ246" s="2169"/>
    </row>
    <row r="247" s="399" customFormat="true" ht="15" customHeight="true" x14ac:dyDescent="0.2">
      <c r="A247" s="769"/>
      <c r="B247" s="892"/>
      <c r="C247" s="976"/>
      <c r="D247" s="938"/>
      <c r="E247" s="938"/>
      <c r="F247" s="938"/>
      <c r="G247" s="939"/>
      <c r="H247" s="977"/>
      <c r="I247" s="938"/>
      <c r="J247" s="938"/>
      <c r="K247" s="938"/>
      <c r="L247" s="978"/>
      <c r="M247" s="976"/>
      <c r="N247" s="938"/>
      <c r="O247" s="938"/>
      <c r="P247" s="938"/>
      <c r="Q247" s="939"/>
      <c r="R247" s="977"/>
      <c r="S247" s="938"/>
      <c r="T247" s="938"/>
      <c r="U247" s="938"/>
      <c r="V247" s="938"/>
      <c r="W247" s="938"/>
      <c r="X247" s="938"/>
      <c r="Y247" s="938"/>
      <c r="Z247" s="938"/>
      <c r="AA247" s="938"/>
      <c r="AB247" s="978"/>
      <c r="AC247" s="667"/>
      <c r="AD247" s="667"/>
      <c r="AE247" s="667"/>
      <c r="AF247" s="667"/>
      <c r="AG247" s="667"/>
      <c r="AH247" s="667"/>
      <c r="AI247" s="667"/>
      <c r="AJ247" s="667"/>
      <c r="AK247" s="667"/>
      <c r="AL247" s="667"/>
      <c r="AM247" s="667"/>
      <c r="AN247" s="667"/>
      <c r="AO247" s="667"/>
      <c r="AP247" s="667"/>
      <c r="AQ247" s="667"/>
      <c r="AR247" s="667"/>
      <c r="AS247" s="667"/>
      <c r="AT247" s="667"/>
      <c r="AU247" s="667"/>
      <c r="AV247" s="667"/>
      <c r="AW247" s="667"/>
      <c r="AX247" s="667"/>
      <c r="AY247" s="667"/>
      <c r="AZ247" s="216"/>
      <c r="BA247" s="396"/>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310"/>
      <c r="CC247" s="2169"/>
      <c r="CD247" s="2169"/>
      <c r="CE247" s="2169"/>
      <c r="CF247" s="2169"/>
      <c r="CG247" s="2169"/>
      <c r="CH247" s="2169"/>
      <c r="CI247" s="2169"/>
      <c r="CJ247" s="2169"/>
      <c r="CK247" s="2169"/>
      <c r="CL247" s="2169"/>
      <c r="CM247" s="2169"/>
      <c r="CN247" s="2169"/>
      <c r="CO247" s="2169"/>
      <c r="CP247" s="2169"/>
      <c r="CQ247" s="2169"/>
      <c r="CR247" s="2169"/>
      <c r="CS247" s="2169"/>
      <c r="CT247" s="2169"/>
      <c r="CU247" s="2169"/>
      <c r="CV247" s="2169"/>
      <c r="CW247" s="2169"/>
      <c r="CX247" s="2169"/>
      <c r="CY247" s="2169"/>
      <c r="CZ247" s="2169"/>
    </row>
    <row r="248" s="399" customFormat="true" ht="15" customHeight="true" x14ac:dyDescent="0.2">
      <c r="A248" s="774"/>
      <c r="B248" s="913"/>
      <c r="C248" s="1066"/>
      <c r="D248" s="989"/>
      <c r="E248" s="989"/>
      <c r="F248" s="989"/>
      <c r="G248" s="990"/>
      <c r="H248" s="1067"/>
      <c r="I248" s="989"/>
      <c r="J248" s="989"/>
      <c r="K248" s="989"/>
      <c r="L248" s="1068"/>
      <c r="M248" s="1066"/>
      <c r="N248" s="989"/>
      <c r="O248" s="989"/>
      <c r="P248" s="989"/>
      <c r="Q248" s="990"/>
      <c r="R248" s="1067"/>
      <c r="S248" s="989"/>
      <c r="T248" s="989"/>
      <c r="U248" s="989"/>
      <c r="V248" s="989"/>
      <c r="W248" s="989"/>
      <c r="X248" s="989"/>
      <c r="Y248" s="989"/>
      <c r="Z248" s="989"/>
      <c r="AA248" s="989"/>
      <c r="AB248" s="1068"/>
      <c r="AC248" s="667"/>
      <c r="AD248" s="667"/>
      <c r="AE248" s="667"/>
      <c r="AF248" s="667"/>
      <c r="AG248" s="667"/>
      <c r="AH248" s="667"/>
      <c r="AI248" s="667"/>
      <c r="AJ248" s="667"/>
      <c r="AK248" s="667"/>
      <c r="AL248" s="667"/>
      <c r="AM248" s="667"/>
      <c r="AN248" s="667"/>
      <c r="AO248" s="667"/>
      <c r="AP248" s="667"/>
      <c r="AQ248" s="667"/>
      <c r="AR248" s="667"/>
      <c r="AS248" s="667"/>
      <c r="AT248" s="667"/>
      <c r="AU248" s="667"/>
      <c r="AV248" s="667"/>
      <c r="AW248" s="667"/>
      <c r="AX248" s="667"/>
      <c r="AY248" s="667"/>
      <c r="AZ248" s="216"/>
      <c r="BA248" s="396"/>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361"/>
      <c r="CC248" s="2169"/>
      <c r="CD248" s="2169"/>
      <c r="CE248" s="2169"/>
      <c r="CF248" s="2169"/>
      <c r="CG248" s="2169"/>
      <c r="CH248" s="2169"/>
      <c r="CI248" s="2169"/>
      <c r="CJ248" s="2169"/>
      <c r="CK248" s="2169"/>
      <c r="CL248" s="2169"/>
      <c r="CM248" s="2169"/>
      <c r="CN248" s="2169"/>
      <c r="CO248" s="2169"/>
      <c r="CP248" s="2169"/>
      <c r="CQ248" s="2169"/>
      <c r="CR248" s="2169"/>
      <c r="CS248" s="2169"/>
      <c r="CT248" s="2169"/>
      <c r="CU248" s="2169"/>
      <c r="CV248" s="2169"/>
      <c r="CW248" s="2169"/>
      <c r="CX248" s="2169"/>
      <c r="CY248" s="2169"/>
      <c r="CZ248" s="2169"/>
    </row>
    <row r="249" s="399" customFormat="true" ht="250.15" customHeight="true" x14ac:dyDescent="0.2">
      <c r="B249" s="398"/>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7"/>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92"/>
      <c r="BB250" s="238"/>
      <c r="BC250" s="392"/>
      <c r="BD250" s="392"/>
      <c r="BE250" s="392"/>
      <c r="BF250" s="392"/>
      <c r="BG250" s="392"/>
      <c r="BH250" s="392"/>
      <c r="BI250" s="392"/>
      <c r="BJ250" s="392"/>
      <c r="BK250" s="392"/>
      <c r="BL250" s="392"/>
      <c r="BM250" s="392"/>
      <c r="BN250" s="392"/>
      <c r="BO250" s="392"/>
      <c r="BP250" s="392"/>
      <c r="BQ250" s="392"/>
      <c r="BR250" s="392"/>
      <c r="BS250" s="392"/>
      <c r="BT250" s="392"/>
      <c r="BU250" s="392"/>
      <c r="BV250" s="392"/>
      <c r="BW250" s="392"/>
      <c r="BX250" s="392"/>
      <c r="BY250" s="392"/>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7"/>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92"/>
      <c r="BB251" s="238"/>
      <c r="BC251" s="392"/>
      <c r="BD251" s="392"/>
      <c r="BE251" s="392"/>
      <c r="BF251" s="392"/>
      <c r="BG251" s="392"/>
      <c r="BH251" s="392"/>
      <c r="BI251" s="392"/>
      <c r="BJ251" s="392"/>
      <c r="BK251" s="392"/>
      <c r="BL251" s="392"/>
      <c r="BM251" s="392"/>
      <c r="BN251" s="392"/>
      <c r="BO251" s="392"/>
      <c r="BP251" s="392"/>
      <c r="BQ251" s="392"/>
      <c r="BR251" s="392"/>
      <c r="BS251" s="392"/>
      <c r="BT251" s="392"/>
      <c r="BU251" s="392"/>
      <c r="BV251" s="392"/>
      <c r="BW251" s="392"/>
      <c r="BX251" s="392"/>
      <c r="BY251" s="392"/>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7"/>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92"/>
      <c r="BB252" s="238"/>
      <c r="BC252" s="392"/>
      <c r="BD252" s="392"/>
      <c r="BE252" s="392"/>
      <c r="BF252" s="392"/>
      <c r="BG252" s="392"/>
      <c r="BH252" s="392"/>
      <c r="BI252" s="392"/>
      <c r="BJ252" s="392"/>
      <c r="BK252" s="392"/>
      <c r="BL252" s="392"/>
      <c r="BM252" s="392"/>
      <c r="BN252" s="392"/>
      <c r="BO252" s="392"/>
      <c r="BP252" s="392"/>
      <c r="BQ252" s="392"/>
      <c r="BR252" s="392"/>
      <c r="BS252" s="392"/>
      <c r="BT252" s="392"/>
      <c r="BU252" s="392"/>
      <c r="BV252" s="392"/>
      <c r="BW252" s="392"/>
      <c r="BX252" s="392"/>
      <c r="BY252" s="392"/>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7"/>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92"/>
      <c r="BB253" s="238"/>
      <c r="BC253" s="392"/>
      <c r="BD253" s="392"/>
      <c r="BE253" s="392"/>
      <c r="BF253" s="392"/>
      <c r="BG253" s="392"/>
      <c r="BH253" s="392"/>
      <c r="BI253" s="392"/>
      <c r="BJ253" s="392"/>
      <c r="BK253" s="392"/>
      <c r="BL253" s="392"/>
      <c r="BM253" s="392"/>
      <c r="BN253" s="392"/>
      <c r="BO253" s="392"/>
      <c r="BP253" s="392"/>
      <c r="BQ253" s="392"/>
      <c r="BR253" s="392"/>
      <c r="BS253" s="392"/>
      <c r="BT253" s="392"/>
      <c r="BU253" s="392"/>
      <c r="BV253" s="392"/>
      <c r="BW253" s="392"/>
      <c r="BX253" s="392"/>
      <c r="BY253" s="392"/>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7"/>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92"/>
      <c r="BB254" s="238"/>
      <c r="BC254" s="392"/>
      <c r="BD254" s="392"/>
      <c r="BE254" s="392"/>
      <c r="BF254" s="392"/>
      <c r="BG254" s="392"/>
      <c r="BH254" s="392"/>
      <c r="BI254" s="392"/>
      <c r="BJ254" s="392"/>
      <c r="BK254" s="392"/>
      <c r="BL254" s="392"/>
      <c r="BM254" s="392"/>
      <c r="BN254" s="392"/>
      <c r="BO254" s="392"/>
      <c r="BP254" s="392"/>
      <c r="BQ254" s="392"/>
      <c r="BR254" s="392"/>
      <c r="BS254" s="392"/>
      <c r="BT254" s="392"/>
      <c r="BU254" s="392"/>
      <c r="BV254" s="392"/>
      <c r="BW254" s="392"/>
      <c r="BX254" s="392"/>
      <c r="BY254" s="392"/>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7"/>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92"/>
      <c r="BB255" s="238"/>
      <c r="BC255" s="392"/>
      <c r="BD255" s="392"/>
      <c r="BE255" s="392"/>
      <c r="BF255" s="392"/>
      <c r="BG255" s="392"/>
      <c r="BH255" s="392"/>
      <c r="BI255" s="392"/>
      <c r="BJ255" s="392"/>
      <c r="BK255" s="392"/>
      <c r="BL255" s="392"/>
      <c r="BM255" s="392"/>
      <c r="BN255" s="392"/>
      <c r="BO255" s="392"/>
      <c r="BP255" s="392"/>
      <c r="BQ255" s="392"/>
      <c r="BR255" s="392"/>
      <c r="BS255" s="392"/>
      <c r="BT255" s="392"/>
      <c r="BU255" s="392"/>
      <c r="BV255" s="392"/>
      <c r="BW255" s="392"/>
      <c r="BX255" s="392"/>
      <c r="BY255" s="392"/>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7"/>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92"/>
      <c r="BB256" s="238"/>
      <c r="BC256" s="392"/>
      <c r="BD256" s="392"/>
      <c r="BE256" s="392"/>
      <c r="BF256" s="392"/>
      <c r="BG256" s="392"/>
      <c r="BH256" s="392"/>
      <c r="BI256" s="392"/>
      <c r="BJ256" s="392"/>
      <c r="BK256" s="392"/>
      <c r="BL256" s="392"/>
      <c r="BM256" s="392"/>
      <c r="BN256" s="392"/>
      <c r="BO256" s="392"/>
      <c r="BP256" s="392"/>
      <c r="BQ256" s="392"/>
      <c r="BR256" s="392"/>
      <c r="BS256" s="392"/>
      <c r="BT256" s="392"/>
      <c r="BU256" s="392"/>
      <c r="BV256" s="392"/>
      <c r="BW256" s="392"/>
      <c r="BX256" s="392"/>
      <c r="BY256" s="392"/>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7"/>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92"/>
      <c r="BB257" s="238"/>
      <c r="BC257" s="392"/>
      <c r="BD257" s="392"/>
      <c r="BE257" s="392"/>
      <c r="BF257" s="392"/>
      <c r="BG257" s="392"/>
      <c r="BH257" s="392"/>
      <c r="BI257" s="392"/>
      <c r="BJ257" s="392"/>
      <c r="BK257" s="392"/>
      <c r="BL257" s="392"/>
      <c r="BM257" s="392"/>
      <c r="BN257" s="392"/>
      <c r="BO257" s="392"/>
      <c r="BP257" s="392"/>
      <c r="BQ257" s="392"/>
      <c r="BR257" s="392"/>
      <c r="BS257" s="392"/>
      <c r="BT257" s="392"/>
      <c r="BU257" s="392"/>
      <c r="BV257" s="392"/>
      <c r="BW257" s="392"/>
      <c r="BX257" s="392"/>
      <c r="BY257" s="392"/>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7"/>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92"/>
      <c r="BB258" s="238"/>
      <c r="BC258" s="392"/>
      <c r="BD258" s="392"/>
      <c r="BE258" s="392"/>
      <c r="BF258" s="392"/>
      <c r="BG258" s="392"/>
      <c r="BH258" s="392"/>
      <c r="BI258" s="392"/>
      <c r="BJ258" s="392"/>
      <c r="BK258" s="392"/>
      <c r="BL258" s="392"/>
      <c r="BM258" s="392"/>
      <c r="BN258" s="392"/>
      <c r="BO258" s="392"/>
      <c r="BP258" s="392"/>
      <c r="BQ258" s="392"/>
      <c r="BR258" s="392"/>
      <c r="BS258" s="392"/>
      <c r="BT258" s="392"/>
      <c r="BU258" s="392"/>
      <c r="BV258" s="392"/>
      <c r="BW258" s="392"/>
      <c r="BX258" s="392"/>
      <c r="BY258" s="392"/>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399" customFormat="true" ht="15" customHeight="true" x14ac:dyDescent="0.2">
      <c r="B259" s="398"/>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2575" t="s">
        <v>114</v>
      </c>
      <c r="BD259" s="2576"/>
      <c r="BE259" s="2576"/>
      <c r="BF259" s="2576"/>
      <c r="BG259" s="2577"/>
      <c r="BH259" s="2578" t="s">
        <v>38</v>
      </c>
      <c r="BI259" s="2576"/>
      <c r="BJ259" s="2576"/>
      <c r="BK259" s="2576"/>
      <c r="BL259" s="2577"/>
      <c r="BM259" s="2578" t="s">
        <v>37</v>
      </c>
      <c r="BN259" s="2576"/>
      <c r="BO259" s="2576"/>
      <c r="BP259" s="2576"/>
      <c r="BQ259" s="2579"/>
      <c r="BR259" s="2085" t="s">
        <v>137</v>
      </c>
      <c r="BS259" s="2086"/>
      <c r="BT259" s="2086"/>
      <c r="BU259" s="2086"/>
      <c r="BV259" s="2086"/>
      <c r="BW259" s="2086"/>
      <c r="BX259" s="2086"/>
      <c r="BY259" s="2087"/>
      <c r="BZ259" s="313"/>
      <c r="CA259" s="313"/>
      <c r="CB259" s="313"/>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399" customFormat="true" ht="12.75" x14ac:dyDescent="0.2">
      <c r="B260" s="398"/>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148</v>
      </c>
      <c r="BS260" s="178" t="s">
        <v>149</v>
      </c>
      <c r="BT260" s="178" t="s">
        <v>150</v>
      </c>
      <c r="BU260" s="178" t="s">
        <v>151</v>
      </c>
      <c r="BV260" s="178" t="s">
        <v>152</v>
      </c>
      <c r="BW260" s="178" t="s">
        <v>153</v>
      </c>
      <c r="BX260" s="178" t="s">
        <v>154</v>
      </c>
      <c r="BY260" s="179" t="s">
        <v>155</v>
      </c>
      <c r="BZ260" s="179" t="s">
        <v>156</v>
      </c>
      <c r="CA260" s="179" t="s">
        <v>157</v>
      </c>
      <c r="CB260" s="179" t="s">
        <v>158</v>
      </c>
      <c r="CC260" s="2170"/>
      <c r="CD260" s="2170"/>
      <c r="CE260" s="2170"/>
      <c r="CF260" s="2170"/>
      <c r="CG260" s="2170"/>
      <c r="CH260" s="2170"/>
      <c r="CI260" s="2170"/>
      <c r="CJ260" s="2170"/>
      <c r="CK260" s="2170"/>
      <c r="CL260" s="2170"/>
      <c r="CM260" s="2170"/>
      <c r="CN260" s="2170"/>
      <c r="CO260" s="2170"/>
      <c r="CP260" s="2170"/>
      <c r="CQ260" s="2170"/>
      <c r="CR260" s="2170"/>
      <c r="CS260" s="2170"/>
      <c r="CT260" s="2170"/>
      <c r="CU260" s="2170"/>
      <c r="CV260" s="2170"/>
      <c r="CW260" s="2170"/>
      <c r="CX260" s="2170"/>
      <c r="CY260" s="2170"/>
      <c r="CZ260" s="2170"/>
    </row>
    <row r="261" s="399" customFormat="true" ht="15" customHeight="true" x14ac:dyDescent="0.2">
      <c r="B261" s="398"/>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580" t="s">
        <v>73</v>
      </c>
      <c r="BB261" s="294" t="s">
        <v>49</v>
      </c>
      <c r="BC261" s="1232" t="s">
        <v>35</v>
      </c>
      <c r="BD261" s="1252" t="s">
        <v>35</v>
      </c>
      <c r="BE261" s="1252" t="s">
        <v>35</v>
      </c>
      <c r="BF261" s="1252" t="s">
        <v>35</v>
      </c>
      <c r="BG261" s="1273" t="s">
        <v>35</v>
      </c>
      <c r="BH261" s="1294" t="s">
        <v>35</v>
      </c>
      <c r="BI261" s="1252" t="s">
        <v>35</v>
      </c>
      <c r="BJ261" s="1252" t="s">
        <v>35</v>
      </c>
      <c r="BK261" s="1252" t="s">
        <v>35</v>
      </c>
      <c r="BL261" s="1273" t="s">
        <v>35</v>
      </c>
      <c r="BM261" s="1294" t="s">
        <v>35</v>
      </c>
      <c r="BN261" s="1252" t="s">
        <v>35</v>
      </c>
      <c r="BO261" s="1252" t="s">
        <v>35</v>
      </c>
      <c r="BP261" s="1252" t="s">
        <v>35</v>
      </c>
      <c r="BQ261" s="1273" t="s">
        <v>35</v>
      </c>
      <c r="BR261" s="1294" t="s">
        <v>35</v>
      </c>
      <c r="BS261" s="1252" t="s">
        <v>35</v>
      </c>
      <c r="BT261" s="1252" t="s">
        <v>35</v>
      </c>
      <c r="BU261" s="1252" t="s">
        <v>35</v>
      </c>
      <c r="BV261" s="1252" t="s">
        <v>35</v>
      </c>
      <c r="BW261" s="1252" t="s">
        <v>35</v>
      </c>
      <c r="BX261" s="1252" t="s">
        <v>35</v>
      </c>
      <c r="BY261" s="1313" t="s">
        <v>35</v>
      </c>
      <c r="BZ261" s="1313" t="s">
        <v>35</v>
      </c>
      <c r="CA261" s="1313" t="s">
        <v>35</v>
      </c>
      <c r="CB261" s="1313" t="s">
        <v>35</v>
      </c>
      <c r="CC261" s="2171"/>
      <c r="CD261" s="2171"/>
      <c r="CE261" s="2171"/>
      <c r="CF261" s="2171"/>
      <c r="CG261" s="2171"/>
      <c r="CH261" s="2171"/>
      <c r="CI261" s="2171"/>
      <c r="CJ261" s="2171"/>
      <c r="CK261" s="2171"/>
      <c r="CL261" s="2171"/>
      <c r="CM261" s="2171"/>
      <c r="CN261" s="2171"/>
      <c r="CO261" s="2171"/>
      <c r="CP261" s="2171"/>
      <c r="CQ261" s="2171"/>
      <c r="CR261" s="2171"/>
      <c r="CS261" s="2171"/>
      <c r="CT261" s="2171"/>
      <c r="CU261" s="2171"/>
      <c r="CV261" s="2171"/>
      <c r="CW261" s="2171"/>
      <c r="CX261" s="2171"/>
      <c r="CY261" s="2171"/>
      <c r="CZ261" s="2171"/>
    </row>
    <row r="262" s="399" customFormat="true" ht="15" customHeight="true" x14ac:dyDescent="0.2">
      <c r="B262" s="398"/>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581"/>
      <c r="BB262" s="295" t="s">
        <v>48</v>
      </c>
      <c r="BC262" s="1233" t="s">
        <v>35</v>
      </c>
      <c r="BD262" s="1253" t="s">
        <v>35</v>
      </c>
      <c r="BE262" s="1253" t="s">
        <v>35</v>
      </c>
      <c r="BF262" s="1253" t="s">
        <v>35</v>
      </c>
      <c r="BG262" s="1274" t="s">
        <v>35</v>
      </c>
      <c r="BH262" s="1295" t="s">
        <v>35</v>
      </c>
      <c r="BI262" s="1253" t="s">
        <v>35</v>
      </c>
      <c r="BJ262" s="1253" t="s">
        <v>35</v>
      </c>
      <c r="BK262" s="1253" t="s">
        <v>35</v>
      </c>
      <c r="BL262" s="1274" t="s">
        <v>35</v>
      </c>
      <c r="BM262" s="1295" t="s">
        <v>35</v>
      </c>
      <c r="BN262" s="1253" t="s">
        <v>35</v>
      </c>
      <c r="BO262" s="1253" t="s">
        <v>35</v>
      </c>
      <c r="BP262" s="1253" t="s">
        <v>35</v>
      </c>
      <c r="BQ262" s="1274" t="s">
        <v>35</v>
      </c>
      <c r="BR262" s="1295" t="s">
        <v>35</v>
      </c>
      <c r="BS262" s="1253" t="s">
        <v>35</v>
      </c>
      <c r="BT262" s="1253" t="s">
        <v>35</v>
      </c>
      <c r="BU262" s="1253" t="s">
        <v>35</v>
      </c>
      <c r="BV262" s="1253" t="s">
        <v>35</v>
      </c>
      <c r="BW262" s="1253" t="s">
        <v>35</v>
      </c>
      <c r="BX262" s="1253" t="s">
        <v>35</v>
      </c>
      <c r="BY262" s="1314" t="s">
        <v>35</v>
      </c>
      <c r="BZ262" s="1314" t="s">
        <v>35</v>
      </c>
      <c r="CA262" s="1314" t="s">
        <v>35</v>
      </c>
      <c r="CB262" s="1314" t="s">
        <v>35</v>
      </c>
      <c r="CC262" s="2172"/>
      <c r="CD262" s="2172"/>
      <c r="CE262" s="2172"/>
      <c r="CF262" s="2172"/>
      <c r="CG262" s="2172"/>
      <c r="CH262" s="2172"/>
      <c r="CI262" s="2172"/>
      <c r="CJ262" s="2172"/>
      <c r="CK262" s="2172"/>
      <c r="CL262" s="2172"/>
      <c r="CM262" s="2172"/>
      <c r="CN262" s="2172"/>
      <c r="CO262" s="2172"/>
      <c r="CP262" s="2172"/>
      <c r="CQ262" s="2172"/>
      <c r="CR262" s="2172"/>
      <c r="CS262" s="2172"/>
      <c r="CT262" s="2172"/>
      <c r="CU262" s="2172"/>
      <c r="CV262" s="2172"/>
      <c r="CW262" s="2172"/>
      <c r="CX262" s="2172"/>
      <c r="CY262" s="2172"/>
      <c r="CZ262" s="2172"/>
    </row>
    <row r="263" s="399" customFormat="true" ht="15" customHeight="true" x14ac:dyDescent="0.2">
      <c r="B263" s="398"/>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581"/>
      <c r="BB263" s="295" t="s">
        <v>112</v>
      </c>
      <c r="BC263" s="1233" t="s">
        <v>35</v>
      </c>
      <c r="BD263" s="1253" t="s">
        <v>35</v>
      </c>
      <c r="BE263" s="1253" t="s">
        <v>35</v>
      </c>
      <c r="BF263" s="1253" t="s">
        <v>35</v>
      </c>
      <c r="BG263" s="1274" t="s">
        <v>35</v>
      </c>
      <c r="BH263" s="1295" t="s">
        <v>35</v>
      </c>
      <c r="BI263" s="1253" t="s">
        <v>35</v>
      </c>
      <c r="BJ263" s="1253" t="s">
        <v>35</v>
      </c>
      <c r="BK263" s="1253" t="s">
        <v>35</v>
      </c>
      <c r="BL263" s="1274" t="s">
        <v>35</v>
      </c>
      <c r="BM263" s="1295" t="s">
        <v>35</v>
      </c>
      <c r="BN263" s="1253" t="s">
        <v>35</v>
      </c>
      <c r="BO263" s="1253" t="s">
        <v>35</v>
      </c>
      <c r="BP263" s="1253" t="s">
        <v>35</v>
      </c>
      <c r="BQ263" s="1274" t="s">
        <v>35</v>
      </c>
      <c r="BR263" s="1295" t="s">
        <v>35</v>
      </c>
      <c r="BS263" s="1253" t="s">
        <v>35</v>
      </c>
      <c r="BT263" s="1253" t="s">
        <v>35</v>
      </c>
      <c r="BU263" s="1253" t="s">
        <v>35</v>
      </c>
      <c r="BV263" s="1253" t="s">
        <v>35</v>
      </c>
      <c r="BW263" s="1253" t="s">
        <v>35</v>
      </c>
      <c r="BX263" s="1253" t="s">
        <v>35</v>
      </c>
      <c r="BY263" s="1314" t="s">
        <v>35</v>
      </c>
      <c r="BZ263" s="1314" t="s">
        <v>35</v>
      </c>
      <c r="CA263" s="1314" t="s">
        <v>35</v>
      </c>
      <c r="CB263" s="1314" t="s">
        <v>35</v>
      </c>
      <c r="CC263" s="2172"/>
      <c r="CD263" s="2172"/>
      <c r="CE263" s="2172"/>
      <c r="CF263" s="2172"/>
      <c r="CG263" s="2172"/>
      <c r="CH263" s="2172"/>
      <c r="CI263" s="2172"/>
      <c r="CJ263" s="2172"/>
      <c r="CK263" s="2172"/>
      <c r="CL263" s="2172"/>
      <c r="CM263" s="2172"/>
      <c r="CN263" s="2172"/>
      <c r="CO263" s="2172"/>
      <c r="CP263" s="2172"/>
      <c r="CQ263" s="2172"/>
      <c r="CR263" s="2172"/>
      <c r="CS263" s="2172"/>
      <c r="CT263" s="2172"/>
      <c r="CU263" s="2172"/>
      <c r="CV263" s="2172"/>
      <c r="CW263" s="2172"/>
      <c r="CX263" s="2172"/>
      <c r="CY263" s="2172"/>
      <c r="CZ263" s="2172"/>
    </row>
    <row r="264" s="399" customFormat="true" ht="15" customHeight="true" x14ac:dyDescent="0.2">
      <c r="B264" s="398"/>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581" t="s">
        <v>74</v>
      </c>
      <c r="BB264" s="295" t="s">
        <v>88</v>
      </c>
      <c r="BC264" s="1233" t="s">
        <v>35</v>
      </c>
      <c r="BD264" s="1253" t="s">
        <v>35</v>
      </c>
      <c r="BE264" s="1253" t="s">
        <v>35</v>
      </c>
      <c r="BF264" s="1253" t="s">
        <v>35</v>
      </c>
      <c r="BG264" s="1274" t="s">
        <v>35</v>
      </c>
      <c r="BH264" s="1295" t="s">
        <v>35</v>
      </c>
      <c r="BI264" s="1253" t="s">
        <v>35</v>
      </c>
      <c r="BJ264" s="1253" t="s">
        <v>35</v>
      </c>
      <c r="BK264" s="1253" t="s">
        <v>35</v>
      </c>
      <c r="BL264" s="1274" t="s">
        <v>35</v>
      </c>
      <c r="BM264" s="1295" t="s">
        <v>35</v>
      </c>
      <c r="BN264" s="1253" t="s">
        <v>35</v>
      </c>
      <c r="BO264" s="1253" t="s">
        <v>35</v>
      </c>
      <c r="BP264" s="1253" t="s">
        <v>35</v>
      </c>
      <c r="BQ264" s="1274" t="s">
        <v>35</v>
      </c>
      <c r="BR264" s="1295" t="s">
        <v>35</v>
      </c>
      <c r="BS264" s="1253" t="s">
        <v>35</v>
      </c>
      <c r="BT264" s="1253" t="s">
        <v>35</v>
      </c>
      <c r="BU264" s="1253" t="s">
        <v>35</v>
      </c>
      <c r="BV264" s="1253" t="s">
        <v>35</v>
      </c>
      <c r="BW264" s="1253" t="s">
        <v>35</v>
      </c>
      <c r="BX264" s="1253" t="s">
        <v>35</v>
      </c>
      <c r="BY264" s="1314" t="s">
        <v>35</v>
      </c>
      <c r="BZ264" s="1314" t="s">
        <v>35</v>
      </c>
      <c r="CA264" s="1314" t="s">
        <v>35</v>
      </c>
      <c r="CB264" s="1314" t="s">
        <v>35</v>
      </c>
      <c r="CC264" s="2172"/>
      <c r="CD264" s="2172"/>
      <c r="CE264" s="2172"/>
      <c r="CF264" s="2172"/>
      <c r="CG264" s="2172"/>
      <c r="CH264" s="2172"/>
      <c r="CI264" s="2172"/>
      <c r="CJ264" s="2172"/>
      <c r="CK264" s="2172"/>
      <c r="CL264" s="2172"/>
      <c r="CM264" s="2172"/>
      <c r="CN264" s="2172"/>
      <c r="CO264" s="2172"/>
      <c r="CP264" s="2172"/>
      <c r="CQ264" s="2172"/>
      <c r="CR264" s="2172"/>
      <c r="CS264" s="2172"/>
      <c r="CT264" s="2172"/>
      <c r="CU264" s="2172"/>
      <c r="CV264" s="2172"/>
      <c r="CW264" s="2172"/>
      <c r="CX264" s="2172"/>
      <c r="CY264" s="2172"/>
      <c r="CZ264" s="2172"/>
    </row>
    <row r="265" s="399" customFormat="true" ht="15" customHeight="true" x14ac:dyDescent="0.2">
      <c r="B265" s="398"/>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581"/>
      <c r="BB265" s="295" t="s">
        <v>89</v>
      </c>
      <c r="BC265" s="1233" t="s">
        <v>35</v>
      </c>
      <c r="BD265" s="1253" t="s">
        <v>35</v>
      </c>
      <c r="BE265" s="1253" t="s">
        <v>35</v>
      </c>
      <c r="BF265" s="1253" t="s">
        <v>35</v>
      </c>
      <c r="BG265" s="1274" t="s">
        <v>35</v>
      </c>
      <c r="BH265" s="1295" t="s">
        <v>35</v>
      </c>
      <c r="BI265" s="1253" t="s">
        <v>35</v>
      </c>
      <c r="BJ265" s="1253" t="s">
        <v>35</v>
      </c>
      <c r="BK265" s="1253" t="s">
        <v>35</v>
      </c>
      <c r="BL265" s="1274" t="s">
        <v>35</v>
      </c>
      <c r="BM265" s="1295" t="s">
        <v>35</v>
      </c>
      <c r="BN265" s="1253" t="s">
        <v>35</v>
      </c>
      <c r="BO265" s="1253" t="s">
        <v>35</v>
      </c>
      <c r="BP265" s="1253" t="s">
        <v>35</v>
      </c>
      <c r="BQ265" s="1274" t="s">
        <v>35</v>
      </c>
      <c r="BR265" s="1295" t="s">
        <v>35</v>
      </c>
      <c r="BS265" s="1253" t="s">
        <v>35</v>
      </c>
      <c r="BT265" s="1253" t="s">
        <v>35</v>
      </c>
      <c r="BU265" s="1253" t="s">
        <v>35</v>
      </c>
      <c r="BV265" s="1253" t="s">
        <v>35</v>
      </c>
      <c r="BW265" s="1253" t="s">
        <v>35</v>
      </c>
      <c r="BX265" s="1253" t="s">
        <v>35</v>
      </c>
      <c r="BY265" s="1314" t="s">
        <v>35</v>
      </c>
      <c r="BZ265" s="1314" t="s">
        <v>35</v>
      </c>
      <c r="CA265" s="1314" t="s">
        <v>35</v>
      </c>
      <c r="CB265" s="1314" t="s">
        <v>35</v>
      </c>
      <c r="CC265" s="2172"/>
      <c r="CD265" s="2172"/>
      <c r="CE265" s="2172"/>
      <c r="CF265" s="2172"/>
      <c r="CG265" s="2172"/>
      <c r="CH265" s="2172"/>
      <c r="CI265" s="2172"/>
      <c r="CJ265" s="2172"/>
      <c r="CK265" s="2172"/>
      <c r="CL265" s="2172"/>
      <c r="CM265" s="2172"/>
      <c r="CN265" s="2172"/>
      <c r="CO265" s="2172"/>
      <c r="CP265" s="2172"/>
      <c r="CQ265" s="2172"/>
      <c r="CR265" s="2172"/>
      <c r="CS265" s="2172"/>
      <c r="CT265" s="2172"/>
      <c r="CU265" s="2172"/>
      <c r="CV265" s="2172"/>
      <c r="CW265" s="2172"/>
      <c r="CX265" s="2172"/>
      <c r="CY265" s="2172"/>
      <c r="CZ265" s="2172"/>
    </row>
    <row r="266" s="399" customFormat="true" ht="15" customHeight="true" x14ac:dyDescent="0.2">
      <c r="B266" s="398"/>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581"/>
      <c r="BB266" s="295" t="s">
        <v>90</v>
      </c>
      <c r="BC266" s="1233" t="s">
        <v>35</v>
      </c>
      <c r="BD266" s="1253" t="s">
        <v>35</v>
      </c>
      <c r="BE266" s="1253" t="s">
        <v>35</v>
      </c>
      <c r="BF266" s="1253" t="s">
        <v>35</v>
      </c>
      <c r="BG266" s="1274" t="s">
        <v>35</v>
      </c>
      <c r="BH266" s="1295" t="s">
        <v>35</v>
      </c>
      <c r="BI266" s="1253" t="s">
        <v>35</v>
      </c>
      <c r="BJ266" s="1253" t="s">
        <v>35</v>
      </c>
      <c r="BK266" s="1253" t="s">
        <v>35</v>
      </c>
      <c r="BL266" s="1274" t="s">
        <v>35</v>
      </c>
      <c r="BM266" s="1295" t="s">
        <v>35</v>
      </c>
      <c r="BN266" s="1253" t="s">
        <v>35</v>
      </c>
      <c r="BO266" s="1253" t="s">
        <v>35</v>
      </c>
      <c r="BP266" s="1253" t="s">
        <v>35</v>
      </c>
      <c r="BQ266" s="1274" t="s">
        <v>35</v>
      </c>
      <c r="BR266" s="1295" t="s">
        <v>35</v>
      </c>
      <c r="BS266" s="1253" t="s">
        <v>35</v>
      </c>
      <c r="BT266" s="1253" t="s">
        <v>35</v>
      </c>
      <c r="BU266" s="1253" t="s">
        <v>35</v>
      </c>
      <c r="BV266" s="1253" t="s">
        <v>35</v>
      </c>
      <c r="BW266" s="1253" t="s">
        <v>35</v>
      </c>
      <c r="BX266" s="1253" t="s">
        <v>35</v>
      </c>
      <c r="BY266" s="1314" t="s">
        <v>35</v>
      </c>
      <c r="BZ266" s="1314" t="s">
        <v>35</v>
      </c>
      <c r="CA266" s="1314" t="s">
        <v>35</v>
      </c>
      <c r="CB266" s="1314" t="s">
        <v>35</v>
      </c>
      <c r="CC266" s="2172"/>
      <c r="CD266" s="2172"/>
      <c r="CE266" s="2172"/>
      <c r="CF266" s="2172"/>
      <c r="CG266" s="2172"/>
      <c r="CH266" s="2172"/>
      <c r="CI266" s="2172"/>
      <c r="CJ266" s="2172"/>
      <c r="CK266" s="2172"/>
      <c r="CL266" s="2172"/>
      <c r="CM266" s="2172"/>
      <c r="CN266" s="2172"/>
      <c r="CO266" s="2172"/>
      <c r="CP266" s="2172"/>
      <c r="CQ266" s="2172"/>
      <c r="CR266" s="2172"/>
      <c r="CS266" s="2172"/>
      <c r="CT266" s="2172"/>
      <c r="CU266" s="2172"/>
      <c r="CV266" s="2172"/>
      <c r="CW266" s="2172"/>
      <c r="CX266" s="2172"/>
      <c r="CY266" s="2172"/>
      <c r="CZ266" s="2172"/>
    </row>
    <row r="267" s="399" customFormat="true" ht="15" customHeight="true" x14ac:dyDescent="0.2">
      <c r="B267" s="398"/>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581"/>
      <c r="BB267" s="295" t="s">
        <v>112</v>
      </c>
      <c r="BC267" s="1233" t="s">
        <v>35</v>
      </c>
      <c r="BD267" s="1253" t="s">
        <v>35</v>
      </c>
      <c r="BE267" s="1253" t="s">
        <v>35</v>
      </c>
      <c r="BF267" s="1253" t="s">
        <v>35</v>
      </c>
      <c r="BG267" s="1274" t="s">
        <v>35</v>
      </c>
      <c r="BH267" s="1295" t="s">
        <v>35</v>
      </c>
      <c r="BI267" s="1253" t="s">
        <v>35</v>
      </c>
      <c r="BJ267" s="1253" t="s">
        <v>35</v>
      </c>
      <c r="BK267" s="1253" t="s">
        <v>35</v>
      </c>
      <c r="BL267" s="1274" t="s">
        <v>35</v>
      </c>
      <c r="BM267" s="1295" t="s">
        <v>35</v>
      </c>
      <c r="BN267" s="1253" t="s">
        <v>35</v>
      </c>
      <c r="BO267" s="1253" t="s">
        <v>35</v>
      </c>
      <c r="BP267" s="1253" t="s">
        <v>35</v>
      </c>
      <c r="BQ267" s="1274" t="s">
        <v>35</v>
      </c>
      <c r="BR267" s="1295" t="s">
        <v>35</v>
      </c>
      <c r="BS267" s="1253" t="s">
        <v>35</v>
      </c>
      <c r="BT267" s="1253" t="s">
        <v>35</v>
      </c>
      <c r="BU267" s="1253" t="s">
        <v>35</v>
      </c>
      <c r="BV267" s="1253" t="s">
        <v>35</v>
      </c>
      <c r="BW267" s="1253" t="s">
        <v>35</v>
      </c>
      <c r="BX267" s="1253" t="s">
        <v>35</v>
      </c>
      <c r="BY267" s="1314" t="s">
        <v>35</v>
      </c>
      <c r="BZ267" s="1314" t="s">
        <v>35</v>
      </c>
      <c r="CA267" s="1314" t="s">
        <v>35</v>
      </c>
      <c r="CB267" s="1314" t="s">
        <v>35</v>
      </c>
      <c r="CC267" s="2172"/>
      <c r="CD267" s="2172"/>
      <c r="CE267" s="2172"/>
      <c r="CF267" s="2172"/>
      <c r="CG267" s="2172"/>
      <c r="CH267" s="2172"/>
      <c r="CI267" s="2172"/>
      <c r="CJ267" s="2172"/>
      <c r="CK267" s="2172"/>
      <c r="CL267" s="2172"/>
      <c r="CM267" s="2172"/>
      <c r="CN267" s="2172"/>
      <c r="CO267" s="2172"/>
      <c r="CP267" s="2172"/>
      <c r="CQ267" s="2172"/>
      <c r="CR267" s="2172"/>
      <c r="CS267" s="2172"/>
      <c r="CT267" s="2172"/>
      <c r="CU267" s="2172"/>
      <c r="CV267" s="2172"/>
      <c r="CW267" s="2172"/>
      <c r="CX267" s="2172"/>
      <c r="CY267" s="2172"/>
      <c r="CZ267" s="2172"/>
    </row>
    <row r="268" s="399" customFormat="true" ht="15" customHeight="true" x14ac:dyDescent="0.2">
      <c r="B268" s="398"/>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581" t="s">
        <v>115</v>
      </c>
      <c r="BB268" s="295" t="s">
        <v>88</v>
      </c>
      <c r="BC268" s="1233" t="s">
        <v>35</v>
      </c>
      <c r="BD268" s="1253" t="s">
        <v>35</v>
      </c>
      <c r="BE268" s="1253" t="s">
        <v>35</v>
      </c>
      <c r="BF268" s="1253" t="s">
        <v>35</v>
      </c>
      <c r="BG268" s="1274" t="s">
        <v>35</v>
      </c>
      <c r="BH268" s="1295" t="s">
        <v>35</v>
      </c>
      <c r="BI268" s="1253" t="s">
        <v>35</v>
      </c>
      <c r="BJ268" s="1253" t="s">
        <v>35</v>
      </c>
      <c r="BK268" s="1253" t="s">
        <v>35</v>
      </c>
      <c r="BL268" s="1274" t="s">
        <v>35</v>
      </c>
      <c r="BM268" s="1295" t="s">
        <v>35</v>
      </c>
      <c r="BN268" s="1253" t="s">
        <v>35</v>
      </c>
      <c r="BO268" s="1253" t="s">
        <v>35</v>
      </c>
      <c r="BP268" s="1253" t="s">
        <v>35</v>
      </c>
      <c r="BQ268" s="1274" t="s">
        <v>35</v>
      </c>
      <c r="BR268" s="1295" t="s">
        <v>35</v>
      </c>
      <c r="BS268" s="1253" t="s">
        <v>35</v>
      </c>
      <c r="BT268" s="1253" t="s">
        <v>35</v>
      </c>
      <c r="BU268" s="1253" t="s">
        <v>35</v>
      </c>
      <c r="BV268" s="1253" t="s">
        <v>35</v>
      </c>
      <c r="BW268" s="1253" t="s">
        <v>35</v>
      </c>
      <c r="BX268" s="1253" t="s">
        <v>35</v>
      </c>
      <c r="BY268" s="1314" t="s">
        <v>35</v>
      </c>
      <c r="BZ268" s="1314" t="s">
        <v>35</v>
      </c>
      <c r="CA268" s="1314" t="s">
        <v>35</v>
      </c>
      <c r="CB268" s="1314" t="s">
        <v>35</v>
      </c>
      <c r="CC268" s="2172"/>
      <c r="CD268" s="2172"/>
      <c r="CE268" s="2172"/>
      <c r="CF268" s="2172"/>
      <c r="CG268" s="2172"/>
      <c r="CH268" s="2172"/>
      <c r="CI268" s="2172"/>
      <c r="CJ268" s="2172"/>
      <c r="CK268" s="2172"/>
      <c r="CL268" s="2172"/>
      <c r="CM268" s="2172"/>
      <c r="CN268" s="2172"/>
      <c r="CO268" s="2172"/>
      <c r="CP268" s="2172"/>
      <c r="CQ268" s="2172"/>
      <c r="CR268" s="2172"/>
      <c r="CS268" s="2172"/>
      <c r="CT268" s="2172"/>
      <c r="CU268" s="2172"/>
      <c r="CV268" s="2172"/>
      <c r="CW268" s="2172"/>
      <c r="CX268" s="2172"/>
      <c r="CY268" s="2172"/>
      <c r="CZ268" s="2172"/>
    </row>
    <row r="269" s="399" customFormat="true" ht="15" customHeight="true" x14ac:dyDescent="0.2">
      <c r="B269" s="398"/>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581"/>
      <c r="BB269" s="295" t="s">
        <v>89</v>
      </c>
      <c r="BC269" s="1233" t="s">
        <v>35</v>
      </c>
      <c r="BD269" s="1253" t="s">
        <v>35</v>
      </c>
      <c r="BE269" s="1253" t="s">
        <v>35</v>
      </c>
      <c r="BF269" s="1253" t="s">
        <v>35</v>
      </c>
      <c r="BG269" s="1274" t="s">
        <v>35</v>
      </c>
      <c r="BH269" s="1295" t="s">
        <v>35</v>
      </c>
      <c r="BI269" s="1253" t="s">
        <v>35</v>
      </c>
      <c r="BJ269" s="1253" t="s">
        <v>35</v>
      </c>
      <c r="BK269" s="1253" t="s">
        <v>35</v>
      </c>
      <c r="BL269" s="1274" t="s">
        <v>35</v>
      </c>
      <c r="BM269" s="1295" t="s">
        <v>35</v>
      </c>
      <c r="BN269" s="1253" t="s">
        <v>35</v>
      </c>
      <c r="BO269" s="1253" t="s">
        <v>35</v>
      </c>
      <c r="BP269" s="1253" t="s">
        <v>35</v>
      </c>
      <c r="BQ269" s="1274" t="s">
        <v>35</v>
      </c>
      <c r="BR269" s="1295" t="s">
        <v>35</v>
      </c>
      <c r="BS269" s="1253" t="s">
        <v>35</v>
      </c>
      <c r="BT269" s="1253" t="s">
        <v>35</v>
      </c>
      <c r="BU269" s="1253" t="s">
        <v>35</v>
      </c>
      <c r="BV269" s="1253" t="s">
        <v>35</v>
      </c>
      <c r="BW269" s="1253" t="s">
        <v>35</v>
      </c>
      <c r="BX269" s="1253" t="s">
        <v>35</v>
      </c>
      <c r="BY269" s="1314" t="s">
        <v>35</v>
      </c>
      <c r="BZ269" s="1314" t="s">
        <v>35</v>
      </c>
      <c r="CA269" s="1314" t="s">
        <v>35</v>
      </c>
      <c r="CB269" s="1314" t="s">
        <v>35</v>
      </c>
      <c r="CC269" s="2172"/>
      <c r="CD269" s="2172"/>
      <c r="CE269" s="2172"/>
      <c r="CF269" s="2172"/>
      <c r="CG269" s="2172"/>
      <c r="CH269" s="2172"/>
      <c r="CI269" s="2172"/>
      <c r="CJ269" s="2172"/>
      <c r="CK269" s="2172"/>
      <c r="CL269" s="2172"/>
      <c r="CM269" s="2172"/>
      <c r="CN269" s="2172"/>
      <c r="CO269" s="2172"/>
      <c r="CP269" s="2172"/>
      <c r="CQ269" s="2172"/>
      <c r="CR269" s="2172"/>
      <c r="CS269" s="2172"/>
      <c r="CT269" s="2172"/>
      <c r="CU269" s="2172"/>
      <c r="CV269" s="2172"/>
      <c r="CW269" s="2172"/>
      <c r="CX269" s="2172"/>
      <c r="CY269" s="2172"/>
      <c r="CZ269" s="2172"/>
    </row>
    <row r="270" s="399" customFormat="true" ht="15" customHeight="true" x14ac:dyDescent="0.2">
      <c r="B270" s="398"/>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581"/>
      <c r="BB270" s="295" t="s">
        <v>90</v>
      </c>
      <c r="BC270" s="1233" t="s">
        <v>35</v>
      </c>
      <c r="BD270" s="1253" t="s">
        <v>35</v>
      </c>
      <c r="BE270" s="1253" t="s">
        <v>35</v>
      </c>
      <c r="BF270" s="1253" t="s">
        <v>35</v>
      </c>
      <c r="BG270" s="1274" t="s">
        <v>35</v>
      </c>
      <c r="BH270" s="1295" t="s">
        <v>35</v>
      </c>
      <c r="BI270" s="1253" t="s">
        <v>35</v>
      </c>
      <c r="BJ270" s="1253" t="s">
        <v>35</v>
      </c>
      <c r="BK270" s="1253" t="s">
        <v>35</v>
      </c>
      <c r="BL270" s="1274" t="s">
        <v>35</v>
      </c>
      <c r="BM270" s="1295" t="s">
        <v>35</v>
      </c>
      <c r="BN270" s="1253" t="s">
        <v>35</v>
      </c>
      <c r="BO270" s="1253" t="s">
        <v>35</v>
      </c>
      <c r="BP270" s="1253" t="s">
        <v>35</v>
      </c>
      <c r="BQ270" s="1274" t="s">
        <v>35</v>
      </c>
      <c r="BR270" s="1295" t="s">
        <v>35</v>
      </c>
      <c r="BS270" s="1253" t="s">
        <v>35</v>
      </c>
      <c r="BT270" s="1253" t="s">
        <v>35</v>
      </c>
      <c r="BU270" s="1253" t="s">
        <v>35</v>
      </c>
      <c r="BV270" s="1253" t="s">
        <v>35</v>
      </c>
      <c r="BW270" s="1253" t="s">
        <v>35</v>
      </c>
      <c r="BX270" s="1253" t="s">
        <v>35</v>
      </c>
      <c r="BY270" s="1314" t="s">
        <v>35</v>
      </c>
      <c r="BZ270" s="1314" t="s">
        <v>35</v>
      </c>
      <c r="CA270" s="1314" t="s">
        <v>35</v>
      </c>
      <c r="CB270" s="1314" t="s">
        <v>35</v>
      </c>
      <c r="CC270" s="2172"/>
      <c r="CD270" s="2172"/>
      <c r="CE270" s="2172"/>
      <c r="CF270" s="2172"/>
      <c r="CG270" s="2172"/>
      <c r="CH270" s="2172"/>
      <c r="CI270" s="2172"/>
      <c r="CJ270" s="2172"/>
      <c r="CK270" s="2172"/>
      <c r="CL270" s="2172"/>
      <c r="CM270" s="2172"/>
      <c r="CN270" s="2172"/>
      <c r="CO270" s="2172"/>
      <c r="CP270" s="2172"/>
      <c r="CQ270" s="2172"/>
      <c r="CR270" s="2172"/>
      <c r="CS270" s="2172"/>
      <c r="CT270" s="2172"/>
      <c r="CU270" s="2172"/>
      <c r="CV270" s="2172"/>
      <c r="CW270" s="2172"/>
      <c r="CX270" s="2172"/>
      <c r="CY270" s="2172"/>
      <c r="CZ270" s="2172"/>
    </row>
    <row r="271" s="399" customFormat="true" ht="15" customHeight="true" x14ac:dyDescent="0.2">
      <c r="B271" s="398"/>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581" t="s">
        <v>75</v>
      </c>
      <c r="BB271" s="295" t="s">
        <v>49</v>
      </c>
      <c r="BC271" s="1233" t="s">
        <v>35</v>
      </c>
      <c r="BD271" s="1254" t="s">
        <v>35</v>
      </c>
      <c r="BE271" s="1254" t="s">
        <v>35</v>
      </c>
      <c r="BF271" s="1254" t="s">
        <v>35</v>
      </c>
      <c r="BG271" s="1275" t="s">
        <v>35</v>
      </c>
      <c r="BH271" s="1233" t="s">
        <v>35</v>
      </c>
      <c r="BI271" s="1254" t="s">
        <v>35</v>
      </c>
      <c r="BJ271" s="1254" t="s">
        <v>35</v>
      </c>
      <c r="BK271" s="1254" t="s">
        <v>35</v>
      </c>
      <c r="BL271" s="1275" t="s">
        <v>35</v>
      </c>
      <c r="BM271" s="1233" t="s">
        <v>35</v>
      </c>
      <c r="BN271" s="1254" t="s">
        <v>35</v>
      </c>
      <c r="BO271" s="1254" t="s">
        <v>35</v>
      </c>
      <c r="BP271" s="1254" t="s">
        <v>35</v>
      </c>
      <c r="BQ271" s="1275" t="s">
        <v>35</v>
      </c>
      <c r="BR271" s="1233" t="s">
        <v>35</v>
      </c>
      <c r="BS271" s="1254" t="s">
        <v>35</v>
      </c>
      <c r="BT271" s="1254" t="s">
        <v>35</v>
      </c>
      <c r="BU271" s="1254" t="s">
        <v>35</v>
      </c>
      <c r="BV271" s="1254" t="s">
        <v>35</v>
      </c>
      <c r="BW271" s="1254" t="s">
        <v>35</v>
      </c>
      <c r="BX271" s="1254" t="s">
        <v>35</v>
      </c>
      <c r="BY271" s="1315" t="s">
        <v>35</v>
      </c>
      <c r="BZ271" s="1315" t="s">
        <v>35</v>
      </c>
      <c r="CA271" s="1315" t="s">
        <v>35</v>
      </c>
      <c r="CB271" s="1315" t="s">
        <v>35</v>
      </c>
      <c r="CC271" s="2173"/>
      <c r="CD271" s="2173"/>
      <c r="CE271" s="2173"/>
      <c r="CF271" s="2173"/>
      <c r="CG271" s="2173"/>
      <c r="CH271" s="2173"/>
      <c r="CI271" s="2173"/>
      <c r="CJ271" s="2173"/>
      <c r="CK271" s="2173"/>
      <c r="CL271" s="2173"/>
      <c r="CM271" s="2173"/>
      <c r="CN271" s="2173"/>
      <c r="CO271" s="2173"/>
      <c r="CP271" s="2173"/>
      <c r="CQ271" s="2173"/>
      <c r="CR271" s="2173"/>
      <c r="CS271" s="2173"/>
      <c r="CT271" s="2173"/>
      <c r="CU271" s="2173"/>
      <c r="CV271" s="2173"/>
      <c r="CW271" s="2173"/>
      <c r="CX271" s="2173"/>
      <c r="CY271" s="2173"/>
      <c r="CZ271" s="2173"/>
    </row>
    <row r="272" s="399" customFormat="true" ht="15" customHeight="true" x14ac:dyDescent="0.2">
      <c r="B272" s="398"/>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581"/>
      <c r="BB272" s="295" t="s">
        <v>48</v>
      </c>
      <c r="BC272" s="1233" t="s">
        <v>35</v>
      </c>
      <c r="BD272" s="1254" t="s">
        <v>35</v>
      </c>
      <c r="BE272" s="1254" t="s">
        <v>35</v>
      </c>
      <c r="BF272" s="1254" t="s">
        <v>35</v>
      </c>
      <c r="BG272" s="1275" t="s">
        <v>35</v>
      </c>
      <c r="BH272" s="1233" t="s">
        <v>35</v>
      </c>
      <c r="BI272" s="1254" t="s">
        <v>35</v>
      </c>
      <c r="BJ272" s="1254" t="s">
        <v>35</v>
      </c>
      <c r="BK272" s="1254" t="s">
        <v>35</v>
      </c>
      <c r="BL272" s="1275" t="s">
        <v>35</v>
      </c>
      <c r="BM272" s="1233" t="s">
        <v>35</v>
      </c>
      <c r="BN272" s="1254" t="s">
        <v>35</v>
      </c>
      <c r="BO272" s="1254" t="s">
        <v>35</v>
      </c>
      <c r="BP272" s="1254" t="s">
        <v>35</v>
      </c>
      <c r="BQ272" s="1275" t="s">
        <v>35</v>
      </c>
      <c r="BR272" s="1233" t="s">
        <v>35</v>
      </c>
      <c r="BS272" s="1254" t="s">
        <v>35</v>
      </c>
      <c r="BT272" s="1254" t="s">
        <v>35</v>
      </c>
      <c r="BU272" s="1254" t="s">
        <v>35</v>
      </c>
      <c r="BV272" s="1254" t="s">
        <v>35</v>
      </c>
      <c r="BW272" s="1254" t="s">
        <v>35</v>
      </c>
      <c r="BX272" s="1254" t="s">
        <v>35</v>
      </c>
      <c r="BY272" s="1315" t="s">
        <v>35</v>
      </c>
      <c r="BZ272" s="1315" t="s">
        <v>35</v>
      </c>
      <c r="CA272" s="1315" t="s">
        <v>35</v>
      </c>
      <c r="CB272" s="1315" t="s">
        <v>35</v>
      </c>
      <c r="CC272" s="2173"/>
      <c r="CD272" s="2173"/>
      <c r="CE272" s="2173"/>
      <c r="CF272" s="2173"/>
      <c r="CG272" s="2173"/>
      <c r="CH272" s="2173"/>
      <c r="CI272" s="2173"/>
      <c r="CJ272" s="2173"/>
      <c r="CK272" s="2173"/>
      <c r="CL272" s="2173"/>
      <c r="CM272" s="2173"/>
      <c r="CN272" s="2173"/>
      <c r="CO272" s="2173"/>
      <c r="CP272" s="2173"/>
      <c r="CQ272" s="2173"/>
      <c r="CR272" s="2173"/>
      <c r="CS272" s="2173"/>
      <c r="CT272" s="2173"/>
      <c r="CU272" s="2173"/>
      <c r="CV272" s="2173"/>
      <c r="CW272" s="2173"/>
      <c r="CX272" s="2173"/>
      <c r="CY272" s="2173"/>
      <c r="CZ272" s="2173"/>
    </row>
    <row r="273" s="399" customFormat="true" ht="15" customHeight="true" x14ac:dyDescent="0.2">
      <c r="B273" s="398"/>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581"/>
      <c r="BB273" s="295" t="s">
        <v>112</v>
      </c>
      <c r="BC273" s="1233" t="s">
        <v>35</v>
      </c>
      <c r="BD273" s="1254" t="s">
        <v>35</v>
      </c>
      <c r="BE273" s="1254" t="s">
        <v>35</v>
      </c>
      <c r="BF273" s="1254" t="s">
        <v>35</v>
      </c>
      <c r="BG273" s="1275" t="s">
        <v>35</v>
      </c>
      <c r="BH273" s="1233" t="s">
        <v>35</v>
      </c>
      <c r="BI273" s="1254" t="s">
        <v>35</v>
      </c>
      <c r="BJ273" s="1254" t="s">
        <v>35</v>
      </c>
      <c r="BK273" s="1254" t="s">
        <v>35</v>
      </c>
      <c r="BL273" s="1275" t="s">
        <v>35</v>
      </c>
      <c r="BM273" s="1233" t="s">
        <v>35</v>
      </c>
      <c r="BN273" s="1254" t="s">
        <v>35</v>
      </c>
      <c r="BO273" s="1254" t="s">
        <v>35</v>
      </c>
      <c r="BP273" s="1254" t="s">
        <v>35</v>
      </c>
      <c r="BQ273" s="1275" t="s">
        <v>35</v>
      </c>
      <c r="BR273" s="1233" t="s">
        <v>35</v>
      </c>
      <c r="BS273" s="1254" t="s">
        <v>35</v>
      </c>
      <c r="BT273" s="1254" t="s">
        <v>35</v>
      </c>
      <c r="BU273" s="1254" t="s">
        <v>35</v>
      </c>
      <c r="BV273" s="1254" t="s">
        <v>35</v>
      </c>
      <c r="BW273" s="1254" t="s">
        <v>35</v>
      </c>
      <c r="BX273" s="1254" t="s">
        <v>35</v>
      </c>
      <c r="BY273" s="1315" t="s">
        <v>35</v>
      </c>
      <c r="BZ273" s="1315" t="s">
        <v>35</v>
      </c>
      <c r="CA273" s="1315" t="s">
        <v>35</v>
      </c>
      <c r="CB273" s="1315" t="s">
        <v>35</v>
      </c>
      <c r="CC273" s="2173"/>
      <c r="CD273" s="2173"/>
      <c r="CE273" s="2173"/>
      <c r="CF273" s="2173"/>
      <c r="CG273" s="2173"/>
      <c r="CH273" s="2173"/>
      <c r="CI273" s="2173"/>
      <c r="CJ273" s="2173"/>
      <c r="CK273" s="2173"/>
      <c r="CL273" s="2173"/>
      <c r="CM273" s="2173"/>
      <c r="CN273" s="2173"/>
      <c r="CO273" s="2173"/>
      <c r="CP273" s="2173"/>
      <c r="CQ273" s="2173"/>
      <c r="CR273" s="2173"/>
      <c r="CS273" s="2173"/>
      <c r="CT273" s="2173"/>
      <c r="CU273" s="2173"/>
      <c r="CV273" s="2173"/>
      <c r="CW273" s="2173"/>
      <c r="CX273" s="2173"/>
      <c r="CY273" s="2173"/>
      <c r="CZ273" s="2173"/>
    </row>
    <row r="274" s="399" customFormat="true" ht="15" customHeight="true" x14ac:dyDescent="0.2">
      <c r="B274" s="398"/>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581" t="s">
        <v>76</v>
      </c>
      <c r="BB274" s="295" t="s">
        <v>49</v>
      </c>
      <c r="BC274" s="1233" t="s">
        <v>35</v>
      </c>
      <c r="BD274" s="1253" t="s">
        <v>35</v>
      </c>
      <c r="BE274" s="1253" t="s">
        <v>35</v>
      </c>
      <c r="BF274" s="1253" t="s">
        <v>35</v>
      </c>
      <c r="BG274" s="1274" t="s">
        <v>35</v>
      </c>
      <c r="BH274" s="1295" t="s">
        <v>35</v>
      </c>
      <c r="BI274" s="1253" t="s">
        <v>35</v>
      </c>
      <c r="BJ274" s="1253" t="s">
        <v>35</v>
      </c>
      <c r="BK274" s="1253" t="s">
        <v>35</v>
      </c>
      <c r="BL274" s="1274" t="s">
        <v>35</v>
      </c>
      <c r="BM274" s="1295" t="s">
        <v>35</v>
      </c>
      <c r="BN274" s="1253" t="s">
        <v>35</v>
      </c>
      <c r="BO274" s="1253" t="s">
        <v>35</v>
      </c>
      <c r="BP274" s="1253" t="s">
        <v>35</v>
      </c>
      <c r="BQ274" s="1274" t="s">
        <v>35</v>
      </c>
      <c r="BR274" s="1295" t="s">
        <v>35</v>
      </c>
      <c r="BS274" s="1253" t="s">
        <v>35</v>
      </c>
      <c r="BT274" s="1253" t="s">
        <v>35</v>
      </c>
      <c r="BU274" s="1253" t="s">
        <v>35</v>
      </c>
      <c r="BV274" s="1253" t="s">
        <v>35</v>
      </c>
      <c r="BW274" s="1253" t="s">
        <v>35</v>
      </c>
      <c r="BX274" s="1253" t="s">
        <v>35</v>
      </c>
      <c r="BY274" s="1314" t="s">
        <v>35</v>
      </c>
      <c r="BZ274" s="1314" t="s">
        <v>35</v>
      </c>
      <c r="CA274" s="1314" t="s">
        <v>35</v>
      </c>
      <c r="CB274" s="1314" t="s">
        <v>35</v>
      </c>
      <c r="CC274" s="2172"/>
      <c r="CD274" s="2172"/>
      <c r="CE274" s="2172"/>
      <c r="CF274" s="2172"/>
      <c r="CG274" s="2172"/>
      <c r="CH274" s="2172"/>
      <c r="CI274" s="2172"/>
      <c r="CJ274" s="2172"/>
      <c r="CK274" s="2172"/>
      <c r="CL274" s="2172"/>
      <c r="CM274" s="2172"/>
      <c r="CN274" s="2172"/>
      <c r="CO274" s="2172"/>
      <c r="CP274" s="2172"/>
      <c r="CQ274" s="2172"/>
      <c r="CR274" s="2172"/>
      <c r="CS274" s="2172"/>
      <c r="CT274" s="2172"/>
      <c r="CU274" s="2172"/>
      <c r="CV274" s="2172"/>
      <c r="CW274" s="2172"/>
      <c r="CX274" s="2172"/>
      <c r="CY274" s="2172"/>
      <c r="CZ274" s="2172"/>
    </row>
    <row r="275" s="399" customFormat="true" ht="15" customHeight="true" x14ac:dyDescent="0.2">
      <c r="B275" s="398"/>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581"/>
      <c r="BB275" s="295" t="s">
        <v>48</v>
      </c>
      <c r="BC275" s="1233" t="s">
        <v>35</v>
      </c>
      <c r="BD275" s="1253" t="s">
        <v>35</v>
      </c>
      <c r="BE275" s="1253" t="s">
        <v>35</v>
      </c>
      <c r="BF275" s="1253" t="s">
        <v>35</v>
      </c>
      <c r="BG275" s="1274" t="s">
        <v>35</v>
      </c>
      <c r="BH275" s="1295" t="s">
        <v>35</v>
      </c>
      <c r="BI275" s="1253" t="s">
        <v>35</v>
      </c>
      <c r="BJ275" s="1253" t="s">
        <v>35</v>
      </c>
      <c r="BK275" s="1253" t="s">
        <v>35</v>
      </c>
      <c r="BL275" s="1274" t="s">
        <v>35</v>
      </c>
      <c r="BM275" s="1295" t="s">
        <v>35</v>
      </c>
      <c r="BN275" s="1253" t="s">
        <v>35</v>
      </c>
      <c r="BO275" s="1253" t="s">
        <v>35</v>
      </c>
      <c r="BP275" s="1253" t="s">
        <v>35</v>
      </c>
      <c r="BQ275" s="1274" t="s">
        <v>35</v>
      </c>
      <c r="BR275" s="1295" t="s">
        <v>35</v>
      </c>
      <c r="BS275" s="1253" t="s">
        <v>35</v>
      </c>
      <c r="BT275" s="1253" t="s">
        <v>35</v>
      </c>
      <c r="BU275" s="1253" t="s">
        <v>35</v>
      </c>
      <c r="BV275" s="1253" t="s">
        <v>35</v>
      </c>
      <c r="BW275" s="1253" t="s">
        <v>35</v>
      </c>
      <c r="BX275" s="1253" t="s">
        <v>35</v>
      </c>
      <c r="BY275" s="1314" t="s">
        <v>35</v>
      </c>
      <c r="BZ275" s="1314" t="s">
        <v>35</v>
      </c>
      <c r="CA275" s="1314" t="s">
        <v>35</v>
      </c>
      <c r="CB275" s="1314" t="s">
        <v>35</v>
      </c>
      <c r="CC275" s="2172"/>
      <c r="CD275" s="2172"/>
      <c r="CE275" s="2172"/>
      <c r="CF275" s="2172"/>
      <c r="CG275" s="2172"/>
      <c r="CH275" s="2172"/>
      <c r="CI275" s="2172"/>
      <c r="CJ275" s="2172"/>
      <c r="CK275" s="2172"/>
      <c r="CL275" s="2172"/>
      <c r="CM275" s="2172"/>
      <c r="CN275" s="2172"/>
      <c r="CO275" s="2172"/>
      <c r="CP275" s="2172"/>
      <c r="CQ275" s="2172"/>
      <c r="CR275" s="2172"/>
      <c r="CS275" s="2172"/>
      <c r="CT275" s="2172"/>
      <c r="CU275" s="2172"/>
      <c r="CV275" s="2172"/>
      <c r="CW275" s="2172"/>
      <c r="CX275" s="2172"/>
      <c r="CY275" s="2172"/>
      <c r="CZ275" s="2172"/>
    </row>
    <row r="276" s="399" customFormat="true" ht="15" customHeight="true" x14ac:dyDescent="0.2">
      <c r="B276" s="398"/>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581"/>
      <c r="BB276" s="295" t="s">
        <v>113</v>
      </c>
      <c r="BC276" s="1233" t="s">
        <v>35</v>
      </c>
      <c r="BD276" s="1253" t="s">
        <v>35</v>
      </c>
      <c r="BE276" s="1253" t="s">
        <v>35</v>
      </c>
      <c r="BF276" s="1253" t="s">
        <v>35</v>
      </c>
      <c r="BG276" s="1274" t="s">
        <v>35</v>
      </c>
      <c r="BH276" s="1295" t="s">
        <v>35</v>
      </c>
      <c r="BI276" s="1253" t="s">
        <v>35</v>
      </c>
      <c r="BJ276" s="1253" t="s">
        <v>35</v>
      </c>
      <c r="BK276" s="1253" t="s">
        <v>35</v>
      </c>
      <c r="BL276" s="1274" t="s">
        <v>35</v>
      </c>
      <c r="BM276" s="1295" t="s">
        <v>35</v>
      </c>
      <c r="BN276" s="1253" t="s">
        <v>35</v>
      </c>
      <c r="BO276" s="1253" t="s">
        <v>35</v>
      </c>
      <c r="BP276" s="1253" t="s">
        <v>35</v>
      </c>
      <c r="BQ276" s="1274" t="s">
        <v>35</v>
      </c>
      <c r="BR276" s="1295" t="s">
        <v>35</v>
      </c>
      <c r="BS276" s="1253" t="s">
        <v>35</v>
      </c>
      <c r="BT276" s="1253" t="s">
        <v>35</v>
      </c>
      <c r="BU276" s="1253" t="s">
        <v>35</v>
      </c>
      <c r="BV276" s="1253" t="s">
        <v>35</v>
      </c>
      <c r="BW276" s="1253" t="s">
        <v>35</v>
      </c>
      <c r="BX276" s="1253" t="s">
        <v>35</v>
      </c>
      <c r="BY276" s="1314" t="s">
        <v>35</v>
      </c>
      <c r="BZ276" s="1314" t="s">
        <v>35</v>
      </c>
      <c r="CA276" s="1314" t="s">
        <v>35</v>
      </c>
      <c r="CB276" s="1314" t="s">
        <v>35</v>
      </c>
      <c r="CC276" s="2172"/>
      <c r="CD276" s="2172"/>
      <c r="CE276" s="2172"/>
      <c r="CF276" s="2172"/>
      <c r="CG276" s="2172"/>
      <c r="CH276" s="2172"/>
      <c r="CI276" s="2172"/>
      <c r="CJ276" s="2172"/>
      <c r="CK276" s="2172"/>
      <c r="CL276" s="2172"/>
      <c r="CM276" s="2172"/>
      <c r="CN276" s="2172"/>
      <c r="CO276" s="2172"/>
      <c r="CP276" s="2172"/>
      <c r="CQ276" s="2172"/>
      <c r="CR276" s="2172"/>
      <c r="CS276" s="2172"/>
      <c r="CT276" s="2172"/>
      <c r="CU276" s="2172"/>
      <c r="CV276" s="2172"/>
      <c r="CW276" s="2172"/>
      <c r="CX276" s="2172"/>
      <c r="CY276" s="2172"/>
      <c r="CZ276" s="2172"/>
    </row>
    <row r="277" s="399" customFormat="true" ht="15" customHeight="true" x14ac:dyDescent="0.2">
      <c r="B277" s="398"/>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581" t="s">
        <v>77</v>
      </c>
      <c r="BB277" s="295" t="s">
        <v>78</v>
      </c>
      <c r="BC277" s="1233" t="s">
        <v>35</v>
      </c>
      <c r="BD277" s="1253" t="s">
        <v>35</v>
      </c>
      <c r="BE277" s="1253" t="s">
        <v>35</v>
      </c>
      <c r="BF277" s="1253" t="s">
        <v>35</v>
      </c>
      <c r="BG277" s="1274" t="s">
        <v>35</v>
      </c>
      <c r="BH277" s="1295" t="s">
        <v>35</v>
      </c>
      <c r="BI277" s="1253" t="s">
        <v>35</v>
      </c>
      <c r="BJ277" s="1253" t="s">
        <v>35</v>
      </c>
      <c r="BK277" s="1253" t="s">
        <v>35</v>
      </c>
      <c r="BL277" s="1274" t="s">
        <v>35</v>
      </c>
      <c r="BM277" s="1295" t="s">
        <v>35</v>
      </c>
      <c r="BN277" s="1253" t="s">
        <v>35</v>
      </c>
      <c r="BO277" s="1253" t="s">
        <v>35</v>
      </c>
      <c r="BP277" s="1253" t="s">
        <v>35</v>
      </c>
      <c r="BQ277" s="1274" t="s">
        <v>35</v>
      </c>
      <c r="BR277" s="1295" t="s">
        <v>35</v>
      </c>
      <c r="BS277" s="1253" t="s">
        <v>35</v>
      </c>
      <c r="BT277" s="1253" t="s">
        <v>35</v>
      </c>
      <c r="BU277" s="1253" t="s">
        <v>35</v>
      </c>
      <c r="BV277" s="1253" t="s">
        <v>35</v>
      </c>
      <c r="BW277" s="1253" t="s">
        <v>35</v>
      </c>
      <c r="BX277" s="1253" t="s">
        <v>35</v>
      </c>
      <c r="BY277" s="1314" t="s">
        <v>35</v>
      </c>
      <c r="BZ277" s="1314" t="s">
        <v>35</v>
      </c>
      <c r="CA277" s="1314" t="s">
        <v>35</v>
      </c>
      <c r="CB277" s="1314" t="s">
        <v>35</v>
      </c>
      <c r="CC277" s="2172"/>
      <c r="CD277" s="2172"/>
      <c r="CE277" s="2172"/>
      <c r="CF277" s="2172"/>
      <c r="CG277" s="2172"/>
      <c r="CH277" s="2172"/>
      <c r="CI277" s="2172"/>
      <c r="CJ277" s="2172"/>
      <c r="CK277" s="2172"/>
      <c r="CL277" s="2172"/>
      <c r="CM277" s="2172"/>
      <c r="CN277" s="2172"/>
      <c r="CO277" s="2172"/>
      <c r="CP277" s="2172"/>
      <c r="CQ277" s="2172"/>
      <c r="CR277" s="2172"/>
      <c r="CS277" s="2172"/>
      <c r="CT277" s="2172"/>
      <c r="CU277" s="2172"/>
      <c r="CV277" s="2172"/>
      <c r="CW277" s="2172"/>
      <c r="CX277" s="2172"/>
      <c r="CY277" s="2172"/>
      <c r="CZ277" s="2172"/>
    </row>
    <row r="278" s="399" customFormat="true" ht="15" customHeight="true" x14ac:dyDescent="0.2">
      <c r="B278" s="398"/>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581"/>
      <c r="BB278" s="295" t="s">
        <v>79</v>
      </c>
      <c r="BC278" s="1233" t="s">
        <v>35</v>
      </c>
      <c r="BD278" s="1253" t="s">
        <v>35</v>
      </c>
      <c r="BE278" s="1253" t="s">
        <v>35</v>
      </c>
      <c r="BF278" s="1253" t="s">
        <v>35</v>
      </c>
      <c r="BG278" s="1274" t="s">
        <v>35</v>
      </c>
      <c r="BH278" s="1295" t="s">
        <v>35</v>
      </c>
      <c r="BI278" s="1253" t="s">
        <v>35</v>
      </c>
      <c r="BJ278" s="1253" t="s">
        <v>35</v>
      </c>
      <c r="BK278" s="1253" t="s">
        <v>35</v>
      </c>
      <c r="BL278" s="1274" t="s">
        <v>35</v>
      </c>
      <c r="BM278" s="1295" t="s">
        <v>35</v>
      </c>
      <c r="BN278" s="1253" t="s">
        <v>35</v>
      </c>
      <c r="BO278" s="1253" t="s">
        <v>35</v>
      </c>
      <c r="BP278" s="1253" t="s">
        <v>35</v>
      </c>
      <c r="BQ278" s="1274" t="s">
        <v>35</v>
      </c>
      <c r="BR278" s="1295" t="s">
        <v>35</v>
      </c>
      <c r="BS278" s="1253" t="s">
        <v>35</v>
      </c>
      <c r="BT278" s="1253" t="s">
        <v>35</v>
      </c>
      <c r="BU278" s="1253" t="s">
        <v>35</v>
      </c>
      <c r="BV278" s="1253" t="s">
        <v>35</v>
      </c>
      <c r="BW278" s="1253" t="s">
        <v>35</v>
      </c>
      <c r="BX278" s="1253" t="s">
        <v>35</v>
      </c>
      <c r="BY278" s="1314" t="s">
        <v>35</v>
      </c>
      <c r="BZ278" s="1314" t="s">
        <v>35</v>
      </c>
      <c r="CA278" s="1314" t="s">
        <v>35</v>
      </c>
      <c r="CB278" s="1314" t="s">
        <v>35</v>
      </c>
      <c r="CC278" s="2172"/>
      <c r="CD278" s="2172"/>
      <c r="CE278" s="2172"/>
      <c r="CF278" s="2172"/>
      <c r="CG278" s="2172"/>
      <c r="CH278" s="2172"/>
      <c r="CI278" s="2172"/>
      <c r="CJ278" s="2172"/>
      <c r="CK278" s="2172"/>
      <c r="CL278" s="2172"/>
      <c r="CM278" s="2172"/>
      <c r="CN278" s="2172"/>
      <c r="CO278" s="2172"/>
      <c r="CP278" s="2172"/>
      <c r="CQ278" s="2172"/>
      <c r="CR278" s="2172"/>
      <c r="CS278" s="2172"/>
      <c r="CT278" s="2172"/>
      <c r="CU278" s="2172"/>
      <c r="CV278" s="2172"/>
      <c r="CW278" s="2172"/>
      <c r="CX278" s="2172"/>
      <c r="CY278" s="2172"/>
      <c r="CZ278" s="2172"/>
    </row>
    <row r="279" s="399" customFormat="true" ht="15" customHeight="true" x14ac:dyDescent="0.2">
      <c r="B279" s="398"/>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581"/>
      <c r="BB279" s="295" t="s">
        <v>80</v>
      </c>
      <c r="BC279" s="1233" t="s">
        <v>35</v>
      </c>
      <c r="BD279" s="1254" t="s">
        <v>35</v>
      </c>
      <c r="BE279" s="1254" t="s">
        <v>35</v>
      </c>
      <c r="BF279" s="1254" t="s">
        <v>35</v>
      </c>
      <c r="BG279" s="1275" t="s">
        <v>35</v>
      </c>
      <c r="BH279" s="1233" t="s">
        <v>35</v>
      </c>
      <c r="BI279" s="1254" t="s">
        <v>35</v>
      </c>
      <c r="BJ279" s="1254" t="s">
        <v>35</v>
      </c>
      <c r="BK279" s="1254" t="s">
        <v>35</v>
      </c>
      <c r="BL279" s="1275" t="s">
        <v>35</v>
      </c>
      <c r="BM279" s="1233" t="s">
        <v>35</v>
      </c>
      <c r="BN279" s="1254" t="s">
        <v>35</v>
      </c>
      <c r="BO279" s="1254" t="s">
        <v>35</v>
      </c>
      <c r="BP279" s="1254" t="s">
        <v>35</v>
      </c>
      <c r="BQ279" s="1275" t="s">
        <v>35</v>
      </c>
      <c r="BR279" s="1233" t="s">
        <v>35</v>
      </c>
      <c r="BS279" s="1254" t="s">
        <v>35</v>
      </c>
      <c r="BT279" s="1254" t="s">
        <v>35</v>
      </c>
      <c r="BU279" s="1254" t="s">
        <v>35</v>
      </c>
      <c r="BV279" s="1254" t="s">
        <v>35</v>
      </c>
      <c r="BW279" s="1254" t="s">
        <v>35</v>
      </c>
      <c r="BX279" s="1254" t="s">
        <v>35</v>
      </c>
      <c r="BY279" s="1315" t="s">
        <v>35</v>
      </c>
      <c r="BZ279" s="1315" t="s">
        <v>35</v>
      </c>
      <c r="CA279" s="1315" t="s">
        <v>35</v>
      </c>
      <c r="CB279" s="1315" t="s">
        <v>35</v>
      </c>
      <c r="CC279" s="2173"/>
      <c r="CD279" s="2173"/>
      <c r="CE279" s="2173"/>
      <c r="CF279" s="2173"/>
      <c r="CG279" s="2173"/>
      <c r="CH279" s="2173"/>
      <c r="CI279" s="2173"/>
      <c r="CJ279" s="2173"/>
      <c r="CK279" s="2173"/>
      <c r="CL279" s="2173"/>
      <c r="CM279" s="2173"/>
      <c r="CN279" s="2173"/>
      <c r="CO279" s="2173"/>
      <c r="CP279" s="2173"/>
      <c r="CQ279" s="2173"/>
      <c r="CR279" s="2173"/>
      <c r="CS279" s="2173"/>
      <c r="CT279" s="2173"/>
      <c r="CU279" s="2173"/>
      <c r="CV279" s="2173"/>
      <c r="CW279" s="2173"/>
      <c r="CX279" s="2173"/>
      <c r="CY279" s="2173"/>
      <c r="CZ279" s="2173"/>
    </row>
    <row r="280" s="399" customFormat="true" ht="15" customHeight="true" x14ac:dyDescent="0.2">
      <c r="B280" s="398"/>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581"/>
      <c r="BB280" s="295" t="s">
        <v>81</v>
      </c>
      <c r="BC280" s="1233" t="s">
        <v>35</v>
      </c>
      <c r="BD280" s="1254" t="s">
        <v>35</v>
      </c>
      <c r="BE280" s="1254" t="s">
        <v>35</v>
      </c>
      <c r="BF280" s="1254" t="s">
        <v>35</v>
      </c>
      <c r="BG280" s="1275" t="s">
        <v>35</v>
      </c>
      <c r="BH280" s="1233" t="s">
        <v>35</v>
      </c>
      <c r="BI280" s="1254" t="s">
        <v>35</v>
      </c>
      <c r="BJ280" s="1254" t="s">
        <v>35</v>
      </c>
      <c r="BK280" s="1254" t="s">
        <v>35</v>
      </c>
      <c r="BL280" s="1275" t="s">
        <v>35</v>
      </c>
      <c r="BM280" s="1233" t="s">
        <v>35</v>
      </c>
      <c r="BN280" s="1254" t="s">
        <v>35</v>
      </c>
      <c r="BO280" s="1254" t="s">
        <v>35</v>
      </c>
      <c r="BP280" s="1254" t="s">
        <v>35</v>
      </c>
      <c r="BQ280" s="1275" t="s">
        <v>35</v>
      </c>
      <c r="BR280" s="1233" t="s">
        <v>35</v>
      </c>
      <c r="BS280" s="1254" t="s">
        <v>35</v>
      </c>
      <c r="BT280" s="1254" t="s">
        <v>35</v>
      </c>
      <c r="BU280" s="1254" t="s">
        <v>35</v>
      </c>
      <c r="BV280" s="1254" t="s">
        <v>35</v>
      </c>
      <c r="BW280" s="1254" t="s">
        <v>35</v>
      </c>
      <c r="BX280" s="1254" t="s">
        <v>35</v>
      </c>
      <c r="BY280" s="1315" t="s">
        <v>35</v>
      </c>
      <c r="BZ280" s="1315" t="s">
        <v>35</v>
      </c>
      <c r="CA280" s="1315" t="s">
        <v>35</v>
      </c>
      <c r="CB280" s="1315" t="s">
        <v>35</v>
      </c>
      <c r="CC280" s="2173"/>
      <c r="CD280" s="2173"/>
      <c r="CE280" s="2173"/>
      <c r="CF280" s="2173"/>
      <c r="CG280" s="2173"/>
      <c r="CH280" s="2173"/>
      <c r="CI280" s="2173"/>
      <c r="CJ280" s="2173"/>
      <c r="CK280" s="2173"/>
      <c r="CL280" s="2173"/>
      <c r="CM280" s="2173"/>
      <c r="CN280" s="2173"/>
      <c r="CO280" s="2173"/>
      <c r="CP280" s="2173"/>
      <c r="CQ280" s="2173"/>
      <c r="CR280" s="2173"/>
      <c r="CS280" s="2173"/>
      <c r="CT280" s="2173"/>
      <c r="CU280" s="2173"/>
      <c r="CV280" s="2173"/>
      <c r="CW280" s="2173"/>
      <c r="CX280" s="2173"/>
      <c r="CY280" s="2173"/>
      <c r="CZ280" s="2173"/>
    </row>
    <row r="281" s="399" customFormat="true" ht="15" customHeight="true" x14ac:dyDescent="0.2">
      <c r="B281" s="398"/>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581"/>
      <c r="BB281" s="295" t="s">
        <v>82</v>
      </c>
      <c r="BC281" s="1233" t="s">
        <v>35</v>
      </c>
      <c r="BD281" s="1254" t="s">
        <v>35</v>
      </c>
      <c r="BE281" s="1254" t="s">
        <v>35</v>
      </c>
      <c r="BF281" s="1254" t="s">
        <v>35</v>
      </c>
      <c r="BG281" s="1275" t="s">
        <v>35</v>
      </c>
      <c r="BH281" s="1233" t="s">
        <v>35</v>
      </c>
      <c r="BI281" s="1254" t="s">
        <v>35</v>
      </c>
      <c r="BJ281" s="1254" t="s">
        <v>35</v>
      </c>
      <c r="BK281" s="1254" t="s">
        <v>35</v>
      </c>
      <c r="BL281" s="1275" t="s">
        <v>35</v>
      </c>
      <c r="BM281" s="1233" t="s">
        <v>35</v>
      </c>
      <c r="BN281" s="1254" t="s">
        <v>35</v>
      </c>
      <c r="BO281" s="1254" t="s">
        <v>35</v>
      </c>
      <c r="BP281" s="1254" t="s">
        <v>35</v>
      </c>
      <c r="BQ281" s="1275" t="s">
        <v>35</v>
      </c>
      <c r="BR281" s="1233" t="s">
        <v>35</v>
      </c>
      <c r="BS281" s="1254" t="s">
        <v>35</v>
      </c>
      <c r="BT281" s="1254" t="s">
        <v>35</v>
      </c>
      <c r="BU281" s="1254" t="s">
        <v>35</v>
      </c>
      <c r="BV281" s="1254" t="s">
        <v>35</v>
      </c>
      <c r="BW281" s="1254" t="s">
        <v>35</v>
      </c>
      <c r="BX281" s="1254" t="s">
        <v>35</v>
      </c>
      <c r="BY281" s="1315" t="s">
        <v>35</v>
      </c>
      <c r="BZ281" s="1315" t="s">
        <v>35</v>
      </c>
      <c r="CA281" s="1315" t="s">
        <v>35</v>
      </c>
      <c r="CB281" s="1315" t="s">
        <v>35</v>
      </c>
      <c r="CC281" s="2173"/>
      <c r="CD281" s="2173"/>
      <c r="CE281" s="2173"/>
      <c r="CF281" s="2173"/>
      <c r="CG281" s="2173"/>
      <c r="CH281" s="2173"/>
      <c r="CI281" s="2173"/>
      <c r="CJ281" s="2173"/>
      <c r="CK281" s="2173"/>
      <c r="CL281" s="2173"/>
      <c r="CM281" s="2173"/>
      <c r="CN281" s="2173"/>
      <c r="CO281" s="2173"/>
      <c r="CP281" s="2173"/>
      <c r="CQ281" s="2173"/>
      <c r="CR281" s="2173"/>
      <c r="CS281" s="2173"/>
      <c r="CT281" s="2173"/>
      <c r="CU281" s="2173"/>
      <c r="CV281" s="2173"/>
      <c r="CW281" s="2173"/>
      <c r="CX281" s="2173"/>
      <c r="CY281" s="2173"/>
      <c r="CZ281" s="2173"/>
    </row>
    <row r="282" s="399" customFormat="true" ht="15" customHeight="true" x14ac:dyDescent="0.2">
      <c r="B282" s="398"/>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581"/>
      <c r="BB282" s="295" t="s">
        <v>83</v>
      </c>
      <c r="BC282" s="1233" t="s">
        <v>35</v>
      </c>
      <c r="BD282" s="1254" t="s">
        <v>35</v>
      </c>
      <c r="BE282" s="1254" t="s">
        <v>35</v>
      </c>
      <c r="BF282" s="1254" t="s">
        <v>35</v>
      </c>
      <c r="BG282" s="1275" t="s">
        <v>35</v>
      </c>
      <c r="BH282" s="1233" t="s">
        <v>35</v>
      </c>
      <c r="BI282" s="1254" t="s">
        <v>35</v>
      </c>
      <c r="BJ282" s="1254" t="s">
        <v>35</v>
      </c>
      <c r="BK282" s="1254" t="s">
        <v>35</v>
      </c>
      <c r="BL282" s="1275" t="s">
        <v>35</v>
      </c>
      <c r="BM282" s="1233" t="s">
        <v>35</v>
      </c>
      <c r="BN282" s="1254" t="s">
        <v>35</v>
      </c>
      <c r="BO282" s="1254" t="s">
        <v>35</v>
      </c>
      <c r="BP282" s="1254" t="s">
        <v>35</v>
      </c>
      <c r="BQ282" s="1275" t="s">
        <v>35</v>
      </c>
      <c r="BR282" s="1233" t="s">
        <v>35</v>
      </c>
      <c r="BS282" s="1254" t="s">
        <v>35</v>
      </c>
      <c r="BT282" s="1254" t="s">
        <v>35</v>
      </c>
      <c r="BU282" s="1254" t="s">
        <v>35</v>
      </c>
      <c r="BV282" s="1254" t="s">
        <v>35</v>
      </c>
      <c r="BW282" s="1254" t="s">
        <v>35</v>
      </c>
      <c r="BX282" s="1254" t="s">
        <v>35</v>
      </c>
      <c r="BY282" s="1315" t="s">
        <v>35</v>
      </c>
      <c r="BZ282" s="1315" t="s">
        <v>35</v>
      </c>
      <c r="CA282" s="1315" t="s">
        <v>35</v>
      </c>
      <c r="CB282" s="1315" t="s">
        <v>35</v>
      </c>
      <c r="CC282" s="2173"/>
      <c r="CD282" s="2173"/>
      <c r="CE282" s="2173"/>
      <c r="CF282" s="2173"/>
      <c r="CG282" s="2173"/>
      <c r="CH282" s="2173"/>
      <c r="CI282" s="2173"/>
      <c r="CJ282" s="2173"/>
      <c r="CK282" s="2173"/>
      <c r="CL282" s="2173"/>
      <c r="CM282" s="2173"/>
      <c r="CN282" s="2173"/>
      <c r="CO282" s="2173"/>
      <c r="CP282" s="2173"/>
      <c r="CQ282" s="2173"/>
      <c r="CR282" s="2173"/>
      <c r="CS282" s="2173"/>
      <c r="CT282" s="2173"/>
      <c r="CU282" s="2173"/>
      <c r="CV282" s="2173"/>
      <c r="CW282" s="2173"/>
      <c r="CX282" s="2173"/>
      <c r="CY282" s="2173"/>
      <c r="CZ282" s="2173"/>
    </row>
    <row r="283" s="399" customFormat="true" ht="15" customHeight="true" x14ac:dyDescent="0.2">
      <c r="B283" s="398"/>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581"/>
      <c r="BB283" s="295" t="s">
        <v>84</v>
      </c>
      <c r="BC283" s="1233" t="s">
        <v>35</v>
      </c>
      <c r="BD283" s="1254" t="s">
        <v>35</v>
      </c>
      <c r="BE283" s="1254" t="s">
        <v>35</v>
      </c>
      <c r="BF283" s="1254" t="s">
        <v>35</v>
      </c>
      <c r="BG283" s="1275" t="s">
        <v>35</v>
      </c>
      <c r="BH283" s="1233" t="s">
        <v>35</v>
      </c>
      <c r="BI283" s="1254" t="s">
        <v>35</v>
      </c>
      <c r="BJ283" s="1254" t="s">
        <v>35</v>
      </c>
      <c r="BK283" s="1254" t="s">
        <v>35</v>
      </c>
      <c r="BL283" s="1275" t="s">
        <v>35</v>
      </c>
      <c r="BM283" s="1233" t="s">
        <v>35</v>
      </c>
      <c r="BN283" s="1254" t="s">
        <v>35</v>
      </c>
      <c r="BO283" s="1254" t="s">
        <v>35</v>
      </c>
      <c r="BP283" s="1254" t="s">
        <v>35</v>
      </c>
      <c r="BQ283" s="1275" t="s">
        <v>35</v>
      </c>
      <c r="BR283" s="1233" t="s">
        <v>35</v>
      </c>
      <c r="BS283" s="1254" t="s">
        <v>35</v>
      </c>
      <c r="BT283" s="1254" t="s">
        <v>35</v>
      </c>
      <c r="BU283" s="1254" t="s">
        <v>35</v>
      </c>
      <c r="BV283" s="1254" t="s">
        <v>35</v>
      </c>
      <c r="BW283" s="1254" t="s">
        <v>35</v>
      </c>
      <c r="BX283" s="1254" t="s">
        <v>35</v>
      </c>
      <c r="BY283" s="1315" t="s">
        <v>35</v>
      </c>
      <c r="BZ283" s="1315" t="s">
        <v>35</v>
      </c>
      <c r="CA283" s="1315" t="s">
        <v>35</v>
      </c>
      <c r="CB283" s="1315" t="s">
        <v>35</v>
      </c>
      <c r="CC283" s="2173"/>
      <c r="CD283" s="2173"/>
      <c r="CE283" s="2173"/>
      <c r="CF283" s="2173"/>
      <c r="CG283" s="2173"/>
      <c r="CH283" s="2173"/>
      <c r="CI283" s="2173"/>
      <c r="CJ283" s="2173"/>
      <c r="CK283" s="2173"/>
      <c r="CL283" s="2173"/>
      <c r="CM283" s="2173"/>
      <c r="CN283" s="2173"/>
      <c r="CO283" s="2173"/>
      <c r="CP283" s="2173"/>
      <c r="CQ283" s="2173"/>
      <c r="CR283" s="2173"/>
      <c r="CS283" s="2173"/>
      <c r="CT283" s="2173"/>
      <c r="CU283" s="2173"/>
      <c r="CV283" s="2173"/>
      <c r="CW283" s="2173"/>
      <c r="CX283" s="2173"/>
      <c r="CY283" s="2173"/>
      <c r="CZ283" s="2173"/>
    </row>
    <row r="284" s="399" customFormat="true" ht="15" customHeight="true" x14ac:dyDescent="0.2">
      <c r="B284" s="398"/>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586"/>
      <c r="BB284" s="296" t="s">
        <v>113</v>
      </c>
      <c r="BC284" s="1234" t="s">
        <v>35</v>
      </c>
      <c r="BD284" s="1255" t="s">
        <v>35</v>
      </c>
      <c r="BE284" s="1255" t="s">
        <v>35</v>
      </c>
      <c r="BF284" s="1255" t="s">
        <v>35</v>
      </c>
      <c r="BG284" s="1276" t="s">
        <v>35</v>
      </c>
      <c r="BH284" s="1296" t="s">
        <v>35</v>
      </c>
      <c r="BI284" s="1255" t="s">
        <v>35</v>
      </c>
      <c r="BJ284" s="1255" t="s">
        <v>35</v>
      </c>
      <c r="BK284" s="1255" t="s">
        <v>35</v>
      </c>
      <c r="BL284" s="1276" t="s">
        <v>35</v>
      </c>
      <c r="BM284" s="1296" t="s">
        <v>35</v>
      </c>
      <c r="BN284" s="1255" t="s">
        <v>35</v>
      </c>
      <c r="BO284" s="1255" t="s">
        <v>35</v>
      </c>
      <c r="BP284" s="1255" t="s">
        <v>35</v>
      </c>
      <c r="BQ284" s="1276" t="s">
        <v>35</v>
      </c>
      <c r="BR284" s="1296" t="s">
        <v>35</v>
      </c>
      <c r="BS284" s="1255" t="s">
        <v>35</v>
      </c>
      <c r="BT284" s="1255" t="s">
        <v>35</v>
      </c>
      <c r="BU284" s="1255" t="s">
        <v>35</v>
      </c>
      <c r="BV284" s="1255" t="s">
        <v>35</v>
      </c>
      <c r="BW284" s="1255" t="s">
        <v>35</v>
      </c>
      <c r="BX284" s="1255" t="s">
        <v>35</v>
      </c>
      <c r="BY284" s="1316" t="s">
        <v>35</v>
      </c>
      <c r="BZ284" s="1316" t="s">
        <v>35</v>
      </c>
      <c r="CA284" s="1316" t="s">
        <v>35</v>
      </c>
      <c r="CB284" s="1316" t="s">
        <v>35</v>
      </c>
      <c r="CC284" s="2174"/>
      <c r="CD284" s="2174"/>
      <c r="CE284" s="2174"/>
      <c r="CF284" s="2174"/>
      <c r="CG284" s="2174"/>
      <c r="CH284" s="2174"/>
      <c r="CI284" s="2174"/>
      <c r="CJ284" s="2174"/>
      <c r="CK284" s="2174"/>
      <c r="CL284" s="2174"/>
      <c r="CM284" s="2174"/>
      <c r="CN284" s="2174"/>
      <c r="CO284" s="2174"/>
      <c r="CP284" s="2174"/>
      <c r="CQ284" s="2174"/>
      <c r="CR284" s="2174"/>
      <c r="CS284" s="2174"/>
      <c r="CT284" s="2174"/>
      <c r="CU284" s="2174"/>
      <c r="CV284" s="2174"/>
      <c r="CW284" s="2174"/>
      <c r="CX284" s="2174"/>
      <c r="CY284" s="2174"/>
      <c r="CZ284" s="2174"/>
    </row>
    <row r="285" s="399" customFormat="true" ht="15" customHeight="true" x14ac:dyDescent="0.2">
      <c r="B285" s="398"/>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399" customFormat="true" ht="15" customHeight="true" x14ac:dyDescent="0.2">
      <c r="B286" s="398"/>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399" customFormat="true" ht="15" customHeight="true" x14ac:dyDescent="0.2">
      <c r="B287" s="398"/>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399" customFormat="true" ht="15" customHeight="true" x14ac:dyDescent="0.2">
      <c r="B288" s="398"/>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399" customFormat="true" ht="15" customHeight="true" x14ac:dyDescent="0.2">
      <c r="A289" s="411"/>
      <c r="B289" s="412"/>
      <c r="C289" s="413"/>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399" customFormat="true" ht="15" customHeight="true" x14ac:dyDescent="0.2">
      <c r="A290" s="708"/>
      <c r="B290" s="709"/>
      <c r="C290" s="710"/>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399" customFormat="true" ht="15" customHeight="true" x14ac:dyDescent="0.2">
      <c r="A291" s="711"/>
      <c r="B291" s="712"/>
      <c r="C291" s="713"/>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399" customFormat="true" ht="15" customHeight="true" x14ac:dyDescent="0.2">
      <c r="A292" s="714"/>
      <c r="B292" s="715"/>
      <c r="C292" s="7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399" customFormat="true" ht="15" customHeight="true" x14ac:dyDescent="0.2">
      <c r="A293" s="717"/>
      <c r="B293" s="718"/>
      <c r="C293" s="719"/>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399" customFormat="true" ht="15" customHeight="true" x14ac:dyDescent="0.2">
      <c r="A294" s="720"/>
      <c r="B294" s="721"/>
      <c r="C294" s="722"/>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399" customFormat="true" ht="15" customHeight="true" x14ac:dyDescent="0.2">
      <c r="A295" s="720"/>
      <c r="B295" s="721"/>
      <c r="C295" s="722"/>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399" customFormat="true" ht="15" customHeight="true" x14ac:dyDescent="0.2">
      <c r="A296" s="720"/>
      <c r="B296" s="723"/>
      <c r="C296" s="722"/>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399" customFormat="true" ht="15" customHeight="true" x14ac:dyDescent="0.2">
      <c r="A297" s="724"/>
      <c r="B297" s="725"/>
      <c r="C297" s="72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399" customFormat="true" ht="15" customHeight="true" x14ac:dyDescent="0.2">
      <c r="B298" s="398"/>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399" customFormat="true" ht="15" customHeight="true" x14ac:dyDescent="0.2">
      <c r="A299" s="414"/>
      <c r="B299" s="415"/>
      <c r="C299" s="416"/>
      <c r="D299" s="417"/>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399" customFormat="true" ht="15" customHeight="true" x14ac:dyDescent="0.2">
      <c r="A300" s="727"/>
      <c r="B300" s="728"/>
      <c r="C300" s="729"/>
      <c r="D300" s="730"/>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399" customFormat="true" ht="15" customHeight="true" x14ac:dyDescent="0.2">
      <c r="A301" s="731"/>
      <c r="B301" s="732"/>
      <c r="C301" s="733"/>
      <c r="D301" s="734"/>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399" customFormat="true" ht="15" customHeight="true" x14ac:dyDescent="0.2">
      <c r="A302" s="735"/>
      <c r="B302" s="736"/>
      <c r="C302" s="737"/>
      <c r="D302" s="738"/>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399" customFormat="true" ht="15" customHeight="true" x14ac:dyDescent="0.2">
      <c r="A303" s="739"/>
      <c r="B303" s="740"/>
      <c r="C303" s="741"/>
      <c r="D303" s="742"/>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399" customFormat="true" ht="15" customHeight="true" x14ac:dyDescent="0.2">
      <c r="A304" s="743"/>
      <c r="B304" s="744"/>
      <c r="C304" s="745"/>
      <c r="D304" s="74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399" customFormat="true" ht="15" customHeight="true" x14ac:dyDescent="0.2">
      <c r="A305" s="747"/>
      <c r="B305" s="748"/>
      <c r="C305" s="749"/>
      <c r="D305" s="750"/>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399" customFormat="true" ht="15" customHeight="true" x14ac:dyDescent="0.2">
      <c r="B306" s="398"/>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399" customFormat="true" ht="15" customHeight="true" x14ac:dyDescent="0.2">
      <c r="B307" s="398"/>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399" customFormat="true" ht="15" customHeight="true" x14ac:dyDescent="0.2">
      <c r="B308" s="398"/>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399" customFormat="true" ht="15" customHeight="true" x14ac:dyDescent="0.2">
      <c r="B309" s="398"/>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399" customFormat="true" ht="15" customHeight="true" x14ac:dyDescent="0.2">
      <c r="B310" s="398"/>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399" customFormat="true" ht="15" customHeight="true" x14ac:dyDescent="0.2">
      <c r="B311" s="398"/>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399" customFormat="true" ht="15" customHeight="true" x14ac:dyDescent="0.2">
      <c r="B312" s="398"/>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399" customFormat="true" ht="15" customHeight="true" x14ac:dyDescent="0.2">
      <c r="B313" s="398"/>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399" customFormat="true" ht="15" customHeight="true" x14ac:dyDescent="0.2">
      <c r="B314" s="398"/>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399" customFormat="true" ht="15" customHeight="true" x14ac:dyDescent="0.2">
      <c r="B315" s="398"/>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399" customFormat="true" ht="15" customHeight="true" x14ac:dyDescent="0.2">
      <c r="B316" s="398"/>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399" customFormat="true" ht="15" customHeight="true" x14ac:dyDescent="0.2">
      <c r="B317" s="398"/>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399" customFormat="true" ht="15" customHeight="true" x14ac:dyDescent="0.2">
      <c r="B318" s="398"/>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399" customFormat="true" ht="15" customHeight="true" x14ac:dyDescent="0.2">
      <c r="B319" s="398"/>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399" customFormat="true" ht="15" customHeight="true" x14ac:dyDescent="0.2">
      <c r="B320" s="398"/>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399" customFormat="true" ht="15" customHeight="true" x14ac:dyDescent="0.2">
      <c r="B321" s="398"/>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399" customFormat="true" ht="15" customHeight="true" x14ac:dyDescent="0.2">
      <c r="B322" s="398"/>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399" customFormat="true" ht="15" customHeight="true" x14ac:dyDescent="0.2">
      <c r="B323" s="398"/>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399" customFormat="true" ht="15" customHeight="true" x14ac:dyDescent="0.2">
      <c r="B324" s="398"/>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399" customFormat="true" ht="15" customHeight="true" x14ac:dyDescent="0.2">
      <c r="B325" s="398"/>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399" customFormat="true" ht="15" customHeight="true" x14ac:dyDescent="0.2">
      <c r="B326" s="398"/>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399" customFormat="true" ht="15" customHeight="true" x14ac:dyDescent="0.2">
      <c r="B327" s="398"/>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399" customFormat="true" ht="15" customHeight="true" x14ac:dyDescent="0.2">
      <c r="B328" s="398"/>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399" customFormat="true" ht="250.15" customHeight="true" x14ac:dyDescent="0.2">
      <c r="B329" s="398"/>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7"/>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2"/>
      <c r="BD330" s="392"/>
      <c r="BE330" s="392"/>
      <c r="BF330" s="392"/>
      <c r="BG330" s="392"/>
      <c r="BH330" s="392"/>
      <c r="BI330" s="392"/>
      <c r="BJ330" s="392"/>
      <c r="BK330" s="392"/>
      <c r="BL330" s="392"/>
      <c r="BM330" s="392"/>
      <c r="BN330" s="392"/>
      <c r="BO330" s="392"/>
      <c r="BP330" s="392"/>
      <c r="BQ330" s="392"/>
      <c r="BR330" s="392"/>
      <c r="BS330" s="392"/>
      <c r="BT330" s="392"/>
      <c r="BU330" s="392"/>
      <c r="BV330" s="392"/>
      <c r="BW330" s="392"/>
      <c r="BX330" s="392"/>
      <c r="BY330" s="392"/>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7"/>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2"/>
      <c r="BD331" s="392"/>
      <c r="BE331" s="392"/>
      <c r="BF331" s="392"/>
      <c r="BG331" s="392"/>
      <c r="BH331" s="392"/>
      <c r="BI331" s="392"/>
      <c r="BJ331" s="392"/>
      <c r="BK331" s="392"/>
      <c r="BL331" s="392"/>
      <c r="BM331" s="392"/>
      <c r="BN331" s="392"/>
      <c r="BO331" s="392"/>
      <c r="BP331" s="392"/>
      <c r="BQ331" s="392"/>
      <c r="BR331" s="392"/>
      <c r="BS331" s="392"/>
      <c r="BT331" s="392"/>
      <c r="BU331" s="392"/>
      <c r="BV331" s="392"/>
      <c r="BW331" s="392"/>
      <c r="BX331" s="392"/>
      <c r="BY331" s="392"/>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7"/>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2"/>
      <c r="BD332" s="392"/>
      <c r="BE332" s="392"/>
      <c r="BF332" s="392"/>
      <c r="BG332" s="392"/>
      <c r="BH332" s="392"/>
      <c r="BI332" s="392"/>
      <c r="BJ332" s="392"/>
      <c r="BK332" s="392"/>
      <c r="BL332" s="392"/>
      <c r="BM332" s="392"/>
      <c r="BN332" s="392"/>
      <c r="BO332" s="392"/>
      <c r="BP332" s="392"/>
      <c r="BQ332" s="392"/>
      <c r="BR332" s="392"/>
      <c r="BS332" s="392"/>
      <c r="BT332" s="392"/>
      <c r="BU332" s="392"/>
      <c r="BV332" s="392"/>
      <c r="BW332" s="392"/>
      <c r="BX332" s="392"/>
      <c r="BY332" s="392"/>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7"/>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2"/>
      <c r="BD333" s="392"/>
      <c r="BE333" s="392"/>
      <c r="BF333" s="392"/>
      <c r="BG333" s="392"/>
      <c r="BH333" s="392"/>
      <c r="BI333" s="392"/>
      <c r="BJ333" s="392"/>
      <c r="BK333" s="392"/>
      <c r="BL333" s="392"/>
      <c r="BM333" s="392"/>
      <c r="BN333" s="392"/>
      <c r="BO333" s="392"/>
      <c r="BP333" s="392"/>
      <c r="BQ333" s="392"/>
      <c r="BR333" s="392"/>
      <c r="BS333" s="392"/>
      <c r="BT333" s="392"/>
      <c r="BU333" s="392"/>
      <c r="BV333" s="392"/>
      <c r="BW333" s="392"/>
      <c r="BX333" s="392"/>
      <c r="BY333" s="392"/>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7"/>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2"/>
      <c r="BD334" s="392"/>
      <c r="BE334" s="392"/>
      <c r="BF334" s="392"/>
      <c r="BG334" s="392"/>
      <c r="BH334" s="392"/>
      <c r="BI334" s="392"/>
      <c r="BJ334" s="392"/>
      <c r="BK334" s="392"/>
      <c r="BL334" s="392"/>
      <c r="BM334" s="392"/>
      <c r="BN334" s="392"/>
      <c r="BO334" s="392"/>
      <c r="BP334" s="392"/>
      <c r="BQ334" s="392"/>
      <c r="BR334" s="392"/>
      <c r="BS334" s="392"/>
      <c r="BT334" s="392"/>
      <c r="BU334" s="392"/>
      <c r="BV334" s="392"/>
      <c r="BW334" s="392"/>
      <c r="BX334" s="392"/>
      <c r="BY334" s="392"/>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7"/>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2"/>
      <c r="BD335" s="392"/>
      <c r="BE335" s="392"/>
      <c r="BF335" s="392"/>
      <c r="BG335" s="392"/>
      <c r="BH335" s="392"/>
      <c r="BI335" s="392"/>
      <c r="BJ335" s="392"/>
      <c r="BK335" s="392"/>
      <c r="BL335" s="392"/>
      <c r="BM335" s="392"/>
      <c r="BN335" s="392"/>
      <c r="BO335" s="392"/>
      <c r="BP335" s="392"/>
      <c r="BQ335" s="392"/>
      <c r="BR335" s="392"/>
      <c r="BS335" s="392"/>
      <c r="BT335" s="392"/>
      <c r="BU335" s="392"/>
      <c r="BV335" s="392"/>
      <c r="BW335" s="392"/>
      <c r="BX335" s="392"/>
      <c r="BY335" s="392"/>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7"/>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2"/>
      <c r="BD336" s="392"/>
      <c r="BE336" s="392"/>
      <c r="BF336" s="392"/>
      <c r="BG336" s="392"/>
      <c r="BH336" s="392"/>
      <c r="BI336" s="392"/>
      <c r="BJ336" s="392"/>
      <c r="BK336" s="392"/>
      <c r="BL336" s="392"/>
      <c r="BM336" s="392"/>
      <c r="BN336" s="392"/>
      <c r="BO336" s="392"/>
      <c r="BP336" s="392"/>
      <c r="BQ336" s="392"/>
      <c r="BR336" s="392"/>
      <c r="BS336" s="392"/>
      <c r="BT336" s="392"/>
      <c r="BU336" s="392"/>
      <c r="BV336" s="392"/>
      <c r="BW336" s="392"/>
      <c r="BX336" s="392"/>
      <c r="BY336" s="392"/>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7"/>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2"/>
      <c r="BD337" s="392"/>
      <c r="BE337" s="392"/>
      <c r="BF337" s="392"/>
      <c r="BG337" s="392"/>
      <c r="BH337" s="392"/>
      <c r="BI337" s="392"/>
      <c r="BJ337" s="392"/>
      <c r="BK337" s="392"/>
      <c r="BL337" s="392"/>
      <c r="BM337" s="392"/>
      <c r="BN337" s="392"/>
      <c r="BO337" s="392"/>
      <c r="BP337" s="392"/>
      <c r="BQ337" s="392"/>
      <c r="BR337" s="392"/>
      <c r="BS337" s="392"/>
      <c r="BT337" s="392"/>
      <c r="BU337" s="392"/>
      <c r="BV337" s="392"/>
      <c r="BW337" s="392"/>
      <c r="BX337" s="392"/>
      <c r="BY337" s="392"/>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7"/>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2"/>
      <c r="BD338" s="392"/>
      <c r="BE338" s="392"/>
      <c r="BF338" s="392"/>
      <c r="BG338" s="392"/>
      <c r="BH338" s="392"/>
      <c r="BI338" s="392"/>
      <c r="BJ338" s="392"/>
      <c r="BK338" s="392"/>
      <c r="BL338" s="392"/>
      <c r="BM338" s="392"/>
      <c r="BN338" s="392"/>
      <c r="BO338" s="392"/>
      <c r="BP338" s="392"/>
      <c r="BQ338" s="392"/>
      <c r="BR338" s="392"/>
      <c r="BS338" s="392"/>
      <c r="BT338" s="392"/>
      <c r="BU338" s="392"/>
      <c r="BV338" s="392"/>
      <c r="BW338" s="392"/>
      <c r="BX338" s="392"/>
      <c r="BY338" s="392"/>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399" customFormat="true" ht="15" customHeight="true" x14ac:dyDescent="0.2">
      <c r="B339" s="398"/>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587" t="s">
        <v>114</v>
      </c>
      <c r="BD339" s="2567"/>
      <c r="BE339" s="2567"/>
      <c r="BF339" s="2567"/>
      <c r="BG339" s="2568"/>
      <c r="BH339" s="2566" t="s">
        <v>38</v>
      </c>
      <c r="BI339" s="2567"/>
      <c r="BJ339" s="2567"/>
      <c r="BK339" s="2567"/>
      <c r="BL339" s="2568"/>
      <c r="BM339" s="2566" t="s">
        <v>37</v>
      </c>
      <c r="BN339" s="2567"/>
      <c r="BO339" s="2567"/>
      <c r="BP339" s="2567"/>
      <c r="BQ339" s="2569"/>
      <c r="BR339" s="2088" t="s">
        <v>137</v>
      </c>
      <c r="BS339" s="2089"/>
      <c r="BT339" s="2089"/>
      <c r="BU339" s="2089"/>
      <c r="BV339" s="2089"/>
      <c r="BW339" s="2089"/>
      <c r="BX339" s="2089"/>
      <c r="BY339" s="2090"/>
      <c r="BZ339" s="313"/>
      <c r="CA339" s="313"/>
      <c r="CB339" s="313"/>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399" customFormat="true" ht="12.75" x14ac:dyDescent="0.2">
      <c r="B340" s="398"/>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148</v>
      </c>
      <c r="BS340" s="180" t="s">
        <v>149</v>
      </c>
      <c r="BT340" s="180" t="s">
        <v>150</v>
      </c>
      <c r="BU340" s="180" t="s">
        <v>151</v>
      </c>
      <c r="BV340" s="180" t="s">
        <v>152</v>
      </c>
      <c r="BW340" s="180" t="s">
        <v>153</v>
      </c>
      <c r="BX340" s="180" t="s">
        <v>154</v>
      </c>
      <c r="BY340" s="181" t="s">
        <v>155</v>
      </c>
      <c r="BZ340" s="181" t="s">
        <v>156</v>
      </c>
      <c r="CA340" s="181" t="s">
        <v>157</v>
      </c>
      <c r="CB340" s="181" t="s">
        <v>158</v>
      </c>
      <c r="CC340" s="2175"/>
      <c r="CD340" s="2175"/>
      <c r="CE340" s="2175"/>
      <c r="CF340" s="2175"/>
      <c r="CG340" s="2175"/>
      <c r="CH340" s="2175"/>
      <c r="CI340" s="2175"/>
      <c r="CJ340" s="2175"/>
      <c r="CK340" s="2175"/>
      <c r="CL340" s="2175"/>
      <c r="CM340" s="2175"/>
      <c r="CN340" s="2175"/>
      <c r="CO340" s="2175"/>
      <c r="CP340" s="2175"/>
      <c r="CQ340" s="2175"/>
      <c r="CR340" s="2175"/>
      <c r="CS340" s="2175"/>
      <c r="CT340" s="2175"/>
      <c r="CU340" s="2175"/>
      <c r="CV340" s="2175"/>
      <c r="CW340" s="2175"/>
      <c r="CX340" s="2175"/>
      <c r="CY340" s="2175"/>
      <c r="CZ340" s="2175"/>
    </row>
    <row r="341" s="399" customFormat="true" ht="15" customHeight="true" x14ac:dyDescent="0.2">
      <c r="B341" s="398"/>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570" t="s">
        <v>144</v>
      </c>
      <c r="BB341" s="162" t="s">
        <v>49</v>
      </c>
      <c r="BC341" s="1235" t="s">
        <v>35</v>
      </c>
      <c r="BD341" s="1256" t="s">
        <v>35</v>
      </c>
      <c r="BE341" s="1256" t="s">
        <v>35</v>
      </c>
      <c r="BF341" s="1256" t="s">
        <v>35</v>
      </c>
      <c r="BG341" s="1277" t="s">
        <v>35</v>
      </c>
      <c r="BH341" s="1297" t="s">
        <v>35</v>
      </c>
      <c r="BI341" s="1256" t="s">
        <v>35</v>
      </c>
      <c r="BJ341" s="1256" t="s">
        <v>35</v>
      </c>
      <c r="BK341" s="1256" t="s">
        <v>35</v>
      </c>
      <c r="BL341" s="1277" t="s">
        <v>35</v>
      </c>
      <c r="BM341" s="1297" t="s">
        <v>35</v>
      </c>
      <c r="BN341" s="1256" t="s">
        <v>35</v>
      </c>
      <c r="BO341" s="1256" t="s">
        <v>35</v>
      </c>
      <c r="BP341" s="1256" t="s">
        <v>35</v>
      </c>
      <c r="BQ341" s="1277" t="s">
        <v>35</v>
      </c>
      <c r="BR341" s="1297" t="s">
        <v>35</v>
      </c>
      <c r="BS341" s="1256" t="s">
        <v>35</v>
      </c>
      <c r="BT341" s="1256" t="s">
        <v>35</v>
      </c>
      <c r="BU341" s="1256" t="s">
        <v>35</v>
      </c>
      <c r="BV341" s="1256" t="s">
        <v>35</v>
      </c>
      <c r="BW341" s="1256" t="s">
        <v>35</v>
      </c>
      <c r="BX341" s="1256" t="s">
        <v>35</v>
      </c>
      <c r="BY341" s="1317" t="s">
        <v>35</v>
      </c>
      <c r="BZ341" s="1317" t="s">
        <v>35</v>
      </c>
      <c r="CA341" s="1317" t="s">
        <v>35</v>
      </c>
      <c r="CB341" s="1317" t="s">
        <v>35</v>
      </c>
      <c r="CC341" s="2176"/>
      <c r="CD341" s="2176"/>
      <c r="CE341" s="2176"/>
      <c r="CF341" s="2176"/>
      <c r="CG341" s="2176"/>
      <c r="CH341" s="2176"/>
      <c r="CI341" s="2176"/>
      <c r="CJ341" s="2176"/>
      <c r="CK341" s="2176"/>
      <c r="CL341" s="2176"/>
      <c r="CM341" s="2176"/>
      <c r="CN341" s="2176"/>
      <c r="CO341" s="2176"/>
      <c r="CP341" s="2176"/>
      <c r="CQ341" s="2176"/>
      <c r="CR341" s="2176"/>
      <c r="CS341" s="2176"/>
      <c r="CT341" s="2176"/>
      <c r="CU341" s="2176"/>
      <c r="CV341" s="2176"/>
      <c r="CW341" s="2176"/>
      <c r="CX341" s="2176"/>
      <c r="CY341" s="2176"/>
      <c r="CZ341" s="2176"/>
    </row>
    <row r="342" s="399" customFormat="true" ht="15" customHeight="true" x14ac:dyDescent="0.2">
      <c r="B342" s="398"/>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571"/>
      <c r="BB342" s="163" t="s">
        <v>48</v>
      </c>
      <c r="BC342" s="1236" t="s">
        <v>35</v>
      </c>
      <c r="BD342" s="1257" t="s">
        <v>35</v>
      </c>
      <c r="BE342" s="1257" t="s">
        <v>35</v>
      </c>
      <c r="BF342" s="1257" t="s">
        <v>35</v>
      </c>
      <c r="BG342" s="1278" t="s">
        <v>35</v>
      </c>
      <c r="BH342" s="1298" t="s">
        <v>35</v>
      </c>
      <c r="BI342" s="1257" t="s">
        <v>35</v>
      </c>
      <c r="BJ342" s="1257" t="s">
        <v>35</v>
      </c>
      <c r="BK342" s="1257" t="s">
        <v>35</v>
      </c>
      <c r="BL342" s="1278" t="s">
        <v>35</v>
      </c>
      <c r="BM342" s="1298" t="s">
        <v>35</v>
      </c>
      <c r="BN342" s="1257" t="s">
        <v>35</v>
      </c>
      <c r="BO342" s="1257" t="s">
        <v>35</v>
      </c>
      <c r="BP342" s="1257" t="s">
        <v>35</v>
      </c>
      <c r="BQ342" s="1278" t="s">
        <v>35</v>
      </c>
      <c r="BR342" s="1298" t="s">
        <v>35</v>
      </c>
      <c r="BS342" s="1257" t="s">
        <v>35</v>
      </c>
      <c r="BT342" s="1257" t="s">
        <v>35</v>
      </c>
      <c r="BU342" s="1257" t="s">
        <v>35</v>
      </c>
      <c r="BV342" s="1257" t="s">
        <v>35</v>
      </c>
      <c r="BW342" s="1257" t="s">
        <v>35</v>
      </c>
      <c r="BX342" s="1257" t="s">
        <v>35</v>
      </c>
      <c r="BY342" s="1318" t="s">
        <v>35</v>
      </c>
      <c r="BZ342" s="1318" t="s">
        <v>35</v>
      </c>
      <c r="CA342" s="1318" t="s">
        <v>35</v>
      </c>
      <c r="CB342" s="1318" t="s">
        <v>35</v>
      </c>
      <c r="CC342" s="2177"/>
      <c r="CD342" s="2177"/>
      <c r="CE342" s="2177"/>
      <c r="CF342" s="2177"/>
      <c r="CG342" s="2177"/>
      <c r="CH342" s="2177"/>
      <c r="CI342" s="2177"/>
      <c r="CJ342" s="2177"/>
      <c r="CK342" s="2177"/>
      <c r="CL342" s="2177"/>
      <c r="CM342" s="2177"/>
      <c r="CN342" s="2177"/>
      <c r="CO342" s="2177"/>
      <c r="CP342" s="2177"/>
      <c r="CQ342" s="2177"/>
      <c r="CR342" s="2177"/>
      <c r="CS342" s="2177"/>
      <c r="CT342" s="2177"/>
      <c r="CU342" s="2177"/>
      <c r="CV342" s="2177"/>
      <c r="CW342" s="2177"/>
      <c r="CX342" s="2177"/>
      <c r="CY342" s="2177"/>
      <c r="CZ342" s="2177"/>
    </row>
    <row r="343" s="399" customFormat="true" ht="15" customHeight="true" x14ac:dyDescent="0.2">
      <c r="B343" s="398"/>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572" t="s">
        <v>139</v>
      </c>
      <c r="BB343" s="163" t="s">
        <v>49</v>
      </c>
      <c r="BC343" s="1236" t="s">
        <v>35</v>
      </c>
      <c r="BD343" s="1257" t="s">
        <v>35</v>
      </c>
      <c r="BE343" s="1257" t="s">
        <v>35</v>
      </c>
      <c r="BF343" s="1257" t="s">
        <v>35</v>
      </c>
      <c r="BG343" s="1278" t="s">
        <v>35</v>
      </c>
      <c r="BH343" s="1298" t="s">
        <v>35</v>
      </c>
      <c r="BI343" s="1257" t="s">
        <v>35</v>
      </c>
      <c r="BJ343" s="1257" t="s">
        <v>35</v>
      </c>
      <c r="BK343" s="1257" t="s">
        <v>35</v>
      </c>
      <c r="BL343" s="1278" t="s">
        <v>35</v>
      </c>
      <c r="BM343" s="1298" t="s">
        <v>35</v>
      </c>
      <c r="BN343" s="1257" t="s">
        <v>35</v>
      </c>
      <c r="BO343" s="1257" t="s">
        <v>35</v>
      </c>
      <c r="BP343" s="1257" t="s">
        <v>35</v>
      </c>
      <c r="BQ343" s="1278" t="s">
        <v>35</v>
      </c>
      <c r="BR343" s="1298" t="s">
        <v>35</v>
      </c>
      <c r="BS343" s="1257" t="s">
        <v>35</v>
      </c>
      <c r="BT343" s="1257" t="s">
        <v>35</v>
      </c>
      <c r="BU343" s="1257" t="s">
        <v>35</v>
      </c>
      <c r="BV343" s="1257" t="s">
        <v>35</v>
      </c>
      <c r="BW343" s="1257" t="s">
        <v>35</v>
      </c>
      <c r="BX343" s="1257" t="s">
        <v>35</v>
      </c>
      <c r="BY343" s="1318" t="s">
        <v>35</v>
      </c>
      <c r="BZ343" s="1318" t="s">
        <v>35</v>
      </c>
      <c r="CA343" s="1318" t="s">
        <v>35</v>
      </c>
      <c r="CB343" s="1318" t="s">
        <v>35</v>
      </c>
      <c r="CC343" s="2177"/>
      <c r="CD343" s="2177"/>
      <c r="CE343" s="2177"/>
      <c r="CF343" s="2177"/>
      <c r="CG343" s="2177"/>
      <c r="CH343" s="2177"/>
      <c r="CI343" s="2177"/>
      <c r="CJ343" s="2177"/>
      <c r="CK343" s="2177"/>
      <c r="CL343" s="2177"/>
      <c r="CM343" s="2177"/>
      <c r="CN343" s="2177"/>
      <c r="CO343" s="2177"/>
      <c r="CP343" s="2177"/>
      <c r="CQ343" s="2177"/>
      <c r="CR343" s="2177"/>
      <c r="CS343" s="2177"/>
      <c r="CT343" s="2177"/>
      <c r="CU343" s="2177"/>
      <c r="CV343" s="2177"/>
      <c r="CW343" s="2177"/>
      <c r="CX343" s="2177"/>
      <c r="CY343" s="2177"/>
      <c r="CZ343" s="2177"/>
    </row>
    <row r="344" s="399" customFormat="true" ht="15" customHeight="true" x14ac:dyDescent="0.2">
      <c r="B344" s="398"/>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571"/>
      <c r="BB344" s="163" t="s">
        <v>48</v>
      </c>
      <c r="BC344" s="1236" t="s">
        <v>35</v>
      </c>
      <c r="BD344" s="1257" t="s">
        <v>35</v>
      </c>
      <c r="BE344" s="1257" t="s">
        <v>35</v>
      </c>
      <c r="BF344" s="1257" t="s">
        <v>35</v>
      </c>
      <c r="BG344" s="1278" t="s">
        <v>35</v>
      </c>
      <c r="BH344" s="1298" t="s">
        <v>35</v>
      </c>
      <c r="BI344" s="1257" t="s">
        <v>35</v>
      </c>
      <c r="BJ344" s="1257" t="s">
        <v>35</v>
      </c>
      <c r="BK344" s="1257" t="s">
        <v>35</v>
      </c>
      <c r="BL344" s="1278" t="s">
        <v>35</v>
      </c>
      <c r="BM344" s="1298" t="s">
        <v>35</v>
      </c>
      <c r="BN344" s="1257" t="s">
        <v>35</v>
      </c>
      <c r="BO344" s="1257" t="s">
        <v>35</v>
      </c>
      <c r="BP344" s="1257" t="s">
        <v>35</v>
      </c>
      <c r="BQ344" s="1278" t="s">
        <v>35</v>
      </c>
      <c r="BR344" s="1298" t="s">
        <v>35</v>
      </c>
      <c r="BS344" s="1257" t="s">
        <v>35</v>
      </c>
      <c r="BT344" s="1257" t="s">
        <v>35</v>
      </c>
      <c r="BU344" s="1257" t="s">
        <v>35</v>
      </c>
      <c r="BV344" s="1257" t="s">
        <v>35</v>
      </c>
      <c r="BW344" s="1257" t="s">
        <v>35</v>
      </c>
      <c r="BX344" s="1257" t="s">
        <v>35</v>
      </c>
      <c r="BY344" s="1318" t="s">
        <v>35</v>
      </c>
      <c r="BZ344" s="1318" t="s">
        <v>35</v>
      </c>
      <c r="CA344" s="1318" t="s">
        <v>35</v>
      </c>
      <c r="CB344" s="1318" t="s">
        <v>35</v>
      </c>
      <c r="CC344" s="2177"/>
      <c r="CD344" s="2177"/>
      <c r="CE344" s="2177"/>
      <c r="CF344" s="2177"/>
      <c r="CG344" s="2177"/>
      <c r="CH344" s="2177"/>
      <c r="CI344" s="2177"/>
      <c r="CJ344" s="2177"/>
      <c r="CK344" s="2177"/>
      <c r="CL344" s="2177"/>
      <c r="CM344" s="2177"/>
      <c r="CN344" s="2177"/>
      <c r="CO344" s="2177"/>
      <c r="CP344" s="2177"/>
      <c r="CQ344" s="2177"/>
      <c r="CR344" s="2177"/>
      <c r="CS344" s="2177"/>
      <c r="CT344" s="2177"/>
      <c r="CU344" s="2177"/>
      <c r="CV344" s="2177"/>
      <c r="CW344" s="2177"/>
      <c r="CX344" s="2177"/>
      <c r="CY344" s="2177"/>
      <c r="CZ344" s="2177"/>
    </row>
    <row r="345" s="399" customFormat="true" ht="15" customHeight="true" x14ac:dyDescent="0.2">
      <c r="B345" s="398"/>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572" t="s">
        <v>140</v>
      </c>
      <c r="BB345" s="163" t="s">
        <v>49</v>
      </c>
      <c r="BC345" s="1236" t="s">
        <v>35</v>
      </c>
      <c r="BD345" s="1257" t="s">
        <v>35</v>
      </c>
      <c r="BE345" s="1257" t="s">
        <v>35</v>
      </c>
      <c r="BF345" s="1257" t="s">
        <v>35</v>
      </c>
      <c r="BG345" s="1278" t="s">
        <v>35</v>
      </c>
      <c r="BH345" s="1298" t="s">
        <v>35</v>
      </c>
      <c r="BI345" s="1257" t="s">
        <v>35</v>
      </c>
      <c r="BJ345" s="1257" t="s">
        <v>35</v>
      </c>
      <c r="BK345" s="1257" t="s">
        <v>35</v>
      </c>
      <c r="BL345" s="1278" t="s">
        <v>35</v>
      </c>
      <c r="BM345" s="1298" t="s">
        <v>35</v>
      </c>
      <c r="BN345" s="1257" t="s">
        <v>35</v>
      </c>
      <c r="BO345" s="1257" t="s">
        <v>35</v>
      </c>
      <c r="BP345" s="1257" t="s">
        <v>35</v>
      </c>
      <c r="BQ345" s="1278" t="s">
        <v>35</v>
      </c>
      <c r="BR345" s="1298" t="s">
        <v>35</v>
      </c>
      <c r="BS345" s="1257" t="s">
        <v>35</v>
      </c>
      <c r="BT345" s="1257" t="s">
        <v>35</v>
      </c>
      <c r="BU345" s="1257" t="s">
        <v>35</v>
      </c>
      <c r="BV345" s="1257" t="s">
        <v>35</v>
      </c>
      <c r="BW345" s="1257" t="s">
        <v>35</v>
      </c>
      <c r="BX345" s="1257" t="s">
        <v>35</v>
      </c>
      <c r="BY345" s="1318" t="s">
        <v>35</v>
      </c>
      <c r="BZ345" s="1318" t="s">
        <v>35</v>
      </c>
      <c r="CA345" s="1318" t="s">
        <v>35</v>
      </c>
      <c r="CB345" s="1318" t="s">
        <v>35</v>
      </c>
      <c r="CC345" s="2177"/>
      <c r="CD345" s="2177"/>
      <c r="CE345" s="2177"/>
      <c r="CF345" s="2177"/>
      <c r="CG345" s="2177"/>
      <c r="CH345" s="2177"/>
      <c r="CI345" s="2177"/>
      <c r="CJ345" s="2177"/>
      <c r="CK345" s="2177"/>
      <c r="CL345" s="2177"/>
      <c r="CM345" s="2177"/>
      <c r="CN345" s="2177"/>
      <c r="CO345" s="2177"/>
      <c r="CP345" s="2177"/>
      <c r="CQ345" s="2177"/>
      <c r="CR345" s="2177"/>
      <c r="CS345" s="2177"/>
      <c r="CT345" s="2177"/>
      <c r="CU345" s="2177"/>
      <c r="CV345" s="2177"/>
      <c r="CW345" s="2177"/>
      <c r="CX345" s="2177"/>
      <c r="CY345" s="2177"/>
      <c r="CZ345" s="2177"/>
    </row>
    <row r="346" s="399" customFormat="true" ht="15" customHeight="true" x14ac:dyDescent="0.2">
      <c r="B346" s="398"/>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571"/>
      <c r="BB346" s="163" t="s">
        <v>48</v>
      </c>
      <c r="BC346" s="1236" t="s">
        <v>35</v>
      </c>
      <c r="BD346" s="1257" t="s">
        <v>35</v>
      </c>
      <c r="BE346" s="1257" t="s">
        <v>35</v>
      </c>
      <c r="BF346" s="1257" t="s">
        <v>35</v>
      </c>
      <c r="BG346" s="1278" t="s">
        <v>35</v>
      </c>
      <c r="BH346" s="1298" t="s">
        <v>35</v>
      </c>
      <c r="BI346" s="1257" t="s">
        <v>35</v>
      </c>
      <c r="BJ346" s="1257" t="s">
        <v>35</v>
      </c>
      <c r="BK346" s="1257" t="s">
        <v>35</v>
      </c>
      <c r="BL346" s="1278" t="s">
        <v>35</v>
      </c>
      <c r="BM346" s="1298" t="s">
        <v>35</v>
      </c>
      <c r="BN346" s="1257" t="s">
        <v>35</v>
      </c>
      <c r="BO346" s="1257" t="s">
        <v>35</v>
      </c>
      <c r="BP346" s="1257" t="s">
        <v>35</v>
      </c>
      <c r="BQ346" s="1278" t="s">
        <v>35</v>
      </c>
      <c r="BR346" s="1298" t="s">
        <v>35</v>
      </c>
      <c r="BS346" s="1257" t="s">
        <v>35</v>
      </c>
      <c r="BT346" s="1257" t="s">
        <v>35</v>
      </c>
      <c r="BU346" s="1257" t="s">
        <v>35</v>
      </c>
      <c r="BV346" s="1257" t="s">
        <v>35</v>
      </c>
      <c r="BW346" s="1257" t="s">
        <v>35</v>
      </c>
      <c r="BX346" s="1257" t="s">
        <v>35</v>
      </c>
      <c r="BY346" s="1318" t="s">
        <v>35</v>
      </c>
      <c r="BZ346" s="1318" t="s">
        <v>35</v>
      </c>
      <c r="CA346" s="1318" t="s">
        <v>35</v>
      </c>
      <c r="CB346" s="1318" t="s">
        <v>35</v>
      </c>
      <c r="CC346" s="2177"/>
      <c r="CD346" s="2177"/>
      <c r="CE346" s="2177"/>
      <c r="CF346" s="2177"/>
      <c r="CG346" s="2177"/>
      <c r="CH346" s="2177"/>
      <c r="CI346" s="2177"/>
      <c r="CJ346" s="2177"/>
      <c r="CK346" s="2177"/>
      <c r="CL346" s="2177"/>
      <c r="CM346" s="2177"/>
      <c r="CN346" s="2177"/>
      <c r="CO346" s="2177"/>
      <c r="CP346" s="2177"/>
      <c r="CQ346" s="2177"/>
      <c r="CR346" s="2177"/>
      <c r="CS346" s="2177"/>
      <c r="CT346" s="2177"/>
      <c r="CU346" s="2177"/>
      <c r="CV346" s="2177"/>
      <c r="CW346" s="2177"/>
      <c r="CX346" s="2177"/>
      <c r="CY346" s="2177"/>
      <c r="CZ346" s="2177"/>
    </row>
    <row r="347" s="399" customFormat="true" ht="15" customHeight="true" x14ac:dyDescent="0.2">
      <c r="B347" s="398"/>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572" t="s">
        <v>141</v>
      </c>
      <c r="BB347" s="163" t="s">
        <v>49</v>
      </c>
      <c r="BC347" s="1236" t="s">
        <v>35</v>
      </c>
      <c r="BD347" s="1257" t="s">
        <v>35</v>
      </c>
      <c r="BE347" s="1257" t="s">
        <v>35</v>
      </c>
      <c r="BF347" s="1257" t="s">
        <v>35</v>
      </c>
      <c r="BG347" s="1278" t="s">
        <v>35</v>
      </c>
      <c r="BH347" s="1298" t="s">
        <v>35</v>
      </c>
      <c r="BI347" s="1257" t="s">
        <v>35</v>
      </c>
      <c r="BJ347" s="1257" t="s">
        <v>35</v>
      </c>
      <c r="BK347" s="1257" t="s">
        <v>35</v>
      </c>
      <c r="BL347" s="1278" t="s">
        <v>35</v>
      </c>
      <c r="BM347" s="1298" t="s">
        <v>35</v>
      </c>
      <c r="BN347" s="1257" t="s">
        <v>35</v>
      </c>
      <c r="BO347" s="1257" t="s">
        <v>35</v>
      </c>
      <c r="BP347" s="1257" t="s">
        <v>35</v>
      </c>
      <c r="BQ347" s="1278" t="s">
        <v>35</v>
      </c>
      <c r="BR347" s="1298" t="s">
        <v>35</v>
      </c>
      <c r="BS347" s="1257" t="s">
        <v>35</v>
      </c>
      <c r="BT347" s="1257" t="s">
        <v>35</v>
      </c>
      <c r="BU347" s="1257" t="s">
        <v>35</v>
      </c>
      <c r="BV347" s="1257" t="s">
        <v>35</v>
      </c>
      <c r="BW347" s="1257" t="s">
        <v>35</v>
      </c>
      <c r="BX347" s="1257" t="s">
        <v>35</v>
      </c>
      <c r="BY347" s="1318" t="s">
        <v>35</v>
      </c>
      <c r="BZ347" s="1318" t="s">
        <v>35</v>
      </c>
      <c r="CA347" s="1318" t="s">
        <v>35</v>
      </c>
      <c r="CB347" s="1318" t="s">
        <v>35</v>
      </c>
      <c r="CC347" s="2177"/>
      <c r="CD347" s="2177"/>
      <c r="CE347" s="2177"/>
      <c r="CF347" s="2177"/>
      <c r="CG347" s="2177"/>
      <c r="CH347" s="2177"/>
      <c r="CI347" s="2177"/>
      <c r="CJ347" s="2177"/>
      <c r="CK347" s="2177"/>
      <c r="CL347" s="2177"/>
      <c r="CM347" s="2177"/>
      <c r="CN347" s="2177"/>
      <c r="CO347" s="2177"/>
      <c r="CP347" s="2177"/>
      <c r="CQ347" s="2177"/>
      <c r="CR347" s="2177"/>
      <c r="CS347" s="2177"/>
      <c r="CT347" s="2177"/>
      <c r="CU347" s="2177"/>
      <c r="CV347" s="2177"/>
      <c r="CW347" s="2177"/>
      <c r="CX347" s="2177"/>
      <c r="CY347" s="2177"/>
      <c r="CZ347" s="2177"/>
    </row>
    <row r="348" s="399" customFormat="true" ht="15" customHeight="true" x14ac:dyDescent="0.2">
      <c r="B348" s="398"/>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571"/>
      <c r="BB348" s="163" t="s">
        <v>48</v>
      </c>
      <c r="BC348" s="1236" t="s">
        <v>35</v>
      </c>
      <c r="BD348" s="1257" t="s">
        <v>35</v>
      </c>
      <c r="BE348" s="1257" t="s">
        <v>35</v>
      </c>
      <c r="BF348" s="1257" t="s">
        <v>35</v>
      </c>
      <c r="BG348" s="1278" t="s">
        <v>35</v>
      </c>
      <c r="BH348" s="1298" t="s">
        <v>35</v>
      </c>
      <c r="BI348" s="1257" t="s">
        <v>35</v>
      </c>
      <c r="BJ348" s="1257" t="s">
        <v>35</v>
      </c>
      <c r="BK348" s="1257" t="s">
        <v>35</v>
      </c>
      <c r="BL348" s="1278" t="s">
        <v>35</v>
      </c>
      <c r="BM348" s="1298" t="s">
        <v>35</v>
      </c>
      <c r="BN348" s="1257" t="s">
        <v>35</v>
      </c>
      <c r="BO348" s="1257" t="s">
        <v>35</v>
      </c>
      <c r="BP348" s="1257" t="s">
        <v>35</v>
      </c>
      <c r="BQ348" s="1278" t="s">
        <v>35</v>
      </c>
      <c r="BR348" s="1298" t="s">
        <v>35</v>
      </c>
      <c r="BS348" s="1257" t="s">
        <v>35</v>
      </c>
      <c r="BT348" s="1257" t="s">
        <v>35</v>
      </c>
      <c r="BU348" s="1257" t="s">
        <v>35</v>
      </c>
      <c r="BV348" s="1257" t="s">
        <v>35</v>
      </c>
      <c r="BW348" s="1257" t="s">
        <v>35</v>
      </c>
      <c r="BX348" s="1257" t="s">
        <v>35</v>
      </c>
      <c r="BY348" s="1318" t="s">
        <v>35</v>
      </c>
      <c r="BZ348" s="1318" t="s">
        <v>35</v>
      </c>
      <c r="CA348" s="1318" t="s">
        <v>35</v>
      </c>
      <c r="CB348" s="1318" t="s">
        <v>35</v>
      </c>
      <c r="CC348" s="2177"/>
      <c r="CD348" s="2177"/>
      <c r="CE348" s="2177"/>
      <c r="CF348" s="2177"/>
      <c r="CG348" s="2177"/>
      <c r="CH348" s="2177"/>
      <c r="CI348" s="2177"/>
      <c r="CJ348" s="2177"/>
      <c r="CK348" s="2177"/>
      <c r="CL348" s="2177"/>
      <c r="CM348" s="2177"/>
      <c r="CN348" s="2177"/>
      <c r="CO348" s="2177"/>
      <c r="CP348" s="2177"/>
      <c r="CQ348" s="2177"/>
      <c r="CR348" s="2177"/>
      <c r="CS348" s="2177"/>
      <c r="CT348" s="2177"/>
      <c r="CU348" s="2177"/>
      <c r="CV348" s="2177"/>
      <c r="CW348" s="2177"/>
      <c r="CX348" s="2177"/>
      <c r="CY348" s="2177"/>
      <c r="CZ348" s="2177"/>
    </row>
    <row r="349" s="399" customFormat="true" ht="15" customHeight="true" x14ac:dyDescent="0.2">
      <c r="B349" s="398"/>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572" t="s">
        <v>142</v>
      </c>
      <c r="BB349" s="163" t="s">
        <v>49</v>
      </c>
      <c r="BC349" s="1236" t="s">
        <v>35</v>
      </c>
      <c r="BD349" s="1257" t="s">
        <v>35</v>
      </c>
      <c r="BE349" s="1257" t="s">
        <v>35</v>
      </c>
      <c r="BF349" s="1257" t="s">
        <v>35</v>
      </c>
      <c r="BG349" s="1278" t="s">
        <v>35</v>
      </c>
      <c r="BH349" s="1298" t="s">
        <v>35</v>
      </c>
      <c r="BI349" s="1257" t="s">
        <v>35</v>
      </c>
      <c r="BJ349" s="1257" t="s">
        <v>35</v>
      </c>
      <c r="BK349" s="1257" t="s">
        <v>35</v>
      </c>
      <c r="BL349" s="1278" t="s">
        <v>35</v>
      </c>
      <c r="BM349" s="1298" t="s">
        <v>35</v>
      </c>
      <c r="BN349" s="1257" t="s">
        <v>35</v>
      </c>
      <c r="BO349" s="1257" t="s">
        <v>35</v>
      </c>
      <c r="BP349" s="1257" t="s">
        <v>35</v>
      </c>
      <c r="BQ349" s="1278" t="s">
        <v>35</v>
      </c>
      <c r="BR349" s="1298" t="s">
        <v>35</v>
      </c>
      <c r="BS349" s="1257" t="s">
        <v>35</v>
      </c>
      <c r="BT349" s="1257" t="s">
        <v>35</v>
      </c>
      <c r="BU349" s="1257" t="s">
        <v>35</v>
      </c>
      <c r="BV349" s="1257" t="s">
        <v>35</v>
      </c>
      <c r="BW349" s="1257" t="s">
        <v>35</v>
      </c>
      <c r="BX349" s="1257" t="s">
        <v>35</v>
      </c>
      <c r="BY349" s="1318" t="s">
        <v>35</v>
      </c>
      <c r="BZ349" s="1318" t="s">
        <v>35</v>
      </c>
      <c r="CA349" s="1318" t="s">
        <v>35</v>
      </c>
      <c r="CB349" s="1318" t="s">
        <v>35</v>
      </c>
      <c r="CC349" s="2177"/>
      <c r="CD349" s="2177"/>
      <c r="CE349" s="2177"/>
      <c r="CF349" s="2177"/>
      <c r="CG349" s="2177"/>
      <c r="CH349" s="2177"/>
      <c r="CI349" s="2177"/>
      <c r="CJ349" s="2177"/>
      <c r="CK349" s="2177"/>
      <c r="CL349" s="2177"/>
      <c r="CM349" s="2177"/>
      <c r="CN349" s="2177"/>
      <c r="CO349" s="2177"/>
      <c r="CP349" s="2177"/>
      <c r="CQ349" s="2177"/>
      <c r="CR349" s="2177"/>
      <c r="CS349" s="2177"/>
      <c r="CT349" s="2177"/>
      <c r="CU349" s="2177"/>
      <c r="CV349" s="2177"/>
      <c r="CW349" s="2177"/>
      <c r="CX349" s="2177"/>
      <c r="CY349" s="2177"/>
      <c r="CZ349" s="2177"/>
    </row>
    <row r="350" s="399" customFormat="true" ht="15" customHeight="true" x14ac:dyDescent="0.2">
      <c r="B350" s="398"/>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571"/>
      <c r="BB350" s="163" t="s">
        <v>48</v>
      </c>
      <c r="BC350" s="1236" t="s">
        <v>35</v>
      </c>
      <c r="BD350" s="1257" t="s">
        <v>35</v>
      </c>
      <c r="BE350" s="1257" t="s">
        <v>35</v>
      </c>
      <c r="BF350" s="1257" t="s">
        <v>35</v>
      </c>
      <c r="BG350" s="1278" t="s">
        <v>35</v>
      </c>
      <c r="BH350" s="1298" t="s">
        <v>35</v>
      </c>
      <c r="BI350" s="1257" t="s">
        <v>35</v>
      </c>
      <c r="BJ350" s="1257" t="s">
        <v>35</v>
      </c>
      <c r="BK350" s="1257" t="s">
        <v>35</v>
      </c>
      <c r="BL350" s="1278" t="s">
        <v>35</v>
      </c>
      <c r="BM350" s="1298" t="s">
        <v>35</v>
      </c>
      <c r="BN350" s="1257" t="s">
        <v>35</v>
      </c>
      <c r="BO350" s="1257" t="s">
        <v>35</v>
      </c>
      <c r="BP350" s="1257" t="s">
        <v>35</v>
      </c>
      <c r="BQ350" s="1278" t="s">
        <v>35</v>
      </c>
      <c r="BR350" s="1298" t="s">
        <v>35</v>
      </c>
      <c r="BS350" s="1257" t="s">
        <v>35</v>
      </c>
      <c r="BT350" s="1257" t="s">
        <v>35</v>
      </c>
      <c r="BU350" s="1257" t="s">
        <v>35</v>
      </c>
      <c r="BV350" s="1257" t="s">
        <v>35</v>
      </c>
      <c r="BW350" s="1257" t="s">
        <v>35</v>
      </c>
      <c r="BX350" s="1257" t="s">
        <v>35</v>
      </c>
      <c r="BY350" s="1318" t="s">
        <v>35</v>
      </c>
      <c r="BZ350" s="1318" t="s">
        <v>35</v>
      </c>
      <c r="CA350" s="1318" t="s">
        <v>35</v>
      </c>
      <c r="CB350" s="1318" t="s">
        <v>35</v>
      </c>
      <c r="CC350" s="2177"/>
      <c r="CD350" s="2177"/>
      <c r="CE350" s="2177"/>
      <c r="CF350" s="2177"/>
      <c r="CG350" s="2177"/>
      <c r="CH350" s="2177"/>
      <c r="CI350" s="2177"/>
      <c r="CJ350" s="2177"/>
      <c r="CK350" s="2177"/>
      <c r="CL350" s="2177"/>
      <c r="CM350" s="2177"/>
      <c r="CN350" s="2177"/>
      <c r="CO350" s="2177"/>
      <c r="CP350" s="2177"/>
      <c r="CQ350" s="2177"/>
      <c r="CR350" s="2177"/>
      <c r="CS350" s="2177"/>
      <c r="CT350" s="2177"/>
      <c r="CU350" s="2177"/>
      <c r="CV350" s="2177"/>
      <c r="CW350" s="2177"/>
      <c r="CX350" s="2177"/>
      <c r="CY350" s="2177"/>
      <c r="CZ350" s="2177"/>
    </row>
    <row r="351" s="399" customFormat="true" ht="15" customHeight="true" x14ac:dyDescent="0.2">
      <c r="B351" s="398"/>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572" t="s">
        <v>143</v>
      </c>
      <c r="BB351" s="163" t="s">
        <v>49</v>
      </c>
      <c r="BC351" s="1236" t="s">
        <v>35</v>
      </c>
      <c r="BD351" s="1257" t="s">
        <v>35</v>
      </c>
      <c r="BE351" s="1257" t="s">
        <v>35</v>
      </c>
      <c r="BF351" s="1257" t="s">
        <v>35</v>
      </c>
      <c r="BG351" s="1278" t="s">
        <v>35</v>
      </c>
      <c r="BH351" s="1298" t="s">
        <v>35</v>
      </c>
      <c r="BI351" s="1257" t="s">
        <v>35</v>
      </c>
      <c r="BJ351" s="1257" t="s">
        <v>35</v>
      </c>
      <c r="BK351" s="1257" t="s">
        <v>35</v>
      </c>
      <c r="BL351" s="1278" t="s">
        <v>35</v>
      </c>
      <c r="BM351" s="1298" t="s">
        <v>35</v>
      </c>
      <c r="BN351" s="1257" t="s">
        <v>35</v>
      </c>
      <c r="BO351" s="1257" t="s">
        <v>35</v>
      </c>
      <c r="BP351" s="1257" t="s">
        <v>35</v>
      </c>
      <c r="BQ351" s="1278" t="s">
        <v>35</v>
      </c>
      <c r="BR351" s="1298" t="s">
        <v>35</v>
      </c>
      <c r="BS351" s="1257" t="s">
        <v>35</v>
      </c>
      <c r="BT351" s="1257" t="s">
        <v>35</v>
      </c>
      <c r="BU351" s="1257" t="s">
        <v>35</v>
      </c>
      <c r="BV351" s="1257" t="s">
        <v>35</v>
      </c>
      <c r="BW351" s="1257" t="s">
        <v>35</v>
      </c>
      <c r="BX351" s="1257" t="s">
        <v>35</v>
      </c>
      <c r="BY351" s="1318" t="s">
        <v>35</v>
      </c>
      <c r="BZ351" s="1318" t="s">
        <v>35</v>
      </c>
      <c r="CA351" s="1318" t="s">
        <v>35</v>
      </c>
      <c r="CB351" s="1318" t="s">
        <v>35</v>
      </c>
      <c r="CC351" s="2177"/>
      <c r="CD351" s="2177"/>
      <c r="CE351" s="2177"/>
      <c r="CF351" s="2177"/>
      <c r="CG351" s="2177"/>
      <c r="CH351" s="2177"/>
      <c r="CI351" s="2177"/>
      <c r="CJ351" s="2177"/>
      <c r="CK351" s="2177"/>
      <c r="CL351" s="2177"/>
      <c r="CM351" s="2177"/>
      <c r="CN351" s="2177"/>
      <c r="CO351" s="2177"/>
      <c r="CP351" s="2177"/>
      <c r="CQ351" s="2177"/>
      <c r="CR351" s="2177"/>
      <c r="CS351" s="2177"/>
      <c r="CT351" s="2177"/>
      <c r="CU351" s="2177"/>
      <c r="CV351" s="2177"/>
      <c r="CW351" s="2177"/>
      <c r="CX351" s="2177"/>
      <c r="CY351" s="2177"/>
      <c r="CZ351" s="2177"/>
    </row>
    <row r="352" s="399" customFormat="true" ht="15" customHeight="true" x14ac:dyDescent="0.2">
      <c r="B352" s="398"/>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571"/>
      <c r="BB352" s="163" t="s">
        <v>48</v>
      </c>
      <c r="BC352" s="1236" t="s">
        <v>35</v>
      </c>
      <c r="BD352" s="1257" t="s">
        <v>35</v>
      </c>
      <c r="BE352" s="1257" t="s">
        <v>35</v>
      </c>
      <c r="BF352" s="1257" t="s">
        <v>35</v>
      </c>
      <c r="BG352" s="1278" t="s">
        <v>35</v>
      </c>
      <c r="BH352" s="1298" t="s">
        <v>35</v>
      </c>
      <c r="BI352" s="1257" t="s">
        <v>35</v>
      </c>
      <c r="BJ352" s="1257" t="s">
        <v>35</v>
      </c>
      <c r="BK352" s="1257" t="s">
        <v>35</v>
      </c>
      <c r="BL352" s="1278" t="s">
        <v>35</v>
      </c>
      <c r="BM352" s="1298" t="s">
        <v>35</v>
      </c>
      <c r="BN352" s="1257" t="s">
        <v>35</v>
      </c>
      <c r="BO352" s="1257" t="s">
        <v>35</v>
      </c>
      <c r="BP352" s="1257" t="s">
        <v>35</v>
      </c>
      <c r="BQ352" s="1278" t="s">
        <v>35</v>
      </c>
      <c r="BR352" s="1298" t="s">
        <v>35</v>
      </c>
      <c r="BS352" s="1257" t="s">
        <v>35</v>
      </c>
      <c r="BT352" s="1257" t="s">
        <v>35</v>
      </c>
      <c r="BU352" s="1257" t="s">
        <v>35</v>
      </c>
      <c r="BV352" s="1257" t="s">
        <v>35</v>
      </c>
      <c r="BW352" s="1257" t="s">
        <v>35</v>
      </c>
      <c r="BX352" s="1257" t="s">
        <v>35</v>
      </c>
      <c r="BY352" s="1318" t="s">
        <v>35</v>
      </c>
      <c r="BZ352" s="1318" t="s">
        <v>35</v>
      </c>
      <c r="CA352" s="1318" t="s">
        <v>35</v>
      </c>
      <c r="CB352" s="1318" t="s">
        <v>35</v>
      </c>
      <c r="CC352" s="2177"/>
      <c r="CD352" s="2177"/>
      <c r="CE352" s="2177"/>
      <c r="CF352" s="2177"/>
      <c r="CG352" s="2177"/>
      <c r="CH352" s="2177"/>
      <c r="CI352" s="2177"/>
      <c r="CJ352" s="2177"/>
      <c r="CK352" s="2177"/>
      <c r="CL352" s="2177"/>
      <c r="CM352" s="2177"/>
      <c r="CN352" s="2177"/>
      <c r="CO352" s="2177"/>
      <c r="CP352" s="2177"/>
      <c r="CQ352" s="2177"/>
      <c r="CR352" s="2177"/>
      <c r="CS352" s="2177"/>
      <c r="CT352" s="2177"/>
      <c r="CU352" s="2177"/>
      <c r="CV352" s="2177"/>
      <c r="CW352" s="2177"/>
      <c r="CX352" s="2177"/>
      <c r="CY352" s="2177"/>
      <c r="CZ352" s="2177"/>
    </row>
    <row r="353" s="399" customFormat="true" ht="15" customHeight="true" x14ac:dyDescent="0.2">
      <c r="B353" s="398"/>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572" t="s">
        <v>138</v>
      </c>
      <c r="BB353" s="163" t="s">
        <v>49</v>
      </c>
      <c r="BC353" s="1236" t="s">
        <v>35</v>
      </c>
      <c r="BD353" s="1257" t="s">
        <v>35</v>
      </c>
      <c r="BE353" s="1257" t="s">
        <v>35</v>
      </c>
      <c r="BF353" s="1257" t="s">
        <v>35</v>
      </c>
      <c r="BG353" s="1278" t="s">
        <v>35</v>
      </c>
      <c r="BH353" s="1298" t="s">
        <v>35</v>
      </c>
      <c r="BI353" s="1257" t="s">
        <v>35</v>
      </c>
      <c r="BJ353" s="1257" t="s">
        <v>35</v>
      </c>
      <c r="BK353" s="1257" t="s">
        <v>35</v>
      </c>
      <c r="BL353" s="1278" t="s">
        <v>35</v>
      </c>
      <c r="BM353" s="1298" t="s">
        <v>35</v>
      </c>
      <c r="BN353" s="1257" t="s">
        <v>35</v>
      </c>
      <c r="BO353" s="1257" t="s">
        <v>35</v>
      </c>
      <c r="BP353" s="1257" t="s">
        <v>35</v>
      </c>
      <c r="BQ353" s="1278" t="s">
        <v>35</v>
      </c>
      <c r="BR353" s="1298" t="s">
        <v>35</v>
      </c>
      <c r="BS353" s="1257" t="s">
        <v>35</v>
      </c>
      <c r="BT353" s="1257" t="s">
        <v>35</v>
      </c>
      <c r="BU353" s="1257" t="s">
        <v>35</v>
      </c>
      <c r="BV353" s="1257" t="s">
        <v>35</v>
      </c>
      <c r="BW353" s="1257" t="s">
        <v>35</v>
      </c>
      <c r="BX353" s="1257" t="s">
        <v>35</v>
      </c>
      <c r="BY353" s="1318" t="s">
        <v>35</v>
      </c>
      <c r="BZ353" s="1318" t="s">
        <v>35</v>
      </c>
      <c r="CA353" s="1318" t="s">
        <v>35</v>
      </c>
      <c r="CB353" s="1318" t="s">
        <v>35</v>
      </c>
      <c r="CC353" s="2177"/>
      <c r="CD353" s="2177"/>
      <c r="CE353" s="2177"/>
      <c r="CF353" s="2177"/>
      <c r="CG353" s="2177"/>
      <c r="CH353" s="2177"/>
      <c r="CI353" s="2177"/>
      <c r="CJ353" s="2177"/>
      <c r="CK353" s="2177"/>
      <c r="CL353" s="2177"/>
      <c r="CM353" s="2177"/>
      <c r="CN353" s="2177"/>
      <c r="CO353" s="2177"/>
      <c r="CP353" s="2177"/>
      <c r="CQ353" s="2177"/>
      <c r="CR353" s="2177"/>
      <c r="CS353" s="2177"/>
      <c r="CT353" s="2177"/>
      <c r="CU353" s="2177"/>
      <c r="CV353" s="2177"/>
      <c r="CW353" s="2177"/>
      <c r="CX353" s="2177"/>
      <c r="CY353" s="2177"/>
      <c r="CZ353" s="2177"/>
    </row>
    <row r="354" s="399" customFormat="true" ht="15" customHeight="true" x14ac:dyDescent="0.2">
      <c r="B354" s="398"/>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582"/>
      <c r="BB354" s="164" t="s">
        <v>48</v>
      </c>
      <c r="BC354" s="1237" t="s">
        <v>35</v>
      </c>
      <c r="BD354" s="1258" t="s">
        <v>35</v>
      </c>
      <c r="BE354" s="1258" t="s">
        <v>35</v>
      </c>
      <c r="BF354" s="1258" t="s">
        <v>35</v>
      </c>
      <c r="BG354" s="1279" t="s">
        <v>35</v>
      </c>
      <c r="BH354" s="1299" t="s">
        <v>35</v>
      </c>
      <c r="BI354" s="1258" t="s">
        <v>35</v>
      </c>
      <c r="BJ354" s="1258" t="s">
        <v>35</v>
      </c>
      <c r="BK354" s="1258" t="s">
        <v>35</v>
      </c>
      <c r="BL354" s="1279" t="s">
        <v>35</v>
      </c>
      <c r="BM354" s="1299" t="s">
        <v>35</v>
      </c>
      <c r="BN354" s="1258" t="s">
        <v>35</v>
      </c>
      <c r="BO354" s="1258" t="s">
        <v>35</v>
      </c>
      <c r="BP354" s="1258" t="s">
        <v>35</v>
      </c>
      <c r="BQ354" s="1279" t="s">
        <v>35</v>
      </c>
      <c r="BR354" s="1299" t="s">
        <v>35</v>
      </c>
      <c r="BS354" s="1258" t="s">
        <v>35</v>
      </c>
      <c r="BT354" s="1258" t="s">
        <v>35</v>
      </c>
      <c r="BU354" s="1258" t="s">
        <v>35</v>
      </c>
      <c r="BV354" s="1258" t="s">
        <v>35</v>
      </c>
      <c r="BW354" s="1258" t="s">
        <v>35</v>
      </c>
      <c r="BX354" s="1258" t="s">
        <v>35</v>
      </c>
      <c r="BY354" s="1319" t="s">
        <v>35</v>
      </c>
      <c r="BZ354" s="1319" t="s">
        <v>35</v>
      </c>
      <c r="CA354" s="1319" t="s">
        <v>35</v>
      </c>
      <c r="CB354" s="1319" t="s">
        <v>35</v>
      </c>
      <c r="CC354" s="2178"/>
      <c r="CD354" s="2178"/>
      <c r="CE354" s="2178"/>
      <c r="CF354" s="2178"/>
      <c r="CG354" s="2178"/>
      <c r="CH354" s="2178"/>
      <c r="CI354" s="2178"/>
      <c r="CJ354" s="2178"/>
      <c r="CK354" s="2178"/>
      <c r="CL354" s="2178"/>
      <c r="CM354" s="2178"/>
      <c r="CN354" s="2178"/>
      <c r="CO354" s="2178"/>
      <c r="CP354" s="2178"/>
      <c r="CQ354" s="2178"/>
      <c r="CR354" s="2178"/>
      <c r="CS354" s="2178"/>
      <c r="CT354" s="2178"/>
      <c r="CU354" s="2178"/>
      <c r="CV354" s="2178"/>
      <c r="CW354" s="2178"/>
      <c r="CX354" s="2178"/>
      <c r="CY354" s="2178"/>
      <c r="CZ354" s="2178"/>
    </row>
    <row r="355" s="399" customFormat="true" ht="15" customHeight="true" x14ac:dyDescent="0.2">
      <c r="B355" s="398"/>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399" customFormat="true" ht="15" customHeight="true" x14ac:dyDescent="0.2">
      <c r="B356" s="398"/>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399" customFormat="true" ht="15" customHeight="true" x14ac:dyDescent="0.2">
      <c r="B390" s="398"/>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399" customFormat="true" ht="15" customHeight="true" x14ac:dyDescent="0.2">
      <c r="B391" s="398"/>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399" customFormat="true" ht="15" customHeight="true" x14ac:dyDescent="0.2">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399" customFormat="true" ht="15" customHeight="true" x14ac:dyDescent="0.2">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399" customFormat="true" ht="15" customHeight="true" x14ac:dyDescent="0.2">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399" customFormat="true" ht="15" customHeight="true" x14ac:dyDescent="0.2">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399" customFormat="true" ht="15" customHeight="true" x14ac:dyDescent="0.2">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399" customFormat="true" ht="15" customHeight="true" x14ac:dyDescent="0.2">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399" customFormat="true" ht="15" customHeight="true" x14ac:dyDescent="0.2">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8" customFormat="true" ht="15" customHeight="true" x14ac:dyDescent="0.25">
      <c r="A399" s="136"/>
      <c r="B399" s="136"/>
      <c r="C399" s="2465" t="s">
        <v>129</v>
      </c>
      <c r="D399" s="2466"/>
      <c r="E399" s="2466"/>
      <c r="F399" s="2466"/>
      <c r="G399" s="136"/>
      <c r="H399" s="2436" t="s">
        <v>130</v>
      </c>
      <c r="I399" s="2437"/>
      <c r="J399" s="2437"/>
      <c r="K399" s="2437"/>
      <c r="M399" s="2436" t="s">
        <v>131</v>
      </c>
      <c r="N399" s="2437"/>
      <c r="O399" s="2437"/>
      <c r="P399" s="2437"/>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438" t="s">
        <v>193</v>
      </c>
      <c r="D400" s="2439"/>
      <c r="E400" s="2439"/>
      <c r="H400" s="2440" t="s">
        <v>193</v>
      </c>
      <c r="I400" s="2439"/>
      <c r="J400" s="2439"/>
      <c r="M400" s="2441" t="s">
        <v>193</v>
      </c>
      <c r="N400" s="2439"/>
      <c r="O400" s="2439"/>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8"/>
      <c r="BB400" s="136"/>
      <c r="BC400" s="418"/>
      <c r="BD400" s="418"/>
      <c r="BE400" s="418"/>
      <c r="BF400" s="418"/>
      <c r="BG400" s="418"/>
      <c r="BH400" s="418"/>
      <c r="BI400" s="418"/>
      <c r="BJ400" s="418"/>
      <c r="BK400" s="418"/>
      <c r="BL400" s="418"/>
      <c r="BM400" s="418"/>
      <c r="BN400" s="418"/>
      <c r="BO400" s="418"/>
      <c r="BP400" s="418"/>
      <c r="BQ400" s="418"/>
      <c r="BR400" s="418"/>
      <c r="BS400" s="418"/>
      <c r="BT400" s="418"/>
      <c r="BU400" s="418"/>
      <c r="BV400" s="418"/>
      <c r="BW400" s="418"/>
      <c r="BX400" s="418"/>
      <c r="BY400" s="418"/>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442"/>
      <c r="D401" s="2439"/>
      <c r="E401" s="419" t="s">
        <v>194</v>
      </c>
      <c r="H401" s="2442"/>
      <c r="I401" s="2439"/>
      <c r="J401" s="420" t="s">
        <v>194</v>
      </c>
      <c r="M401" s="2442"/>
      <c r="N401" s="2439"/>
      <c r="O401" s="421" t="s">
        <v>194</v>
      </c>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8"/>
      <c r="BB401" s="136"/>
      <c r="BC401" s="418"/>
      <c r="BD401" s="418"/>
      <c r="BE401" s="418"/>
      <c r="BF401" s="418"/>
      <c r="BG401" s="418"/>
      <c r="BH401" s="418"/>
      <c r="BI401" s="418"/>
      <c r="BJ401" s="418"/>
      <c r="BK401" s="418"/>
      <c r="BL401" s="418"/>
      <c r="BM401" s="418"/>
      <c r="BN401" s="418"/>
      <c r="BO401" s="418"/>
      <c r="BP401" s="418"/>
      <c r="BQ401" s="418"/>
      <c r="BR401" s="418"/>
      <c r="BS401" s="418"/>
      <c r="BT401" s="418"/>
      <c r="BU401" s="418"/>
      <c r="BV401" s="418"/>
      <c r="BW401" s="418"/>
      <c r="BX401" s="418"/>
      <c r="BY401" s="418"/>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443" t="s">
        <v>135</v>
      </c>
      <c r="C402" s="2439"/>
      <c r="D402" s="2439"/>
      <c r="E402" s="422" t="s">
        <v>195</v>
      </c>
      <c r="H402" s="2439"/>
      <c r="I402" s="2439"/>
      <c r="J402" s="423" t="s">
        <v>195</v>
      </c>
      <c r="M402" s="2439"/>
      <c r="N402" s="2439"/>
      <c r="O402" s="424" t="s">
        <v>195</v>
      </c>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8"/>
      <c r="BB402" s="136"/>
      <c r="BC402" s="418"/>
      <c r="BD402" s="418"/>
      <c r="BE402" s="418"/>
      <c r="BF402" s="418"/>
      <c r="BG402" s="418"/>
      <c r="BH402" s="418"/>
      <c r="BI402" s="418"/>
      <c r="BJ402" s="418"/>
      <c r="BK402" s="418"/>
      <c r="BL402" s="418"/>
      <c r="BM402" s="418"/>
      <c r="BN402" s="418"/>
      <c r="BO402" s="418"/>
      <c r="BP402" s="418"/>
      <c r="BQ402" s="418"/>
      <c r="BR402" s="418"/>
      <c r="BS402" s="418"/>
      <c r="BT402" s="418"/>
      <c r="BU402" s="418"/>
      <c r="BV402" s="418"/>
      <c r="BW402" s="418"/>
      <c r="BX402" s="418"/>
      <c r="BY402" s="418"/>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439"/>
      <c r="C403" s="2421" t="s">
        <v>196</v>
      </c>
      <c r="D403" s="2399"/>
      <c r="E403" s="494">
        <v>0.8581169798578776</v>
      </c>
      <c r="F403" s="477"/>
      <c r="G403" s="477"/>
      <c r="H403" s="2415" t="s">
        <v>197</v>
      </c>
      <c r="I403" s="2399"/>
      <c r="J403" s="495">
        <v>0.72360035237359333</v>
      </c>
      <c r="K403" s="477"/>
      <c r="L403" s="477"/>
      <c r="M403" s="2416" t="s">
        <v>198</v>
      </c>
      <c r="N403" s="2399"/>
      <c r="O403" s="496">
        <v>0.81421042944406175</v>
      </c>
      <c r="P403" s="477"/>
      <c r="Q403" s="477"/>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439"/>
      <c r="C404" s="2413" t="s">
        <v>199</v>
      </c>
      <c r="D404" s="2399"/>
      <c r="E404" s="497">
        <v>-0.82446678752226743</v>
      </c>
      <c r="F404" s="477"/>
      <c r="G404" s="477"/>
      <c r="H404" s="2403" t="s">
        <v>198</v>
      </c>
      <c r="I404" s="2399"/>
      <c r="J404" s="498">
        <v>0.72360035237359166</v>
      </c>
      <c r="K404" s="477"/>
      <c r="L404" s="477"/>
      <c r="M404" s="2408" t="s">
        <v>197</v>
      </c>
      <c r="N404" s="2399"/>
      <c r="O404" s="499">
        <v>0.81421042944405986</v>
      </c>
      <c r="P404" s="477"/>
      <c r="Q404" s="477"/>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439"/>
      <c r="C405" s="2413" t="s">
        <v>198</v>
      </c>
      <c r="D405" s="2399"/>
      <c r="E405" s="497">
        <v>0.81038924621184072</v>
      </c>
      <c r="F405" s="477"/>
      <c r="G405" s="477"/>
      <c r="H405" s="2403" t="s">
        <v>196</v>
      </c>
      <c r="I405" s="2399"/>
      <c r="J405" s="498">
        <v>0.68556091498607086</v>
      </c>
      <c r="K405" s="477"/>
      <c r="L405" s="477"/>
      <c r="M405" s="2408" t="s">
        <v>200</v>
      </c>
      <c r="N405" s="2399"/>
      <c r="O405" s="499">
        <v>-0.65911542579592253</v>
      </c>
      <c r="P405" s="477"/>
      <c r="Q405" s="477"/>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439"/>
      <c r="C406" s="2413" t="s">
        <v>197</v>
      </c>
      <c r="D406" s="2399"/>
      <c r="E406" s="497">
        <v>0.81038924621183983</v>
      </c>
      <c r="F406" s="477"/>
      <c r="G406" s="477"/>
      <c r="H406" s="2403" t="s">
        <v>199</v>
      </c>
      <c r="I406" s="2399"/>
      <c r="J406" s="498">
        <v>-0.66637543009288458</v>
      </c>
      <c r="K406" s="477"/>
      <c r="L406" s="477"/>
      <c r="M406" s="2408" t="s">
        <v>201</v>
      </c>
      <c r="N406" s="2399"/>
      <c r="O406" s="499">
        <v>0.47422995193587003</v>
      </c>
      <c r="P406" s="477"/>
      <c r="Q406" s="477"/>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439"/>
      <c r="C407" s="2413" t="s">
        <v>202</v>
      </c>
      <c r="D407" s="2399"/>
      <c r="E407" s="497">
        <v>0.74942911022324932</v>
      </c>
      <c r="F407" s="477"/>
      <c r="G407" s="477"/>
      <c r="H407" s="2403" t="s">
        <v>203</v>
      </c>
      <c r="I407" s="2399"/>
      <c r="J407" s="498">
        <v>-0.63121559586963083</v>
      </c>
      <c r="K407" s="477"/>
      <c r="L407" s="477"/>
      <c r="M407" s="2408" t="s">
        <v>196</v>
      </c>
      <c r="N407" s="2399"/>
      <c r="O407" s="499">
        <v>0.45131194459748497</v>
      </c>
      <c r="P407" s="477"/>
      <c r="Q407" s="477"/>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439"/>
      <c r="C408" s="2413" t="s">
        <v>204</v>
      </c>
      <c r="D408" s="2399"/>
      <c r="E408" s="497">
        <v>0.67444015448881012</v>
      </c>
      <c r="F408" s="477"/>
      <c r="G408" s="477"/>
      <c r="H408" s="2403" t="s">
        <v>202</v>
      </c>
      <c r="I408" s="2399"/>
      <c r="J408" s="498">
        <v>0.61728538334086047</v>
      </c>
      <c r="K408" s="477"/>
      <c r="L408" s="477"/>
      <c r="M408" s="2408" t="s">
        <v>205</v>
      </c>
      <c r="N408" s="2399"/>
      <c r="O408" s="499">
        <v>-0.44891239019226381</v>
      </c>
      <c r="P408" s="477"/>
      <c r="Q408" s="477"/>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439"/>
      <c r="C409" s="2413" t="s">
        <v>206</v>
      </c>
      <c r="D409" s="2399"/>
      <c r="E409" s="497">
        <v>0.66992758802068453</v>
      </c>
      <c r="F409" s="477"/>
      <c r="G409" s="477"/>
      <c r="H409" s="2403" t="s">
        <v>206</v>
      </c>
      <c r="I409" s="2399"/>
      <c r="J409" s="498">
        <v>0.55209929557952897</v>
      </c>
      <c r="K409" s="477"/>
      <c r="L409" s="477"/>
      <c r="M409" s="2408" t="s">
        <v>204</v>
      </c>
      <c r="N409" s="2399"/>
      <c r="O409" s="499">
        <v>0.37873442791917267</v>
      </c>
      <c r="P409" s="477"/>
      <c r="Q409" s="477"/>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439"/>
      <c r="C410" s="2413" t="s">
        <v>207</v>
      </c>
      <c r="D410" s="2399"/>
      <c r="E410" s="497">
        <v>0.6499610615410164</v>
      </c>
      <c r="F410" s="477"/>
      <c r="G410" s="477"/>
      <c r="H410" s="2403" t="s">
        <v>204</v>
      </c>
      <c r="I410" s="2399"/>
      <c r="J410" s="498">
        <v>0.52975674078041268</v>
      </c>
      <c r="K410" s="477"/>
      <c r="L410" s="477"/>
      <c r="M410" s="2408" t="s">
        <v>199</v>
      </c>
      <c r="N410" s="2399"/>
      <c r="O410" s="499">
        <v>-0.35805416001106627</v>
      </c>
      <c r="P410" s="477"/>
      <c r="Q410" s="477"/>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439"/>
      <c r="C411" s="2413" t="s">
        <v>203</v>
      </c>
      <c r="D411" s="2399"/>
      <c r="E411" s="497">
        <v>-0.6190871769770121</v>
      </c>
      <c r="F411" s="477"/>
      <c r="G411" s="477"/>
      <c r="H411" s="2403" t="s">
        <v>200</v>
      </c>
      <c r="I411" s="2399"/>
      <c r="J411" s="498">
        <v>-0.50707632416785142</v>
      </c>
      <c r="K411" s="477"/>
      <c r="L411" s="477"/>
      <c r="M411" s="2408" t="s">
        <v>208</v>
      </c>
      <c r="N411" s="2399"/>
      <c r="O411" s="499">
        <v>0.3508630791239562</v>
      </c>
      <c r="P411" s="477"/>
      <c r="Q411" s="477"/>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439"/>
      <c r="C412" s="2413" t="s">
        <v>200</v>
      </c>
      <c r="D412" s="2399"/>
      <c r="E412" s="497">
        <v>-0.61209578685462851</v>
      </c>
      <c r="F412" s="477"/>
      <c r="G412" s="477"/>
      <c r="H412" s="2403" t="s">
        <v>207</v>
      </c>
      <c r="I412" s="2399"/>
      <c r="J412" s="498">
        <v>0.50683017970968014</v>
      </c>
      <c r="K412" s="477"/>
      <c r="L412" s="477"/>
      <c r="M412" s="2408" t="s">
        <v>209</v>
      </c>
      <c r="N412" s="2399"/>
      <c r="O412" s="499">
        <v>-0.32789984254714977</v>
      </c>
      <c r="P412" s="477"/>
      <c r="Q412" s="477"/>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439"/>
      <c r="C413" s="2413" t="s">
        <v>210</v>
      </c>
      <c r="D413" s="2399"/>
      <c r="E413" s="497">
        <v>0.55743199982645442</v>
      </c>
      <c r="F413" s="477"/>
      <c r="G413" s="477"/>
      <c r="H413" s="2403" t="s">
        <v>210</v>
      </c>
      <c r="I413" s="2399"/>
      <c r="J413" s="498">
        <v>0.43907568007033465</v>
      </c>
      <c r="K413" s="477"/>
      <c r="L413" s="477"/>
      <c r="M413" s="2408" t="s">
        <v>202</v>
      </c>
      <c r="N413" s="2399"/>
      <c r="O413" s="499">
        <v>0.31539317530488858</v>
      </c>
      <c r="P413" s="477"/>
      <c r="Q413" s="477"/>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439"/>
      <c r="C414" s="2413" t="s">
        <v>201</v>
      </c>
      <c r="D414" s="2399"/>
      <c r="E414" s="497">
        <v>0.48901879803528814</v>
      </c>
      <c r="F414" s="477"/>
      <c r="G414" s="477"/>
      <c r="H414" s="2403" t="s">
        <v>209</v>
      </c>
      <c r="I414" s="2399"/>
      <c r="J414" s="498">
        <v>-0.42668450210508024</v>
      </c>
      <c r="K414" s="477"/>
      <c r="L414" s="477"/>
      <c r="M414" s="2408" t="s">
        <v>211</v>
      </c>
      <c r="N414" s="2399"/>
      <c r="O414" s="499">
        <v>0.19945077565636724</v>
      </c>
      <c r="P414" s="477"/>
      <c r="Q414" s="477"/>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439"/>
      <c r="C415" s="2413" t="s">
        <v>212</v>
      </c>
      <c r="D415" s="2399"/>
      <c r="E415" s="497">
        <v>0.47017513129386013</v>
      </c>
      <c r="F415" s="477"/>
      <c r="G415" s="477"/>
      <c r="H415" s="2403" t="s">
        <v>211</v>
      </c>
      <c r="I415" s="2399"/>
      <c r="J415" s="498">
        <v>0.41575072062452112</v>
      </c>
      <c r="K415" s="477"/>
      <c r="L415" s="477"/>
      <c r="M415" s="2408" t="s">
        <v>213</v>
      </c>
      <c r="N415" s="2399"/>
      <c r="O415" s="499">
        <v>0.16678217925127092</v>
      </c>
      <c r="P415" s="477"/>
      <c r="Q415" s="477"/>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439"/>
      <c r="C416" s="2413" t="s">
        <v>211</v>
      </c>
      <c r="D416" s="2399"/>
      <c r="E416" s="497">
        <v>0.45896860968579384</v>
      </c>
      <c r="F416" s="477"/>
      <c r="G416" s="477"/>
      <c r="H416" s="2403" t="s">
        <v>214</v>
      </c>
      <c r="I416" s="2399"/>
      <c r="J416" s="498">
        <v>-0.35862933845861722</v>
      </c>
      <c r="K416" s="477"/>
      <c r="L416" s="477"/>
      <c r="M416" s="2408" t="s">
        <v>215</v>
      </c>
      <c r="N416" s="2399"/>
      <c r="O416" s="499">
        <v>0.16207988428175929</v>
      </c>
      <c r="P416" s="477"/>
      <c r="Q416" s="477"/>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439"/>
      <c r="C417" s="2413" t="s">
        <v>216</v>
      </c>
      <c r="D417" s="2399"/>
      <c r="E417" s="497">
        <v>0.31003536715623331</v>
      </c>
      <c r="F417" s="477"/>
      <c r="G417" s="477"/>
      <c r="H417" s="2403" t="s">
        <v>217</v>
      </c>
      <c r="I417" s="2399"/>
      <c r="J417" s="498">
        <v>-0.3302549495996448</v>
      </c>
      <c r="K417" s="477"/>
      <c r="L417" s="477"/>
      <c r="M417" s="2408" t="s">
        <v>218</v>
      </c>
      <c r="N417" s="2399"/>
      <c r="O417" s="499">
        <v>0.1312341175008653</v>
      </c>
      <c r="P417" s="477"/>
      <c r="Q417" s="477"/>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439"/>
      <c r="C418" s="2413" t="s">
        <v>219</v>
      </c>
      <c r="D418" s="2399"/>
      <c r="E418" s="497">
        <v>0.28090019462099114</v>
      </c>
      <c r="F418" s="477"/>
      <c r="G418" s="477"/>
      <c r="H418" s="2403" t="s">
        <v>212</v>
      </c>
      <c r="I418" s="2399"/>
      <c r="J418" s="498">
        <v>0.31907822244446704</v>
      </c>
      <c r="K418" s="477"/>
      <c r="L418" s="477"/>
      <c r="M418" s="2408" t="s">
        <v>220</v>
      </c>
      <c r="N418" s="2399"/>
      <c r="O418" s="499">
        <v>0.11921662437540784</v>
      </c>
      <c r="P418" s="477"/>
      <c r="Q418" s="477"/>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439"/>
      <c r="C419" s="2413" t="s">
        <v>221</v>
      </c>
      <c r="D419" s="2399"/>
      <c r="E419" s="497">
        <v>-0.25938671875125136</v>
      </c>
      <c r="F419" s="477"/>
      <c r="G419" s="477"/>
      <c r="H419" s="2403" t="s">
        <v>222</v>
      </c>
      <c r="I419" s="2399"/>
      <c r="J419" s="498">
        <v>-0.29517388326428612</v>
      </c>
      <c r="K419" s="477"/>
      <c r="L419" s="477"/>
      <c r="M419" s="2408" t="s">
        <v>216</v>
      </c>
      <c r="N419" s="2399"/>
      <c r="O419" s="499">
        <v>0.10767485862429391</v>
      </c>
      <c r="P419" s="477"/>
      <c r="Q419" s="477"/>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439"/>
      <c r="C420" s="2413" t="s">
        <v>215</v>
      </c>
      <c r="D420" s="2399"/>
      <c r="E420" s="497">
        <v>0.23338259416042589</v>
      </c>
      <c r="F420" s="477"/>
      <c r="G420" s="477"/>
      <c r="H420" s="2403" t="s">
        <v>223</v>
      </c>
      <c r="I420" s="2399"/>
      <c r="J420" s="498">
        <v>-0.29395780530252585</v>
      </c>
      <c r="K420" s="477"/>
      <c r="L420" s="477"/>
      <c r="M420" s="2408" t="s">
        <v>222</v>
      </c>
      <c r="N420" s="2399"/>
      <c r="O420" s="499">
        <v>9.8751010930207675E-2</v>
      </c>
      <c r="P420" s="477"/>
      <c r="Q420" s="477"/>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439"/>
      <c r="C421" s="2413" t="s">
        <v>213</v>
      </c>
      <c r="D421" s="2399"/>
      <c r="E421" s="497">
        <v>0.21052357449732698</v>
      </c>
      <c r="F421" s="477"/>
      <c r="G421" s="477"/>
      <c r="H421" s="2403" t="s">
        <v>224</v>
      </c>
      <c r="I421" s="2399"/>
      <c r="J421" s="498">
        <v>-0.24657378184098844</v>
      </c>
      <c r="K421" s="477"/>
      <c r="L421" s="477"/>
      <c r="M421" s="2408" t="s">
        <v>206</v>
      </c>
      <c r="N421" s="2399"/>
      <c r="O421" s="499">
        <v>8.9923784264131404E-2</v>
      </c>
      <c r="P421" s="477"/>
      <c r="Q421" s="477"/>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439"/>
      <c r="C422" s="2413" t="s">
        <v>225</v>
      </c>
      <c r="D422" s="2399"/>
      <c r="E422" s="497">
        <v>0.2093773775069292</v>
      </c>
      <c r="F422" s="477"/>
      <c r="G422" s="477"/>
      <c r="H422" s="2403" t="s">
        <v>216</v>
      </c>
      <c r="I422" s="2399"/>
      <c r="J422" s="498">
        <v>0.24024158274256804</v>
      </c>
      <c r="K422" s="477"/>
      <c r="L422" s="477"/>
      <c r="M422" s="2408" t="s">
        <v>226</v>
      </c>
      <c r="N422" s="2399"/>
      <c r="O422" s="499">
        <v>8.7424743294997082E-2</v>
      </c>
      <c r="P422" s="477"/>
      <c r="Q422" s="477"/>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439"/>
      <c r="C423" s="2413" t="s">
        <v>222</v>
      </c>
      <c r="D423" s="2399"/>
      <c r="E423" s="497">
        <v>-0.14431149408658359</v>
      </c>
      <c r="F423" s="477"/>
      <c r="G423" s="477"/>
      <c r="H423" s="2403" t="s">
        <v>205</v>
      </c>
      <c r="I423" s="2399"/>
      <c r="J423" s="498">
        <v>-0.23928702093932233</v>
      </c>
      <c r="K423" s="477"/>
      <c r="L423" s="477"/>
      <c r="M423" s="2408" t="s">
        <v>225</v>
      </c>
      <c r="N423" s="2399"/>
      <c r="O423" s="499">
        <v>8.3708719339276455E-2</v>
      </c>
      <c r="P423" s="477"/>
      <c r="Q423" s="477"/>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439"/>
      <c r="C424" s="2413" t="s">
        <v>227</v>
      </c>
      <c r="D424" s="2399"/>
      <c r="E424" s="497">
        <v>0.14134109182431379</v>
      </c>
      <c r="F424" s="477"/>
      <c r="G424" s="477"/>
      <c r="H424" s="2403" t="s">
        <v>201</v>
      </c>
      <c r="I424" s="2399"/>
      <c r="J424" s="498">
        <v>0.23871186636925562</v>
      </c>
      <c r="K424" s="477"/>
      <c r="L424" s="477"/>
      <c r="M424" s="2408" t="s">
        <v>224</v>
      </c>
      <c r="N424" s="2399"/>
      <c r="O424" s="499">
        <v>7.6152995945307653E-2</v>
      </c>
      <c r="P424" s="477"/>
      <c r="Q424" s="477"/>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439"/>
      <c r="C425" s="2413" t="s">
        <v>228</v>
      </c>
      <c r="D425" s="2399"/>
      <c r="E425" s="497">
        <v>0.12124919746481859</v>
      </c>
      <c r="F425" s="477"/>
      <c r="G425" s="477"/>
      <c r="H425" s="2403" t="s">
        <v>208</v>
      </c>
      <c r="I425" s="2399"/>
      <c r="J425" s="498">
        <v>-0.23204459917491946</v>
      </c>
      <c r="K425" s="477"/>
      <c r="L425" s="477"/>
      <c r="M425" s="2408" t="s">
        <v>207</v>
      </c>
      <c r="N425" s="2399"/>
      <c r="O425" s="499">
        <v>7.0751493989664016E-2</v>
      </c>
      <c r="P425" s="477"/>
      <c r="Q425" s="477"/>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439"/>
      <c r="C426" s="2413" t="s">
        <v>229</v>
      </c>
      <c r="D426" s="2399"/>
      <c r="E426" s="497">
        <v>0.11486448621553294</v>
      </c>
      <c r="F426" s="477"/>
      <c r="G426" s="477"/>
      <c r="H426" s="2403" t="s">
        <v>219</v>
      </c>
      <c r="I426" s="2399"/>
      <c r="J426" s="498">
        <v>0.2263390469273148</v>
      </c>
      <c r="K426" s="477"/>
      <c r="L426" s="477"/>
      <c r="M426" s="2408" t="s">
        <v>230</v>
      </c>
      <c r="N426" s="2399"/>
      <c r="O426" s="499">
        <v>6.5928079014835314E-2</v>
      </c>
      <c r="P426" s="477"/>
      <c r="Q426" s="477"/>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439"/>
      <c r="C427" s="2413" t="s">
        <v>230</v>
      </c>
      <c r="D427" s="2399"/>
      <c r="E427" s="497">
        <v>0.1087588078318406</v>
      </c>
      <c r="F427" s="477"/>
      <c r="G427" s="477"/>
      <c r="H427" s="2403" t="s">
        <v>226</v>
      </c>
      <c r="I427" s="2399"/>
      <c r="J427" s="498">
        <v>-0.1669882928421953</v>
      </c>
      <c r="K427" s="477"/>
      <c r="L427" s="477"/>
      <c r="M427" s="2408" t="s">
        <v>227</v>
      </c>
      <c r="N427" s="2399"/>
      <c r="O427" s="499">
        <v>5.7203621004510138E-2</v>
      </c>
      <c r="P427" s="477"/>
      <c r="Q427" s="477"/>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439"/>
      <c r="C428" s="2413" t="s">
        <v>231</v>
      </c>
      <c r="D428" s="2399"/>
      <c r="E428" s="497">
        <v>-0.10712676844362702</v>
      </c>
      <c r="F428" s="477"/>
      <c r="G428" s="477"/>
      <c r="H428" s="2403" t="s">
        <v>221</v>
      </c>
      <c r="I428" s="2399"/>
      <c r="J428" s="498">
        <v>-0.16056336604888208</v>
      </c>
      <c r="K428" s="477"/>
      <c r="L428" s="477"/>
      <c r="M428" s="2408" t="s">
        <v>221</v>
      </c>
      <c r="N428" s="2399"/>
      <c r="O428" s="499">
        <v>-5.7033730046582937E-2</v>
      </c>
      <c r="P428" s="477"/>
      <c r="Q428" s="477"/>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439"/>
      <c r="C429" s="2413" t="s">
        <v>214</v>
      </c>
      <c r="D429" s="2399"/>
      <c r="E429" s="497">
        <v>-0.10539928121161697</v>
      </c>
      <c r="F429" s="477"/>
      <c r="G429" s="477"/>
      <c r="H429" s="2403" t="s">
        <v>232</v>
      </c>
      <c r="I429" s="2399"/>
      <c r="J429" s="498">
        <v>-0.15687687116581622</v>
      </c>
      <c r="K429" s="477"/>
      <c r="L429" s="477"/>
      <c r="M429" s="2408" t="s">
        <v>210</v>
      </c>
      <c r="N429" s="2399"/>
      <c r="O429" s="499">
        <v>5.4201346708110575E-2</v>
      </c>
      <c r="P429" s="477"/>
      <c r="Q429" s="477"/>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439"/>
      <c r="C430" s="2413" t="s">
        <v>233</v>
      </c>
      <c r="D430" s="2399"/>
      <c r="E430" s="497">
        <v>0.1042698918937031</v>
      </c>
      <c r="F430" s="477"/>
      <c r="G430" s="477"/>
      <c r="H430" s="2403" t="s">
        <v>225</v>
      </c>
      <c r="I430" s="2399"/>
      <c r="J430" s="498">
        <v>0.1442441513579468</v>
      </c>
      <c r="K430" s="477"/>
      <c r="L430" s="477"/>
      <c r="M430" s="2408" t="s">
        <v>223</v>
      </c>
      <c r="N430" s="2399"/>
      <c r="O430" s="499">
        <v>5.1569231945773161E-2</v>
      </c>
      <c r="P430" s="477"/>
      <c r="Q430" s="477"/>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439"/>
      <c r="C431" s="2413" t="s">
        <v>218</v>
      </c>
      <c r="D431" s="2399"/>
      <c r="E431" s="497">
        <v>9.6838893146138888E-2</v>
      </c>
      <c r="F431" s="477"/>
      <c r="G431" s="477"/>
      <c r="H431" s="2403" t="s">
        <v>213</v>
      </c>
      <c r="I431" s="2399"/>
      <c r="J431" s="498">
        <v>0.12261800958774809</v>
      </c>
      <c r="K431" s="477"/>
      <c r="L431" s="477"/>
      <c r="M431" s="2408" t="s">
        <v>203</v>
      </c>
      <c r="N431" s="2399"/>
      <c r="O431" s="499">
        <v>-5.1328909849047526E-2</v>
      </c>
      <c r="P431" s="477"/>
      <c r="Q431" s="477"/>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439"/>
      <c r="C432" s="2413" t="s">
        <v>220</v>
      </c>
      <c r="D432" s="2399"/>
      <c r="E432" s="497">
        <v>5.8752811779167559E-2</v>
      </c>
      <c r="F432" s="477"/>
      <c r="G432" s="477"/>
      <c r="H432" s="2403" t="s">
        <v>227</v>
      </c>
      <c r="I432" s="2399"/>
      <c r="J432" s="498">
        <v>0.11729545645913761</v>
      </c>
      <c r="K432" s="477"/>
      <c r="L432" s="477"/>
      <c r="M432" s="2408" t="s">
        <v>214</v>
      </c>
      <c r="N432" s="2399"/>
      <c r="O432" s="499">
        <v>5.0095530830131164E-2</v>
      </c>
      <c r="P432" s="477"/>
      <c r="Q432" s="477"/>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439"/>
      <c r="C433" s="2413" t="s">
        <v>234</v>
      </c>
      <c r="D433" s="2399"/>
      <c r="E433" s="497">
        <v>-4.5123546538788195E-2</v>
      </c>
      <c r="F433" s="477"/>
      <c r="G433" s="477"/>
      <c r="H433" s="2403" t="s">
        <v>231</v>
      </c>
      <c r="I433" s="2399"/>
      <c r="J433" s="498">
        <v>-0.10888068144351414</v>
      </c>
      <c r="K433" s="477"/>
      <c r="L433" s="477"/>
      <c r="M433" s="2408" t="s">
        <v>231</v>
      </c>
      <c r="N433" s="2399"/>
      <c r="O433" s="499">
        <v>-4.2965577641438692E-2</v>
      </c>
      <c r="P433" s="477"/>
      <c r="Q433" s="477"/>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439"/>
      <c r="C434" s="2413" t="s">
        <v>208</v>
      </c>
      <c r="D434" s="2399"/>
      <c r="E434" s="497">
        <v>4.4619012558936674E-2</v>
      </c>
      <c r="F434" s="477"/>
      <c r="G434" s="477"/>
      <c r="H434" s="2403" t="s">
        <v>230</v>
      </c>
      <c r="I434" s="2399"/>
      <c r="J434" s="498">
        <v>9.8706504778214785E-2</v>
      </c>
      <c r="K434" s="477"/>
      <c r="L434" s="477"/>
      <c r="M434" s="2408" t="s">
        <v>229</v>
      </c>
      <c r="N434" s="2399"/>
      <c r="O434" s="499">
        <v>3.2743009850465077E-2</v>
      </c>
      <c r="P434" s="477"/>
      <c r="Q434" s="477"/>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439"/>
      <c r="C435" s="2413" t="s">
        <v>232</v>
      </c>
      <c r="D435" s="2399"/>
      <c r="E435" s="497">
        <v>-3.5222302471882835E-2</v>
      </c>
      <c r="F435" s="477"/>
      <c r="G435" s="477"/>
      <c r="H435" s="2403" t="s">
        <v>228</v>
      </c>
      <c r="I435" s="2399"/>
      <c r="J435" s="498">
        <v>9.7154775445764271E-2</v>
      </c>
      <c r="K435" s="477"/>
      <c r="L435" s="477"/>
      <c r="M435" s="2408" t="s">
        <v>219</v>
      </c>
      <c r="N435" s="2399"/>
      <c r="O435" s="499">
        <v>3.0380637587341327E-2</v>
      </c>
      <c r="P435" s="477"/>
      <c r="Q435" s="477"/>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439"/>
      <c r="C436" s="2413" t="s">
        <v>235</v>
      </c>
      <c r="D436" s="2399"/>
      <c r="E436" s="497">
        <v>3.5159661737955566E-2</v>
      </c>
      <c r="F436" s="477"/>
      <c r="G436" s="477"/>
      <c r="H436" s="2403" t="s">
        <v>234</v>
      </c>
      <c r="I436" s="2399"/>
      <c r="J436" s="498">
        <v>-9.3438244556718744E-2</v>
      </c>
      <c r="K436" s="477"/>
      <c r="L436" s="477"/>
      <c r="M436" s="2408" t="s">
        <v>212</v>
      </c>
      <c r="N436" s="2399"/>
      <c r="O436" s="499">
        <v>2.994695089394895E-2</v>
      </c>
      <c r="P436" s="477"/>
      <c r="Q436" s="477"/>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439"/>
      <c r="C437" s="2413" t="s">
        <v>236</v>
      </c>
      <c r="D437" s="2399"/>
      <c r="E437" s="497">
        <v>4.2728980545958094E-3</v>
      </c>
      <c r="F437" s="477"/>
      <c r="G437" s="477"/>
      <c r="H437" s="2403" t="s">
        <v>233</v>
      </c>
      <c r="I437" s="2399"/>
      <c r="J437" s="498">
        <v>7.7653704241446547E-2</v>
      </c>
      <c r="K437" s="477"/>
      <c r="L437" s="477"/>
      <c r="M437" s="2408" t="s">
        <v>217</v>
      </c>
      <c r="N437" s="2399"/>
      <c r="O437" s="499">
        <v>-1.0453747586238992E-2</v>
      </c>
      <c r="P437" s="477"/>
      <c r="Q437" s="477"/>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439"/>
      <c r="C438" s="2414" t="s">
        <v>237</v>
      </c>
      <c r="D438" s="2399"/>
      <c r="E438" s="500">
        <v>1.407965816789658E-3</v>
      </c>
      <c r="F438" s="477"/>
      <c r="G438" s="477"/>
      <c r="H438" s="2403" t="s">
        <v>229</v>
      </c>
      <c r="I438" s="2399"/>
      <c r="J438" s="498">
        <v>6.9102574576544062E-2</v>
      </c>
      <c r="K438" s="477"/>
      <c r="L438" s="477"/>
      <c r="M438" s="2408" t="s">
        <v>236</v>
      </c>
      <c r="N438" s="2399"/>
      <c r="O438" s="499">
        <v>-8.6351763516401541E-3</v>
      </c>
      <c r="P438" s="477"/>
      <c r="Q438" s="477"/>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439"/>
      <c r="C439" s="2398"/>
      <c r="D439" s="2399"/>
      <c r="E439" s="493"/>
      <c r="F439" s="477"/>
      <c r="G439" s="477"/>
      <c r="H439" s="2403" t="s">
        <v>237</v>
      </c>
      <c r="I439" s="2399"/>
      <c r="J439" s="498">
        <v>-6.3054507903979068E-2</v>
      </c>
      <c r="K439" s="477"/>
      <c r="L439" s="477"/>
      <c r="M439" s="2408" t="s">
        <v>232</v>
      </c>
      <c r="N439" s="2399"/>
      <c r="O439" s="499">
        <v>-7.592155279502107E-3</v>
      </c>
      <c r="P439" s="477"/>
      <c r="Q439" s="477"/>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439"/>
      <c r="C440" s="2398"/>
      <c r="D440" s="2399"/>
      <c r="E440" s="493"/>
      <c r="F440" s="477"/>
      <c r="G440" s="477"/>
      <c r="H440" s="2403" t="s">
        <v>218</v>
      </c>
      <c r="I440" s="2399"/>
      <c r="J440" s="498">
        <v>3.5922871369040689E-2</v>
      </c>
      <c r="K440" s="477"/>
      <c r="L440" s="477"/>
      <c r="M440" s="2408" t="s">
        <v>237</v>
      </c>
      <c r="N440" s="2399"/>
      <c r="O440" s="499">
        <v>6.1717767653245229E-3</v>
      </c>
      <c r="P440" s="477"/>
      <c r="Q440" s="477"/>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439"/>
      <c r="C441" s="2398"/>
      <c r="D441" s="2399"/>
      <c r="E441" s="477"/>
      <c r="F441" s="477"/>
      <c r="G441" s="477"/>
      <c r="H441" s="2403" t="s">
        <v>236</v>
      </c>
      <c r="I441" s="2399"/>
      <c r="J441" s="498">
        <v>-1.3482256568938629E-2</v>
      </c>
      <c r="K441" s="477"/>
      <c r="L441" s="477"/>
      <c r="M441" s="2408" t="s">
        <v>234</v>
      </c>
      <c r="N441" s="2399"/>
      <c r="O441" s="499">
        <v>-4.8849920820589381E-3</v>
      </c>
      <c r="P441" s="477"/>
      <c r="Q441" s="477"/>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439"/>
      <c r="C442" s="2411" t="s">
        <v>238</v>
      </c>
      <c r="D442" s="2399"/>
      <c r="E442" s="2399"/>
      <c r="F442" s="477"/>
      <c r="G442" s="477"/>
      <c r="H442" s="2403" t="s">
        <v>215</v>
      </c>
      <c r="I442" s="2399"/>
      <c r="J442" s="498">
        <v>1.1099671291178332E-2</v>
      </c>
      <c r="K442" s="477"/>
      <c r="L442" s="477"/>
      <c r="M442" s="2409" t="s">
        <v>233</v>
      </c>
      <c r="N442" s="2399"/>
      <c r="O442" s="501">
        <v>7.4418073850294824E-4</v>
      </c>
      <c r="P442" s="477"/>
      <c r="Q442" s="477"/>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439"/>
      <c r="C443" s="2398"/>
      <c r="D443" s="2399"/>
      <c r="E443" s="478" t="s">
        <v>239</v>
      </c>
      <c r="F443" s="477"/>
      <c r="G443" s="477"/>
      <c r="H443" s="2403" t="s">
        <v>220</v>
      </c>
      <c r="I443" s="2399"/>
      <c r="J443" s="498">
        <v>9.0773229655698572E-3</v>
      </c>
      <c r="K443" s="477"/>
      <c r="L443" s="477"/>
      <c r="M443" s="2398"/>
      <c r="N443" s="2399"/>
      <c r="O443" s="493"/>
      <c r="P443" s="477"/>
      <c r="Q443" s="477"/>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439"/>
      <c r="C444" s="2421" t="s">
        <v>196</v>
      </c>
      <c r="D444" s="2399"/>
      <c r="E444" s="494">
        <v>0.73636475112040511</v>
      </c>
      <c r="F444" s="477"/>
      <c r="G444" s="477"/>
      <c r="H444" s="2405" t="s">
        <v>235</v>
      </c>
      <c r="I444" s="2399"/>
      <c r="J444" s="502">
        <v>6.4493586968710813E-3</v>
      </c>
      <c r="K444" s="477"/>
      <c r="L444" s="477"/>
      <c r="M444" s="2398"/>
      <c r="N444" s="2399"/>
      <c r="O444" s="493"/>
      <c r="P444" s="477"/>
      <c r="Q444" s="477"/>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439"/>
      <c r="C445" s="2413" t="s">
        <v>204</v>
      </c>
      <c r="D445" s="2399"/>
      <c r="E445" s="497">
        <v>0.45486952198689007</v>
      </c>
      <c r="F445" s="477"/>
      <c r="G445" s="477"/>
      <c r="H445" s="2398"/>
      <c r="I445" s="2399"/>
      <c r="J445" s="493"/>
      <c r="K445" s="477"/>
      <c r="L445" s="477"/>
      <c r="M445" s="2398"/>
      <c r="N445" s="2399"/>
      <c r="O445" s="477"/>
      <c r="P445" s="477"/>
      <c r="Q445" s="477"/>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413" t="s">
        <v>207</v>
      </c>
      <c r="D446" s="2399"/>
      <c r="E446" s="497">
        <v>0.42244938151952494</v>
      </c>
      <c r="F446" s="477"/>
      <c r="G446" s="477"/>
      <c r="H446" s="2398"/>
      <c r="I446" s="2399"/>
      <c r="J446" s="493"/>
      <c r="K446" s="477"/>
      <c r="L446" s="477"/>
      <c r="M446" s="2406" t="s">
        <v>238</v>
      </c>
      <c r="N446" s="2399"/>
      <c r="O446" s="2399"/>
      <c r="P446" s="477"/>
      <c r="Q446" s="477"/>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413" t="s">
        <v>213</v>
      </c>
      <c r="D447" s="2399"/>
      <c r="E447" s="497">
        <v>4.432017541913158E-2</v>
      </c>
      <c r="F447" s="477"/>
      <c r="G447" s="477"/>
      <c r="H447" s="2398"/>
      <c r="I447" s="2399"/>
      <c r="J447" s="477"/>
      <c r="K447" s="477"/>
      <c r="L447" s="477"/>
      <c r="M447" s="2398"/>
      <c r="N447" s="2399"/>
      <c r="O447" s="479" t="s">
        <v>239</v>
      </c>
      <c r="P447" s="477"/>
      <c r="Q447" s="477"/>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413" t="s">
        <v>235</v>
      </c>
      <c r="D448" s="2399"/>
      <c r="E448" s="497">
        <v>1.2362018135274567E-3</v>
      </c>
      <c r="F448" s="477"/>
      <c r="G448" s="477"/>
      <c r="H448" s="2401" t="s">
        <v>238</v>
      </c>
      <c r="I448" s="2399"/>
      <c r="J448" s="2399"/>
      <c r="K448" s="477"/>
      <c r="L448" s="477"/>
      <c r="M448" s="2416" t="s">
        <v>196</v>
      </c>
      <c r="N448" s="2399"/>
      <c r="O448" s="496">
        <v>0.20368247133636333</v>
      </c>
      <c r="P448" s="477"/>
      <c r="Q448" s="477"/>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413" t="s">
        <v>216</v>
      </c>
      <c r="D449" s="2399"/>
      <c r="E449" s="497">
        <v>9.6121928887700395E-2</v>
      </c>
      <c r="F449" s="477"/>
      <c r="G449" s="477"/>
      <c r="H449" s="2398"/>
      <c r="I449" s="2399"/>
      <c r="J449" s="480" t="s">
        <v>239</v>
      </c>
      <c r="K449" s="477"/>
      <c r="L449" s="477"/>
      <c r="M449" s="2408" t="s">
        <v>204</v>
      </c>
      <c r="N449" s="2399"/>
      <c r="O449" s="499">
        <v>0.143439766891263</v>
      </c>
      <c r="P449" s="477"/>
      <c r="Q449" s="477"/>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413" t="s">
        <v>210</v>
      </c>
      <c r="D450" s="2399"/>
      <c r="E450" s="497">
        <v>0.31073043443052029</v>
      </c>
      <c r="F450" s="477"/>
      <c r="G450" s="477"/>
      <c r="H450" s="2415" t="s">
        <v>196</v>
      </c>
      <c r="I450" s="2399"/>
      <c r="J450" s="495">
        <v>0.46999376815653865</v>
      </c>
      <c r="K450" s="477"/>
      <c r="L450" s="477"/>
      <c r="M450" s="2408" t="s">
        <v>207</v>
      </c>
      <c r="N450" s="2399"/>
      <c r="O450" s="499">
        <v>5.0057739017694636E-3</v>
      </c>
      <c r="P450" s="477"/>
      <c r="Q450" s="477"/>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413" t="s">
        <v>206</v>
      </c>
      <c r="D451" s="2399"/>
      <c r="E451" s="497">
        <v>0.44880297319121204</v>
      </c>
      <c r="F451" s="477"/>
      <c r="G451" s="477"/>
      <c r="H451" s="2403" t="s">
        <v>204</v>
      </c>
      <c r="I451" s="2399"/>
      <c r="J451" s="498">
        <v>0.28064220440228538</v>
      </c>
      <c r="K451" s="477"/>
      <c r="L451" s="477"/>
      <c r="M451" s="2408" t="s">
        <v>213</v>
      </c>
      <c r="N451" s="2399"/>
      <c r="O451" s="499">
        <v>2.7816295315803066E-2</v>
      </c>
      <c r="P451" s="477"/>
      <c r="Q451" s="477"/>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413" t="s">
        <v>208</v>
      </c>
      <c r="D452" s="2399"/>
      <c r="E452" s="497">
        <v>1.9908562817345485E-3</v>
      </c>
      <c r="F452" s="477"/>
      <c r="G452" s="477"/>
      <c r="H452" s="2403" t="s">
        <v>207</v>
      </c>
      <c r="I452" s="2399"/>
      <c r="J452" s="498">
        <v>0.25687683106454667</v>
      </c>
      <c r="K452" s="477"/>
      <c r="L452" s="477"/>
      <c r="M452" s="2408" t="s">
        <v>216</v>
      </c>
      <c r="N452" s="2399"/>
      <c r="O452" s="499">
        <v>1.159387517976168E-2</v>
      </c>
      <c r="P452" s="477"/>
      <c r="Q452" s="477"/>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413" t="s">
        <v>211</v>
      </c>
      <c r="D453" s="2399"/>
      <c r="E453" s="497">
        <v>0.21065218467691058</v>
      </c>
      <c r="F453" s="477"/>
      <c r="G453" s="477"/>
      <c r="H453" s="2403" t="s">
        <v>213</v>
      </c>
      <c r="I453" s="2399"/>
      <c r="J453" s="498">
        <v>1.5035176275261082E-2</v>
      </c>
      <c r="K453" s="477"/>
      <c r="L453" s="477"/>
      <c r="M453" s="2408" t="s">
        <v>210</v>
      </c>
      <c r="N453" s="2399"/>
      <c r="O453" s="499">
        <v>2.9377859849728091E-3</v>
      </c>
      <c r="P453" s="477"/>
      <c r="Q453" s="477"/>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413" t="s">
        <v>221</v>
      </c>
      <c r="D454" s="2399"/>
      <c r="E454" s="497">
        <v>6.7281469864540769E-2</v>
      </c>
      <c r="F454" s="477"/>
      <c r="G454" s="477"/>
      <c r="H454" s="2403" t="s">
        <v>235</v>
      </c>
      <c r="I454" s="2399"/>
      <c r="J454" s="503">
        <v>4.159422760090665E-5</v>
      </c>
      <c r="K454" s="477"/>
      <c r="L454" s="477"/>
      <c r="M454" s="2408" t="s">
        <v>206</v>
      </c>
      <c r="N454" s="2399"/>
      <c r="O454" s="499">
        <v>8.0862869763820462E-3</v>
      </c>
      <c r="P454" s="477"/>
      <c r="Q454" s="477"/>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413" t="s">
        <v>199</v>
      </c>
      <c r="D455" s="2399"/>
      <c r="E455" s="497">
        <v>0.67974548372728771</v>
      </c>
      <c r="F455" s="477"/>
      <c r="G455" s="477"/>
      <c r="H455" s="2403" t="s">
        <v>216</v>
      </c>
      <c r="I455" s="2399"/>
      <c r="J455" s="498">
        <v>5.7716018078654167E-2</v>
      </c>
      <c r="K455" s="477"/>
      <c r="L455" s="477"/>
      <c r="M455" s="2408" t="s">
        <v>208</v>
      </c>
      <c r="N455" s="2399"/>
      <c r="O455" s="499">
        <v>0.12310490029234356</v>
      </c>
      <c r="P455" s="477"/>
      <c r="Q455" s="477"/>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413" t="s">
        <v>227</v>
      </c>
      <c r="D456" s="2399"/>
      <c r="E456" s="497">
        <v>1.9977304238089102E-2</v>
      </c>
      <c r="F456" s="477"/>
      <c r="G456" s="477"/>
      <c r="H456" s="2403" t="s">
        <v>210</v>
      </c>
      <c r="I456" s="2399"/>
      <c r="J456" s="498">
        <v>0.19278745282922688</v>
      </c>
      <c r="K456" s="477"/>
      <c r="L456" s="477"/>
      <c r="M456" s="2408" t="s">
        <v>211</v>
      </c>
      <c r="N456" s="2399"/>
      <c r="O456" s="499">
        <v>3.978061190992653E-2</v>
      </c>
      <c r="P456" s="477"/>
      <c r="Q456" s="477"/>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413" t="s">
        <v>218</v>
      </c>
      <c r="D457" s="2399"/>
      <c r="E457" s="497">
        <v>9.3777712257693061E-3</v>
      </c>
      <c r="F457" s="477"/>
      <c r="G457" s="477"/>
      <c r="H457" s="2403" t="s">
        <v>206</v>
      </c>
      <c r="I457" s="2399"/>
      <c r="J457" s="498">
        <v>0.3048136321794121</v>
      </c>
      <c r="K457" s="477"/>
      <c r="L457" s="477"/>
      <c r="M457" s="2408" t="s">
        <v>205</v>
      </c>
      <c r="N457" s="2399"/>
      <c r="O457" s="499">
        <v>0.2015223340681313</v>
      </c>
      <c r="P457" s="477"/>
      <c r="Q457" s="477"/>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413" t="s">
        <v>219</v>
      </c>
      <c r="D458" s="2399"/>
      <c r="E458" s="497">
        <v>7.8904919338110696E-2</v>
      </c>
      <c r="F458" s="477"/>
      <c r="G458" s="477"/>
      <c r="H458" s="2403" t="s">
        <v>208</v>
      </c>
      <c r="I458" s="2399"/>
      <c r="J458" s="498">
        <v>5.3844696006249033E-2</v>
      </c>
      <c r="K458" s="477"/>
      <c r="L458" s="477"/>
      <c r="M458" s="2408" t="s">
        <v>209</v>
      </c>
      <c r="N458" s="2399"/>
      <c r="O458" s="499">
        <v>0.10751830674244561</v>
      </c>
      <c r="P458" s="477"/>
      <c r="Q458" s="477"/>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413" t="s">
        <v>212</v>
      </c>
      <c r="D459" s="2399"/>
      <c r="E459" s="497">
        <v>0.22106465408719861</v>
      </c>
      <c r="F459" s="477"/>
      <c r="G459" s="477"/>
      <c r="H459" s="2403" t="s">
        <v>211</v>
      </c>
      <c r="I459" s="2399"/>
      <c r="J459" s="498">
        <v>0.17284866169980861</v>
      </c>
      <c r="K459" s="477"/>
      <c r="L459" s="477"/>
      <c r="M459" s="2408" t="s">
        <v>217</v>
      </c>
      <c r="N459" s="2399"/>
      <c r="O459" s="499">
        <v>1.0928083859679756E-4</v>
      </c>
      <c r="P459" s="477"/>
      <c r="Q459" s="477"/>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413" t="s">
        <v>201</v>
      </c>
      <c r="D460" s="2399"/>
      <c r="E460" s="497">
        <v>0.23913938483187794</v>
      </c>
      <c r="F460" s="477"/>
      <c r="G460" s="477"/>
      <c r="H460" s="2403" t="s">
        <v>205</v>
      </c>
      <c r="I460" s="2399"/>
      <c r="J460" s="498">
        <v>5.7258278390015682E-2</v>
      </c>
      <c r="K460" s="477"/>
      <c r="L460" s="477"/>
      <c r="M460" s="2408" t="s">
        <v>224</v>
      </c>
      <c r="N460" s="2399"/>
      <c r="O460" s="499">
        <v>5.7992787914460438E-3</v>
      </c>
      <c r="P460" s="477"/>
      <c r="Q460" s="477"/>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413" t="s">
        <v>225</v>
      </c>
      <c r="D461" s="2399"/>
      <c r="E461" s="497">
        <v>4.383888621167914E-2</v>
      </c>
      <c r="F461" s="477"/>
      <c r="G461" s="477"/>
      <c r="H461" s="2403" t="s">
        <v>209</v>
      </c>
      <c r="I461" s="2399"/>
      <c r="J461" s="498">
        <v>0.18205966433666024</v>
      </c>
      <c r="K461" s="477"/>
      <c r="L461" s="477"/>
      <c r="M461" s="2408" t="s">
        <v>223</v>
      </c>
      <c r="N461" s="2399"/>
      <c r="O461" s="499">
        <v>2.659385683476951E-3</v>
      </c>
      <c r="P461" s="477"/>
      <c r="Q461" s="477"/>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413" t="s">
        <v>230</v>
      </c>
      <c r="D462" s="2399"/>
      <c r="E462" s="497">
        <v>1.1828478281003231E-2</v>
      </c>
      <c r="F462" s="477"/>
      <c r="G462" s="477"/>
      <c r="H462" s="2403" t="s">
        <v>217</v>
      </c>
      <c r="I462" s="2399"/>
      <c r="J462" s="498">
        <v>0.10906833173506393</v>
      </c>
      <c r="K462" s="477"/>
      <c r="L462" s="477"/>
      <c r="M462" s="2408" t="s">
        <v>226</v>
      </c>
      <c r="N462" s="2399"/>
      <c r="O462" s="499">
        <v>7.643085740196137E-3</v>
      </c>
      <c r="P462" s="477"/>
      <c r="Q462" s="477"/>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413" t="s">
        <v>229</v>
      </c>
      <c r="D463" s="2399"/>
      <c r="E463" s="497">
        <v>1.3193850193558357E-2</v>
      </c>
      <c r="F463" s="477"/>
      <c r="G463" s="477"/>
      <c r="H463" s="2403" t="s">
        <v>224</v>
      </c>
      <c r="I463" s="2399"/>
      <c r="J463" s="498">
        <v>6.0798629891367362E-2</v>
      </c>
      <c r="K463" s="477"/>
      <c r="L463" s="477"/>
      <c r="M463" s="2408" t="s">
        <v>221</v>
      </c>
      <c r="N463" s="2399"/>
      <c r="O463" s="499">
        <v>3.2528463630264971E-3</v>
      </c>
      <c r="P463" s="477"/>
      <c r="Q463" s="477"/>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413" t="s">
        <v>214</v>
      </c>
      <c r="D464" s="2399"/>
      <c r="E464" s="497">
        <v>1.1109008479925514E-2</v>
      </c>
      <c r="F464" s="477"/>
      <c r="G464" s="477"/>
      <c r="H464" s="2403" t="s">
        <v>223</v>
      </c>
      <c r="I464" s="2399"/>
      <c r="J464" s="498">
        <v>8.6411191298277693E-2</v>
      </c>
      <c r="K464" s="477"/>
      <c r="L464" s="477"/>
      <c r="M464" s="2408" t="s">
        <v>199</v>
      </c>
      <c r="N464" s="2399"/>
      <c r="O464" s="499">
        <v>0.12820278150123024</v>
      </c>
      <c r="P464" s="477"/>
      <c r="Q464" s="477"/>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413" t="s">
        <v>200</v>
      </c>
      <c r="D465" s="2399"/>
      <c r="E465" s="497">
        <v>0.37466125228518682</v>
      </c>
      <c r="F465" s="477"/>
      <c r="G465" s="477"/>
      <c r="H465" s="2403" t="s">
        <v>226</v>
      </c>
      <c r="I465" s="2399"/>
      <c r="J465" s="498">
        <v>2.7885089946350774E-2</v>
      </c>
      <c r="K465" s="477"/>
      <c r="L465" s="477"/>
      <c r="M465" s="2408" t="s">
        <v>227</v>
      </c>
      <c r="N465" s="2399"/>
      <c r="O465" s="499">
        <v>3.2722542560276336E-3</v>
      </c>
      <c r="P465" s="477"/>
      <c r="Q465" s="477"/>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413" t="s">
        <v>232</v>
      </c>
      <c r="D466" s="2399"/>
      <c r="E466" s="497">
        <v>1.2406105914208037E-3</v>
      </c>
      <c r="F466" s="477"/>
      <c r="G466" s="477"/>
      <c r="H466" s="2403" t="s">
        <v>221</v>
      </c>
      <c r="I466" s="2399"/>
      <c r="J466" s="498">
        <v>2.5780594516947298E-2</v>
      </c>
      <c r="K466" s="477"/>
      <c r="L466" s="477"/>
      <c r="M466" s="2408" t="s">
        <v>218</v>
      </c>
      <c r="N466" s="2399"/>
      <c r="O466" s="499">
        <v>1.7222393596230921E-2</v>
      </c>
      <c r="P466" s="477"/>
      <c r="Q466" s="477"/>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413" t="s">
        <v>237</v>
      </c>
      <c r="D467" s="2399"/>
      <c r="E467" s="504">
        <v>1.9823677412481688E-6</v>
      </c>
      <c r="F467" s="477"/>
      <c r="G467" s="477"/>
      <c r="H467" s="2403" t="s">
        <v>199</v>
      </c>
      <c r="I467" s="2399"/>
      <c r="J467" s="498">
        <v>0.44405621383147692</v>
      </c>
      <c r="K467" s="477"/>
      <c r="L467" s="477"/>
      <c r="M467" s="2408" t="s">
        <v>219</v>
      </c>
      <c r="N467" s="2399"/>
      <c r="O467" s="499">
        <v>9.2298314021337666E-4</v>
      </c>
      <c r="P467" s="477"/>
      <c r="Q467" s="477"/>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413" t="s">
        <v>222</v>
      </c>
      <c r="D468" s="2399"/>
      <c r="E468" s="497">
        <v>2.0825807325502051E-2</v>
      </c>
      <c r="F468" s="477"/>
      <c r="G468" s="477"/>
      <c r="H468" s="2403" t="s">
        <v>227</v>
      </c>
      <c r="I468" s="2399"/>
      <c r="J468" s="498">
        <v>1.3758224105957447E-2</v>
      </c>
      <c r="K468" s="477"/>
      <c r="L468" s="477"/>
      <c r="M468" s="2408" t="s">
        <v>212</v>
      </c>
      <c r="N468" s="2399"/>
      <c r="O468" s="499">
        <v>8.9681986784458979E-4</v>
      </c>
      <c r="P468" s="477"/>
      <c r="Q468" s="477"/>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413" t="s">
        <v>197</v>
      </c>
      <c r="D469" s="2399"/>
      <c r="E469" s="497">
        <v>0.65673073037579399</v>
      </c>
      <c r="F469" s="477"/>
      <c r="G469" s="477"/>
      <c r="H469" s="2403" t="s">
        <v>218</v>
      </c>
      <c r="I469" s="2399"/>
      <c r="J469" s="498">
        <v>1.2904526873966432E-3</v>
      </c>
      <c r="K469" s="477"/>
      <c r="L469" s="477"/>
      <c r="M469" s="2408" t="s">
        <v>201</v>
      </c>
      <c r="N469" s="2399"/>
      <c r="O469" s="499">
        <v>0.22489404731309759</v>
      </c>
      <c r="P469" s="477"/>
      <c r="Q469" s="477"/>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413" t="s">
        <v>198</v>
      </c>
      <c r="D470" s="2399"/>
      <c r="E470" s="497">
        <v>0.65673073037579544</v>
      </c>
      <c r="F470" s="477"/>
      <c r="G470" s="477"/>
      <c r="H470" s="2403" t="s">
        <v>219</v>
      </c>
      <c r="I470" s="2399"/>
      <c r="J470" s="498">
        <v>5.1229364163965209E-2</v>
      </c>
      <c r="K470" s="477"/>
      <c r="L470" s="477"/>
      <c r="M470" s="2408" t="s">
        <v>225</v>
      </c>
      <c r="N470" s="2399"/>
      <c r="O470" s="499">
        <v>7.0071496934217556E-3</v>
      </c>
      <c r="P470" s="477"/>
      <c r="Q470" s="477"/>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413" t="s">
        <v>234</v>
      </c>
      <c r="D471" s="2399"/>
      <c r="E471" s="497">
        <v>2.0361344522381842E-3</v>
      </c>
      <c r="F471" s="477"/>
      <c r="G471" s="477"/>
      <c r="H471" s="2403" t="s">
        <v>212</v>
      </c>
      <c r="I471" s="2399"/>
      <c r="J471" s="498">
        <v>0.10181091203832079</v>
      </c>
      <c r="K471" s="477"/>
      <c r="L471" s="477"/>
      <c r="M471" s="2408" t="s">
        <v>230</v>
      </c>
      <c r="N471" s="2399"/>
      <c r="O471" s="499">
        <v>4.3465116025863688E-3</v>
      </c>
      <c r="P471" s="477"/>
      <c r="Q471" s="477"/>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413" t="s">
        <v>233</v>
      </c>
      <c r="D472" s="2399"/>
      <c r="E472" s="497">
        <v>1.0872210355524532E-2</v>
      </c>
      <c r="F472" s="477"/>
      <c r="G472" s="477"/>
      <c r="H472" s="2403" t="s">
        <v>201</v>
      </c>
      <c r="I472" s="2399"/>
      <c r="J472" s="498">
        <v>5.6983355145493353E-2</v>
      </c>
      <c r="K472" s="477"/>
      <c r="L472" s="477"/>
      <c r="M472" s="2408" t="s">
        <v>229</v>
      </c>
      <c r="N472" s="2399"/>
      <c r="O472" s="499">
        <v>1.0721046940676531E-3</v>
      </c>
      <c r="P472" s="477"/>
      <c r="Q472" s="477"/>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413" t="s">
        <v>228</v>
      </c>
      <c r="D473" s="2399"/>
      <c r="E473" s="497">
        <v>1.4701367885862571E-2</v>
      </c>
      <c r="F473" s="477"/>
      <c r="G473" s="477"/>
      <c r="H473" s="2403" t="s">
        <v>225</v>
      </c>
      <c r="I473" s="2399"/>
      <c r="J473" s="498">
        <v>2.0806375200974263E-2</v>
      </c>
      <c r="K473" s="477"/>
      <c r="L473" s="477"/>
      <c r="M473" s="2408" t="s">
        <v>214</v>
      </c>
      <c r="N473" s="2399"/>
      <c r="O473" s="499">
        <v>2.5095622091526218E-3</v>
      </c>
      <c r="P473" s="477"/>
      <c r="Q473" s="477"/>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413" t="s">
        <v>220</v>
      </c>
      <c r="D474" s="2399"/>
      <c r="E474" s="497">
        <v>3.4518928919582905E-3</v>
      </c>
      <c r="F474" s="477"/>
      <c r="G474" s="477"/>
      <c r="H474" s="2403" t="s">
        <v>230</v>
      </c>
      <c r="I474" s="2399"/>
      <c r="J474" s="498">
        <v>9.7429740855317377E-3</v>
      </c>
      <c r="K474" s="477"/>
      <c r="L474" s="477"/>
      <c r="M474" s="2408" t="s">
        <v>200</v>
      </c>
      <c r="N474" s="2399"/>
      <c r="O474" s="499">
        <v>0.43443314452214027</v>
      </c>
      <c r="P474" s="477"/>
      <c r="Q474" s="477"/>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413" t="s">
        <v>202</v>
      </c>
      <c r="D475" s="2399"/>
      <c r="E475" s="497">
        <v>0.56164399125001119</v>
      </c>
      <c r="F475" s="477"/>
      <c r="G475" s="477"/>
      <c r="H475" s="2403" t="s">
        <v>229</v>
      </c>
      <c r="I475" s="2399"/>
      <c r="J475" s="498">
        <v>4.7751658131068341E-3</v>
      </c>
      <c r="K475" s="477"/>
      <c r="L475" s="477"/>
      <c r="M475" s="2408" t="s">
        <v>232</v>
      </c>
      <c r="N475" s="2399"/>
      <c r="O475" s="505">
        <v>5.7640821788071719E-5</v>
      </c>
      <c r="P475" s="477"/>
      <c r="Q475" s="477"/>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413" t="s">
        <v>215</v>
      </c>
      <c r="D476" s="2399"/>
      <c r="E476" s="497">
        <v>5.4467435257050056E-2</v>
      </c>
      <c r="F476" s="477"/>
      <c r="G476" s="477"/>
      <c r="H476" s="2403" t="s">
        <v>214</v>
      </c>
      <c r="I476" s="2399"/>
      <c r="J476" s="498">
        <v>0.12861500240326543</v>
      </c>
      <c r="K476" s="477"/>
      <c r="L476" s="477"/>
      <c r="M476" s="2408" t="s">
        <v>237</v>
      </c>
      <c r="N476" s="2399"/>
      <c r="O476" s="505">
        <v>3.8090828440999628E-5</v>
      </c>
      <c r="P476" s="477"/>
      <c r="Q476" s="477"/>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413" t="s">
        <v>203</v>
      </c>
      <c r="D477" s="2399"/>
      <c r="E477" s="497">
        <v>0.38326893269736628</v>
      </c>
      <c r="F477" s="477"/>
      <c r="G477" s="477"/>
      <c r="H477" s="2403" t="s">
        <v>200</v>
      </c>
      <c r="I477" s="2399"/>
      <c r="J477" s="498">
        <v>0.25712639853157992</v>
      </c>
      <c r="K477" s="477"/>
      <c r="L477" s="477"/>
      <c r="M477" s="2408" t="s">
        <v>222</v>
      </c>
      <c r="N477" s="2399"/>
      <c r="O477" s="499">
        <v>9.751762159737996E-3</v>
      </c>
      <c r="P477" s="477"/>
      <c r="Q477" s="477"/>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413" t="s">
        <v>231</v>
      </c>
      <c r="D478" s="2399"/>
      <c r="E478" s="497">
        <v>1.1476144517174483E-2</v>
      </c>
      <c r="F478" s="477"/>
      <c r="G478" s="477"/>
      <c r="H478" s="2403" t="s">
        <v>232</v>
      </c>
      <c r="I478" s="2399"/>
      <c r="J478" s="498">
        <v>2.4610352706776101E-2</v>
      </c>
      <c r="K478" s="477"/>
      <c r="L478" s="477"/>
      <c r="M478" s="2408" t="s">
        <v>197</v>
      </c>
      <c r="N478" s="2399"/>
      <c r="O478" s="499">
        <v>0.66293862341548038</v>
      </c>
      <c r="P478" s="477"/>
      <c r="Q478" s="477"/>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414" t="s">
        <v>236</v>
      </c>
      <c r="D479" s="2399"/>
      <c r="E479" s="506">
        <v>1.8257657784968653E-5</v>
      </c>
      <c r="F479" s="477"/>
      <c r="G479" s="477"/>
      <c r="H479" s="2403" t="s">
        <v>237</v>
      </c>
      <c r="I479" s="2399"/>
      <c r="J479" s="498">
        <v>3.9758709670129587E-3</v>
      </c>
      <c r="K479" s="477"/>
      <c r="L479" s="477"/>
      <c r="M479" s="2408" t="s">
        <v>198</v>
      </c>
      <c r="N479" s="2399"/>
      <c r="O479" s="499">
        <v>0.66293862341548349</v>
      </c>
      <c r="P479" s="477"/>
      <c r="Q479" s="477"/>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398"/>
      <c r="D480" s="2399"/>
      <c r="E480" s="493"/>
      <c r="F480" s="477"/>
      <c r="G480" s="477"/>
      <c r="H480" s="2403" t="s">
        <v>222</v>
      </c>
      <c r="I480" s="2399"/>
      <c r="J480" s="498">
        <v>8.7127621361318408E-2</v>
      </c>
      <c r="K480" s="477"/>
      <c r="L480" s="477"/>
      <c r="M480" s="2408" t="s">
        <v>234</v>
      </c>
      <c r="N480" s="2399"/>
      <c r="O480" s="505">
        <v>2.3863147641778518E-5</v>
      </c>
      <c r="P480" s="477"/>
      <c r="Q480" s="477"/>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398"/>
      <c r="D481" s="2399"/>
      <c r="E481" s="477"/>
      <c r="F481" s="477"/>
      <c r="G481" s="477"/>
      <c r="H481" s="2403" t="s">
        <v>197</v>
      </c>
      <c r="I481" s="2399"/>
      <c r="J481" s="498">
        <v>0.52359746995518841</v>
      </c>
      <c r="K481" s="477"/>
      <c r="L481" s="477"/>
      <c r="M481" s="2408" t="s">
        <v>233</v>
      </c>
      <c r="N481" s="2399"/>
      <c r="O481" s="505">
        <v>5.5380497155879338E-7</v>
      </c>
      <c r="P481" s="477"/>
      <c r="Q481" s="477"/>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411" t="s">
        <v>240</v>
      </c>
      <c r="D482" s="2399"/>
      <c r="E482" s="2399"/>
      <c r="F482" s="2399"/>
      <c r="G482" s="2399"/>
      <c r="H482" s="2403" t="s">
        <v>198</v>
      </c>
      <c r="I482" s="2399"/>
      <c r="J482" s="498">
        <v>0.52359746995518597</v>
      </c>
      <c r="K482" s="477"/>
      <c r="L482" s="477"/>
      <c r="M482" s="2408" t="s">
        <v>220</v>
      </c>
      <c r="N482" s="2399"/>
      <c r="O482" s="499">
        <v>1.4212603527467086E-2</v>
      </c>
      <c r="P482" s="477"/>
      <c r="Q482" s="477"/>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426" t="s">
        <v>194</v>
      </c>
      <c r="D483" s="2399"/>
      <c r="E483" s="2427" t="s">
        <v>241</v>
      </c>
      <c r="F483" s="2428"/>
      <c r="G483" s="2429"/>
      <c r="H483" s="2403" t="s">
        <v>234</v>
      </c>
      <c r="I483" s="2399"/>
      <c r="J483" s="498">
        <v>8.7307055458411796E-3</v>
      </c>
      <c r="K483" s="477"/>
      <c r="L483" s="477"/>
      <c r="M483" s="2408" t="s">
        <v>202</v>
      </c>
      <c r="N483" s="2399"/>
      <c r="O483" s="499">
        <v>9.9472855028900187E-2</v>
      </c>
      <c r="P483" s="477"/>
      <c r="Q483" s="477"/>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399"/>
      <c r="D484" s="2399"/>
      <c r="E484" s="481" t="s">
        <v>177</v>
      </c>
      <c r="F484" s="482" t="s">
        <v>242</v>
      </c>
      <c r="G484" s="483" t="s">
        <v>243</v>
      </c>
      <c r="H484" s="2403" t="s">
        <v>233</v>
      </c>
      <c r="I484" s="2399"/>
      <c r="J484" s="498">
        <v>6.0300977824180538E-3</v>
      </c>
      <c r="K484" s="477"/>
      <c r="L484" s="477"/>
      <c r="M484" s="2408" t="s">
        <v>215</v>
      </c>
      <c r="N484" s="2399"/>
      <c r="O484" s="499">
        <v>2.6269888888788482E-2</v>
      </c>
      <c r="P484" s="477"/>
      <c r="Q484" s="477"/>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410" t="s">
        <v>195</v>
      </c>
      <c r="D485" s="2399"/>
      <c r="E485" s="507">
        <v>6.8751271000930076</v>
      </c>
      <c r="F485" s="508">
        <v>19.097575278036132</v>
      </c>
      <c r="G485" s="509">
        <v>19.097575278036132</v>
      </c>
      <c r="H485" s="2403" t="s">
        <v>228</v>
      </c>
      <c r="I485" s="2399"/>
      <c r="J485" s="498">
        <v>9.4390503919168801E-3</v>
      </c>
      <c r="K485" s="477"/>
      <c r="L485" s="477"/>
      <c r="M485" s="2408" t="s">
        <v>203</v>
      </c>
      <c r="N485" s="2399"/>
      <c r="O485" s="499">
        <v>2.6346569862916482E-3</v>
      </c>
      <c r="P485" s="477"/>
      <c r="Q485" s="477"/>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398"/>
      <c r="D486" s="2399"/>
      <c r="E486" s="493"/>
      <c r="F486" s="493"/>
      <c r="G486" s="493"/>
      <c r="H486" s="2403" t="s">
        <v>220</v>
      </c>
      <c r="I486" s="2399"/>
      <c r="J486" s="503">
        <v>8.2397792221261944E-5</v>
      </c>
      <c r="K486" s="477"/>
      <c r="L486" s="477"/>
      <c r="M486" s="2408" t="s">
        <v>231</v>
      </c>
      <c r="N486" s="2399"/>
      <c r="O486" s="499">
        <v>1.8460408620624964E-3</v>
      </c>
      <c r="P486" s="477"/>
      <c r="Q486" s="477"/>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398"/>
      <c r="D487" s="2399"/>
      <c r="E487" s="477"/>
      <c r="F487" s="477"/>
      <c r="G487" s="477"/>
      <c r="H487" s="2403" t="s">
        <v>202</v>
      </c>
      <c r="I487" s="2399"/>
      <c r="J487" s="498">
        <v>0.38104124448627308</v>
      </c>
      <c r="K487" s="477"/>
      <c r="L487" s="477"/>
      <c r="M487" s="2409" t="s">
        <v>236</v>
      </c>
      <c r="N487" s="2399"/>
      <c r="O487" s="510">
        <v>7.4566270623925359E-5</v>
      </c>
      <c r="P487" s="477"/>
      <c r="Q487" s="477"/>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411" t="s">
        <v>244</v>
      </c>
      <c r="D488" s="2399"/>
      <c r="E488" s="2399"/>
      <c r="F488" s="477"/>
      <c r="G488" s="477"/>
      <c r="H488" s="2403" t="s">
        <v>215</v>
      </c>
      <c r="I488" s="2399"/>
      <c r="J488" s="498">
        <v>1.2320270277220845E-4</v>
      </c>
      <c r="K488" s="477"/>
      <c r="L488" s="477"/>
      <c r="M488" s="2398"/>
      <c r="N488" s="2399"/>
      <c r="O488" s="493"/>
      <c r="P488" s="477"/>
      <c r="Q488" s="477"/>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398"/>
      <c r="D489" s="2399"/>
      <c r="E489" s="484" t="s">
        <v>194</v>
      </c>
      <c r="F489" s="477"/>
      <c r="G489" s="477"/>
      <c r="H489" s="2403" t="s">
        <v>203</v>
      </c>
      <c r="I489" s="2399"/>
      <c r="J489" s="498">
        <v>0.3984331284690531</v>
      </c>
      <c r="K489" s="477"/>
      <c r="L489" s="477"/>
      <c r="M489" s="2398"/>
      <c r="N489" s="2399"/>
      <c r="O489" s="477"/>
      <c r="P489" s="477"/>
      <c r="Q489" s="477"/>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399"/>
      <c r="D490" s="2399"/>
      <c r="E490" s="511" t="s">
        <v>195</v>
      </c>
      <c r="F490" s="477"/>
      <c r="G490" s="477"/>
      <c r="H490" s="2403" t="s">
        <v>231</v>
      </c>
      <c r="I490" s="2399"/>
      <c r="J490" s="498">
        <v>1.1855002791604003E-2</v>
      </c>
      <c r="K490" s="477"/>
      <c r="L490" s="477"/>
      <c r="M490" s="2406" t="s">
        <v>240</v>
      </c>
      <c r="N490" s="2399"/>
      <c r="O490" s="2399"/>
      <c r="P490" s="2399"/>
      <c r="Q490" s="2399"/>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421" t="s">
        <v>196</v>
      </c>
      <c r="D491" s="2399"/>
      <c r="E491" s="494">
        <v>0.12481470776682355</v>
      </c>
      <c r="F491" s="477"/>
      <c r="G491" s="477"/>
      <c r="H491" s="2405" t="s">
        <v>236</v>
      </c>
      <c r="I491" s="2399"/>
      <c r="J491" s="502">
        <v>1.8177124219068881E-4</v>
      </c>
      <c r="K491" s="477"/>
      <c r="L491" s="477"/>
      <c r="M491" s="2422" t="s">
        <v>194</v>
      </c>
      <c r="N491" s="2399"/>
      <c r="O491" s="2423" t="s">
        <v>241</v>
      </c>
      <c r="P491" s="2424"/>
      <c r="Q491" s="2425"/>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413" t="s">
        <v>204</v>
      </c>
      <c r="D492" s="2399"/>
      <c r="E492" s="497">
        <v>9.8098572531071654E-2</v>
      </c>
      <c r="F492" s="477"/>
      <c r="G492" s="477"/>
      <c r="H492" s="2398"/>
      <c r="I492" s="2399"/>
      <c r="J492" s="493"/>
      <c r="K492" s="477"/>
      <c r="L492" s="477"/>
      <c r="M492" s="2399"/>
      <c r="N492" s="2399"/>
      <c r="O492" s="485" t="s">
        <v>177</v>
      </c>
      <c r="P492" s="486" t="s">
        <v>242</v>
      </c>
      <c r="Q492" s="487" t="s">
        <v>243</v>
      </c>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413" t="s">
        <v>207</v>
      </c>
      <c r="D493" s="2399"/>
      <c r="E493" s="497">
        <v>9.453804301773909E-2</v>
      </c>
      <c r="F493" s="477"/>
      <c r="G493" s="477"/>
      <c r="H493" s="2398"/>
      <c r="I493" s="2399"/>
      <c r="J493" s="477"/>
      <c r="K493" s="477"/>
      <c r="L493" s="477"/>
      <c r="M493" s="2404" t="s">
        <v>195</v>
      </c>
      <c r="N493" s="2399"/>
      <c r="O493" s="512">
        <v>3.1989918075695956</v>
      </c>
      <c r="P493" s="513">
        <v>7.9974795189239885</v>
      </c>
      <c r="Q493" s="514">
        <v>7.9974795189239885</v>
      </c>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413" t="s">
        <v>213</v>
      </c>
      <c r="D494" s="2399"/>
      <c r="E494" s="497">
        <v>3.0621044735955359E-2</v>
      </c>
      <c r="F494" s="477"/>
      <c r="G494" s="477"/>
      <c r="H494" s="2401" t="s">
        <v>240</v>
      </c>
      <c r="I494" s="2399"/>
      <c r="J494" s="2399"/>
      <c r="K494" s="2399"/>
      <c r="L494" s="2399"/>
      <c r="M494" s="2398"/>
      <c r="N494" s="2399"/>
      <c r="O494" s="493"/>
      <c r="P494" s="493"/>
      <c r="Q494" s="493"/>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413" t="s">
        <v>235</v>
      </c>
      <c r="D495" s="2399"/>
      <c r="E495" s="497">
        <v>5.1140380717441467E-3</v>
      </c>
      <c r="F495" s="477"/>
      <c r="G495" s="477"/>
      <c r="H495" s="2417" t="s">
        <v>194</v>
      </c>
      <c r="I495" s="2399"/>
      <c r="J495" s="2418" t="s">
        <v>241</v>
      </c>
      <c r="K495" s="2419"/>
      <c r="L495" s="2420"/>
      <c r="M495" s="2398"/>
      <c r="N495" s="2399"/>
      <c r="O495" s="477"/>
      <c r="P495" s="477"/>
      <c r="Q495" s="477"/>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413" t="s">
        <v>216</v>
      </c>
      <c r="D496" s="2399"/>
      <c r="E496" s="497">
        <v>4.509521971630738E-2</v>
      </c>
      <c r="F496" s="477"/>
      <c r="G496" s="477"/>
      <c r="H496" s="2399"/>
      <c r="I496" s="2399"/>
      <c r="J496" s="488" t="s">
        <v>177</v>
      </c>
      <c r="K496" s="489" t="s">
        <v>242</v>
      </c>
      <c r="L496" s="490" t="s">
        <v>243</v>
      </c>
      <c r="M496" s="2406" t="s">
        <v>244</v>
      </c>
      <c r="N496" s="2399"/>
      <c r="O496" s="2399"/>
      <c r="P496" s="477"/>
      <c r="Q496" s="477"/>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413" t="s">
        <v>210</v>
      </c>
      <c r="D497" s="2399"/>
      <c r="E497" s="497">
        <v>8.1079519216293985E-2</v>
      </c>
      <c r="F497" s="477"/>
      <c r="G497" s="477"/>
      <c r="H497" s="2400" t="s">
        <v>195</v>
      </c>
      <c r="I497" s="2399"/>
      <c r="J497" s="515">
        <v>5.4228816391911066</v>
      </c>
      <c r="K497" s="516">
        <v>12.911622950455016</v>
      </c>
      <c r="L497" s="517">
        <v>12.911622950455016</v>
      </c>
      <c r="M497" s="2398"/>
      <c r="N497" s="2399"/>
      <c r="O497" s="491" t="s">
        <v>194</v>
      </c>
      <c r="P497" s="477"/>
      <c r="Q497" s="477"/>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413" t="s">
        <v>206</v>
      </c>
      <c r="D498" s="2399"/>
      <c r="E498" s="497">
        <v>9.7442211360953865E-2</v>
      </c>
      <c r="F498" s="477"/>
      <c r="G498" s="477"/>
      <c r="H498" s="2398"/>
      <c r="I498" s="2399"/>
      <c r="J498" s="493"/>
      <c r="K498" s="493"/>
      <c r="L498" s="493"/>
      <c r="M498" s="2399"/>
      <c r="N498" s="2399"/>
      <c r="O498" s="518" t="s">
        <v>195</v>
      </c>
      <c r="P498" s="477"/>
      <c r="Q498" s="477"/>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413" t="s">
        <v>208</v>
      </c>
      <c r="D499" s="2399"/>
      <c r="E499" s="497">
        <v>6.4899182094150772E-3</v>
      </c>
      <c r="F499" s="477"/>
      <c r="G499" s="477"/>
      <c r="H499" s="2398"/>
      <c r="I499" s="2399"/>
      <c r="J499" s="477"/>
      <c r="K499" s="477"/>
      <c r="L499" s="477"/>
      <c r="M499" s="2416" t="s">
        <v>196</v>
      </c>
      <c r="N499" s="2399"/>
      <c r="O499" s="496">
        <v>0.14107943119128055</v>
      </c>
      <c r="P499" s="477"/>
      <c r="Q499" s="477"/>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413" t="s">
        <v>211</v>
      </c>
      <c r="D500" s="2399"/>
      <c r="E500" s="497">
        <v>6.6757836328521836E-2</v>
      </c>
      <c r="F500" s="477"/>
      <c r="G500" s="477"/>
      <c r="H500" s="2401" t="s">
        <v>244</v>
      </c>
      <c r="I500" s="2399"/>
      <c r="J500" s="2399"/>
      <c r="K500" s="477"/>
      <c r="L500" s="477"/>
      <c r="M500" s="2408" t="s">
        <v>204</v>
      </c>
      <c r="N500" s="2399"/>
      <c r="O500" s="499">
        <v>0.11839180926409205</v>
      </c>
      <c r="P500" s="477"/>
      <c r="Q500" s="477"/>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413" t="s">
        <v>221</v>
      </c>
      <c r="D501" s="2399"/>
      <c r="E501" s="497">
        <v>-3.7728279779401082E-2</v>
      </c>
      <c r="F501" s="477"/>
      <c r="G501" s="477"/>
      <c r="H501" s="2398"/>
      <c r="I501" s="2399"/>
      <c r="J501" s="492" t="s">
        <v>194</v>
      </c>
      <c r="K501" s="477"/>
      <c r="L501" s="477"/>
      <c r="M501" s="2408" t="s">
        <v>207</v>
      </c>
      <c r="N501" s="2399"/>
      <c r="O501" s="499">
        <v>2.2116809996902367E-2</v>
      </c>
      <c r="P501" s="477"/>
      <c r="Q501" s="477"/>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413" t="s">
        <v>199</v>
      </c>
      <c r="D502" s="2399"/>
      <c r="E502" s="497">
        <v>-0.11992022482189661</v>
      </c>
      <c r="F502" s="477"/>
      <c r="G502" s="477"/>
      <c r="H502" s="2399"/>
      <c r="I502" s="2399"/>
      <c r="J502" s="519" t="s">
        <v>195</v>
      </c>
      <c r="K502" s="477"/>
      <c r="L502" s="477"/>
      <c r="M502" s="2408" t="s">
        <v>213</v>
      </c>
      <c r="N502" s="2399"/>
      <c r="O502" s="499">
        <v>5.2135856946123951E-2</v>
      </c>
      <c r="P502" s="477"/>
      <c r="Q502" s="477"/>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413" t="s">
        <v>227</v>
      </c>
      <c r="D503" s="2399"/>
      <c r="E503" s="497">
        <v>2.0558324197730356E-2</v>
      </c>
      <c r="F503" s="477"/>
      <c r="G503" s="477"/>
      <c r="H503" s="2415" t="s">
        <v>196</v>
      </c>
      <c r="I503" s="2399"/>
      <c r="J503" s="495">
        <v>0.12642004022944731</v>
      </c>
      <c r="K503" s="477"/>
      <c r="L503" s="477"/>
      <c r="M503" s="2408" t="s">
        <v>216</v>
      </c>
      <c r="N503" s="2399"/>
      <c r="O503" s="499">
        <v>3.3658997928506379E-2</v>
      </c>
      <c r="P503" s="477"/>
      <c r="Q503" s="477"/>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413" t="s">
        <v>218</v>
      </c>
      <c r="D504" s="2399"/>
      <c r="E504" s="497">
        <v>1.4085396784130559E-2</v>
      </c>
      <c r="F504" s="477"/>
      <c r="G504" s="477"/>
      <c r="H504" s="2403" t="s">
        <v>204</v>
      </c>
      <c r="I504" s="2399"/>
      <c r="J504" s="498">
        <v>9.7689157910411786E-2</v>
      </c>
      <c r="K504" s="477"/>
      <c r="L504" s="477"/>
      <c r="M504" s="2408" t="s">
        <v>210</v>
      </c>
      <c r="N504" s="2399"/>
      <c r="O504" s="499">
        <v>1.6943258991741383E-2</v>
      </c>
      <c r="P504" s="477"/>
      <c r="Q504" s="477"/>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413" t="s">
        <v>219</v>
      </c>
      <c r="D505" s="2399"/>
      <c r="E505" s="497">
        <v>4.0857454783227373E-2</v>
      </c>
      <c r="F505" s="477"/>
      <c r="G505" s="477"/>
      <c r="H505" s="2403" t="s">
        <v>207</v>
      </c>
      <c r="I505" s="2399"/>
      <c r="J505" s="498">
        <v>9.346141284862719E-2</v>
      </c>
      <c r="K505" s="477"/>
      <c r="L505" s="477"/>
      <c r="M505" s="2408" t="s">
        <v>206</v>
      </c>
      <c r="N505" s="2399"/>
      <c r="O505" s="499">
        <v>2.8110038935188819E-2</v>
      </c>
      <c r="P505" s="477"/>
      <c r="Q505" s="477"/>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413" t="s">
        <v>212</v>
      </c>
      <c r="D506" s="2399"/>
      <c r="E506" s="497">
        <v>6.8387845700699793E-2</v>
      </c>
      <c r="F506" s="477"/>
      <c r="G506" s="477"/>
      <c r="H506" s="2403" t="s">
        <v>213</v>
      </c>
      <c r="I506" s="2399"/>
      <c r="J506" s="498">
        <v>2.2611227341122305E-2</v>
      </c>
      <c r="K506" s="477"/>
      <c r="L506" s="477"/>
      <c r="M506" s="2408" t="s">
        <v>208</v>
      </c>
      <c r="N506" s="2399"/>
      <c r="O506" s="499">
        <v>0.10967926779109857</v>
      </c>
      <c r="P506" s="477"/>
      <c r="Q506" s="477"/>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413" t="s">
        <v>201</v>
      </c>
      <c r="D507" s="2399"/>
      <c r="E507" s="497">
        <v>7.1128692010460834E-2</v>
      </c>
      <c r="F507" s="477"/>
      <c r="G507" s="477"/>
      <c r="H507" s="2403" t="s">
        <v>235</v>
      </c>
      <c r="I507" s="2399"/>
      <c r="J507" s="498">
        <v>1.1892862736043576E-3</v>
      </c>
      <c r="K507" s="477"/>
      <c r="L507" s="477"/>
      <c r="M507" s="2408" t="s">
        <v>211</v>
      </c>
      <c r="N507" s="2399"/>
      <c r="O507" s="499">
        <v>6.2348010765272355E-2</v>
      </c>
      <c r="P507" s="477"/>
      <c r="Q507" s="477"/>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413" t="s">
        <v>225</v>
      </c>
      <c r="D508" s="2399"/>
      <c r="E508" s="497">
        <v>3.0454328255850972E-2</v>
      </c>
      <c r="F508" s="477"/>
      <c r="G508" s="477"/>
      <c r="H508" s="2403" t="s">
        <v>216</v>
      </c>
      <c r="I508" s="2399"/>
      <c r="J508" s="498">
        <v>4.4301461607855266E-2</v>
      </c>
      <c r="K508" s="477"/>
      <c r="L508" s="477"/>
      <c r="M508" s="2408" t="s">
        <v>205</v>
      </c>
      <c r="N508" s="2399"/>
      <c r="O508" s="499">
        <v>-0.14032933411396287</v>
      </c>
      <c r="P508" s="477"/>
      <c r="Q508" s="477"/>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413" t="s">
        <v>230</v>
      </c>
      <c r="D509" s="2399"/>
      <c r="E509" s="497">
        <v>1.5819170503825204E-2</v>
      </c>
      <c r="F509" s="477"/>
      <c r="G509" s="477"/>
      <c r="H509" s="2403" t="s">
        <v>210</v>
      </c>
      <c r="I509" s="2399"/>
      <c r="J509" s="498">
        <v>8.0967225413355798E-2</v>
      </c>
      <c r="K509" s="477"/>
      <c r="L509" s="477"/>
      <c r="M509" s="2408" t="s">
        <v>209</v>
      </c>
      <c r="N509" s="2399"/>
      <c r="O509" s="499">
        <v>-0.10250099477318406</v>
      </c>
      <c r="P509" s="477"/>
      <c r="Q509" s="477"/>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413" t="s">
        <v>229</v>
      </c>
      <c r="D510" s="2399"/>
      <c r="E510" s="497">
        <v>1.6707252759585938E-2</v>
      </c>
      <c r="F510" s="477"/>
      <c r="G510" s="477"/>
      <c r="H510" s="2403" t="s">
        <v>206</v>
      </c>
      <c r="I510" s="2399"/>
      <c r="J510" s="498">
        <v>0.10180920999446372</v>
      </c>
      <c r="K510" s="477"/>
      <c r="L510" s="477"/>
      <c r="M510" s="2408" t="s">
        <v>217</v>
      </c>
      <c r="N510" s="2399"/>
      <c r="O510" s="499">
        <v>-3.267825682298677E-3</v>
      </c>
      <c r="P510" s="477"/>
      <c r="Q510" s="477"/>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413" t="s">
        <v>214</v>
      </c>
      <c r="D511" s="2399"/>
      <c r="E511" s="497">
        <v>-1.5330521120139166E-2</v>
      </c>
      <c r="F511" s="477"/>
      <c r="G511" s="477"/>
      <c r="H511" s="2403" t="s">
        <v>208</v>
      </c>
      <c r="I511" s="2399"/>
      <c r="J511" s="498">
        <v>-4.2789906661051882E-2</v>
      </c>
      <c r="K511" s="477"/>
      <c r="L511" s="477"/>
      <c r="M511" s="2408" t="s">
        <v>224</v>
      </c>
      <c r="N511" s="2399"/>
      <c r="O511" s="499">
        <v>2.3805311337500478E-2</v>
      </c>
      <c r="P511" s="477"/>
      <c r="Q511" s="477"/>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413" t="s">
        <v>200</v>
      </c>
      <c r="D512" s="2399"/>
      <c r="E512" s="497">
        <v>-8.9030468519825337E-2</v>
      </c>
      <c r="F512" s="477"/>
      <c r="G512" s="477"/>
      <c r="H512" s="2403" t="s">
        <v>211</v>
      </c>
      <c r="I512" s="2399"/>
      <c r="J512" s="498">
        <v>7.6666014175912525E-2</v>
      </c>
      <c r="K512" s="477"/>
      <c r="L512" s="477"/>
      <c r="M512" s="2408" t="s">
        <v>223</v>
      </c>
      <c r="N512" s="2399"/>
      <c r="O512" s="499">
        <v>1.612046389857822E-2</v>
      </c>
      <c r="P512" s="477"/>
      <c r="Q512" s="477"/>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413" t="s">
        <v>232</v>
      </c>
      <c r="D513" s="2399"/>
      <c r="E513" s="497">
        <v>-5.1231492827829104E-3</v>
      </c>
      <c r="F513" s="477"/>
      <c r="G513" s="477"/>
      <c r="H513" s="2403" t="s">
        <v>205</v>
      </c>
      <c r="I513" s="2399"/>
      <c r="J513" s="498">
        <v>-4.4125436780695644E-2</v>
      </c>
      <c r="K513" s="477"/>
      <c r="L513" s="477"/>
      <c r="M513" s="2408" t="s">
        <v>226</v>
      </c>
      <c r="N513" s="2399"/>
      <c r="O513" s="499">
        <v>2.7328842508483074E-2</v>
      </c>
      <c r="P513" s="477"/>
      <c r="Q513" s="477"/>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413" t="s">
        <v>237</v>
      </c>
      <c r="D514" s="2399"/>
      <c r="E514" s="497">
        <v>2.047912418623666E-4</v>
      </c>
      <c r="F514" s="477"/>
      <c r="G514" s="477"/>
      <c r="H514" s="2403" t="s">
        <v>209</v>
      </c>
      <c r="I514" s="2399"/>
      <c r="J514" s="498">
        <v>-7.8682245067167977E-2</v>
      </c>
      <c r="K514" s="477"/>
      <c r="L514" s="477"/>
      <c r="M514" s="2408" t="s">
        <v>221</v>
      </c>
      <c r="N514" s="2399"/>
      <c r="O514" s="499">
        <v>-1.7828657738862351E-2</v>
      </c>
      <c r="P514" s="477"/>
      <c r="Q514" s="477"/>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413" t="s">
        <v>222</v>
      </c>
      <c r="D515" s="2399"/>
      <c r="E515" s="497">
        <v>-2.0990374721164259E-2</v>
      </c>
      <c r="F515" s="477"/>
      <c r="G515" s="477"/>
      <c r="H515" s="2403" t="s">
        <v>217</v>
      </c>
      <c r="I515" s="2399"/>
      <c r="J515" s="498">
        <v>-6.0900268818868529E-2</v>
      </c>
      <c r="K515" s="477"/>
      <c r="L515" s="477"/>
      <c r="M515" s="2408" t="s">
        <v>199</v>
      </c>
      <c r="N515" s="2399"/>
      <c r="O515" s="499">
        <v>-0.11192718879861545</v>
      </c>
      <c r="P515" s="477"/>
      <c r="Q515" s="477"/>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413" t="s">
        <v>197</v>
      </c>
      <c r="D516" s="2399"/>
      <c r="E516" s="497">
        <v>0.11787262030412164</v>
      </c>
      <c r="F516" s="477"/>
      <c r="G516" s="477"/>
      <c r="H516" s="2403" t="s">
        <v>224</v>
      </c>
      <c r="I516" s="2399"/>
      <c r="J516" s="498">
        <v>-4.5469143205893049E-2</v>
      </c>
      <c r="K516" s="477"/>
      <c r="L516" s="477"/>
      <c r="M516" s="2408" t="s">
        <v>227</v>
      </c>
      <c r="N516" s="2399"/>
      <c r="O516" s="499">
        <v>1.7881765395319989E-2</v>
      </c>
      <c r="P516" s="477"/>
      <c r="Q516" s="477"/>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413" t="s">
        <v>198</v>
      </c>
      <c r="D517" s="2399"/>
      <c r="E517" s="497">
        <v>0.11787262030412177</v>
      </c>
      <c r="F517" s="477"/>
      <c r="G517" s="477"/>
      <c r="H517" s="2403" t="s">
        <v>223</v>
      </c>
      <c r="I517" s="2399"/>
      <c r="J517" s="498">
        <v>-5.4206937355611086E-2</v>
      </c>
      <c r="K517" s="477"/>
      <c r="L517" s="477"/>
      <c r="M517" s="2408" t="s">
        <v>218</v>
      </c>
      <c r="N517" s="2399"/>
      <c r="O517" s="499">
        <v>4.1023586615737288E-2</v>
      </c>
      <c r="P517" s="477"/>
      <c r="Q517" s="477"/>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413" t="s">
        <v>234</v>
      </c>
      <c r="D518" s="2399"/>
      <c r="E518" s="497">
        <v>-6.5633036134237818E-3</v>
      </c>
      <c r="F518" s="477"/>
      <c r="G518" s="477"/>
      <c r="H518" s="2403" t="s">
        <v>226</v>
      </c>
      <c r="I518" s="2399"/>
      <c r="J518" s="498">
        <v>-3.0793276334001602E-2</v>
      </c>
      <c r="K518" s="477"/>
      <c r="L518" s="477"/>
      <c r="M518" s="2408" t="s">
        <v>219</v>
      </c>
      <c r="N518" s="2399"/>
      <c r="O518" s="499">
        <v>9.4969413536644016E-3</v>
      </c>
      <c r="P518" s="477"/>
      <c r="Q518" s="477"/>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413" t="s">
        <v>233</v>
      </c>
      <c r="D519" s="2399"/>
      <c r="E519" s="497">
        <v>1.5166249347200074E-2</v>
      </c>
      <c r="F519" s="477"/>
      <c r="G519" s="477"/>
      <c r="H519" s="2403" t="s">
        <v>221</v>
      </c>
      <c r="I519" s="2399"/>
      <c r="J519" s="498">
        <v>-2.9608495396339168E-2</v>
      </c>
      <c r="K519" s="477"/>
      <c r="L519" s="477"/>
      <c r="M519" s="2408" t="s">
        <v>212</v>
      </c>
      <c r="N519" s="2399"/>
      <c r="O519" s="499">
        <v>9.3613715493384986E-3</v>
      </c>
      <c r="P519" s="477"/>
      <c r="Q519" s="477"/>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413" t="s">
        <v>228</v>
      </c>
      <c r="D520" s="2399"/>
      <c r="E520" s="497">
        <v>1.7635920863656229E-2</v>
      </c>
      <c r="F520" s="477"/>
      <c r="G520" s="477"/>
      <c r="H520" s="2403" t="s">
        <v>199</v>
      </c>
      <c r="I520" s="2399"/>
      <c r="J520" s="498">
        <v>-0.12288216384384948</v>
      </c>
      <c r="K520" s="477"/>
      <c r="L520" s="477"/>
      <c r="M520" s="2408" t="s">
        <v>201</v>
      </c>
      <c r="N520" s="2399"/>
      <c r="O520" s="499">
        <v>0.14824356561768184</v>
      </c>
      <c r="P520" s="477"/>
      <c r="Q520" s="477"/>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413" t="s">
        <v>220</v>
      </c>
      <c r="D521" s="2399"/>
      <c r="E521" s="497">
        <v>8.5457055446106229E-3</v>
      </c>
      <c r="F521" s="477"/>
      <c r="G521" s="477"/>
      <c r="H521" s="2403" t="s">
        <v>227</v>
      </c>
      <c r="I521" s="2399"/>
      <c r="J521" s="498">
        <v>2.1629728300069217E-2</v>
      </c>
      <c r="K521" s="477"/>
      <c r="L521" s="477"/>
      <c r="M521" s="2408" t="s">
        <v>225</v>
      </c>
      <c r="N521" s="2399"/>
      <c r="O521" s="499">
        <v>2.6167219041074496E-2</v>
      </c>
      <c r="P521" s="477"/>
      <c r="Q521" s="477"/>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413" t="s">
        <v>202</v>
      </c>
      <c r="D522" s="2399"/>
      <c r="E522" s="497">
        <v>0.10900585535547569</v>
      </c>
      <c r="F522" s="477"/>
      <c r="G522" s="477"/>
      <c r="H522" s="2403" t="s">
        <v>218</v>
      </c>
      <c r="I522" s="2399"/>
      <c r="J522" s="498">
        <v>6.6243141117863407E-3</v>
      </c>
      <c r="K522" s="477"/>
      <c r="L522" s="477"/>
      <c r="M522" s="2408" t="s">
        <v>230</v>
      </c>
      <c r="N522" s="2399"/>
      <c r="O522" s="499">
        <v>2.0609017772047235E-2</v>
      </c>
      <c r="P522" s="477"/>
      <c r="Q522" s="477"/>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413" t="s">
        <v>215</v>
      </c>
      <c r="D523" s="2399"/>
      <c r="E523" s="497">
        <v>3.3945931582453029E-2</v>
      </c>
      <c r="F523" s="477"/>
      <c r="G523" s="477"/>
      <c r="H523" s="2403" t="s">
        <v>219</v>
      </c>
      <c r="I523" s="2399"/>
      <c r="J523" s="498">
        <v>4.1737781125733037E-2</v>
      </c>
      <c r="K523" s="477"/>
      <c r="L523" s="477"/>
      <c r="M523" s="2408" t="s">
        <v>229</v>
      </c>
      <c r="N523" s="2399"/>
      <c r="O523" s="499">
        <v>1.023541534960706E-2</v>
      </c>
      <c r="P523" s="477"/>
      <c r="Q523" s="477"/>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413" t="s">
        <v>203</v>
      </c>
      <c r="D524" s="2399"/>
      <c r="E524" s="497">
        <v>-9.0047379192253349E-2</v>
      </c>
      <c r="F524" s="477"/>
      <c r="G524" s="477"/>
      <c r="H524" s="2403" t="s">
        <v>212</v>
      </c>
      <c r="I524" s="2399"/>
      <c r="J524" s="498">
        <v>5.8839237821178364E-2</v>
      </c>
      <c r="K524" s="477"/>
      <c r="L524" s="477"/>
      <c r="M524" s="2408" t="s">
        <v>214</v>
      </c>
      <c r="N524" s="2399"/>
      <c r="O524" s="499">
        <v>1.5659787159064586E-2</v>
      </c>
      <c r="P524" s="477"/>
      <c r="Q524" s="477"/>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413" t="s">
        <v>231</v>
      </c>
      <c r="D525" s="2399"/>
      <c r="E525" s="497">
        <v>-1.5581787345019093E-2</v>
      </c>
      <c r="F525" s="477"/>
      <c r="G525" s="477"/>
      <c r="H525" s="2403" t="s">
        <v>201</v>
      </c>
      <c r="I525" s="2399"/>
      <c r="J525" s="498">
        <v>4.4019376090395849E-2</v>
      </c>
      <c r="K525" s="477"/>
      <c r="L525" s="477"/>
      <c r="M525" s="2408" t="s">
        <v>200</v>
      </c>
      <c r="N525" s="2399"/>
      <c r="O525" s="499">
        <v>-0.20603848507404565</v>
      </c>
      <c r="P525" s="477"/>
      <c r="Q525" s="477"/>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414" t="s">
        <v>236</v>
      </c>
      <c r="D526" s="2399"/>
      <c r="E526" s="500">
        <v>6.215009544387922E-4</v>
      </c>
      <c r="F526" s="477"/>
      <c r="G526" s="477"/>
      <c r="H526" s="2403" t="s">
        <v>225</v>
      </c>
      <c r="I526" s="2399"/>
      <c r="J526" s="498">
        <v>2.659917013779093E-2</v>
      </c>
      <c r="K526" s="477"/>
      <c r="L526" s="477"/>
      <c r="M526" s="2408" t="s">
        <v>232</v>
      </c>
      <c r="N526" s="2399"/>
      <c r="O526" s="499">
        <v>-2.3732962558819979E-3</v>
      </c>
      <c r="P526" s="477"/>
      <c r="Q526" s="477"/>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398"/>
      <c r="D527" s="2399"/>
      <c r="E527" s="493"/>
      <c r="F527" s="477"/>
      <c r="G527" s="477"/>
      <c r="H527" s="2403" t="s">
        <v>230</v>
      </c>
      <c r="I527" s="2399"/>
      <c r="J527" s="498">
        <v>1.8201854907705151E-2</v>
      </c>
      <c r="K527" s="477"/>
      <c r="L527" s="477"/>
      <c r="M527" s="2408" t="s">
        <v>237</v>
      </c>
      <c r="N527" s="2399"/>
      <c r="O527" s="499">
        <v>1.9292880809261817E-3</v>
      </c>
      <c r="P527" s="477"/>
      <c r="Q527" s="477"/>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398"/>
      <c r="D528" s="2399"/>
      <c r="E528" s="477"/>
      <c r="F528" s="477"/>
      <c r="G528" s="477"/>
      <c r="H528" s="2403" t="s">
        <v>229</v>
      </c>
      <c r="I528" s="2399"/>
      <c r="J528" s="498">
        <v>1.2742777581044829E-2</v>
      </c>
      <c r="K528" s="477"/>
      <c r="L528" s="477"/>
      <c r="M528" s="2408" t="s">
        <v>222</v>
      </c>
      <c r="N528" s="2399"/>
      <c r="O528" s="499">
        <v>3.086941663824792E-2</v>
      </c>
      <c r="P528" s="477"/>
      <c r="Q528" s="477"/>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411" t="s">
        <v>245</v>
      </c>
      <c r="D529" s="2399"/>
      <c r="E529" s="2399"/>
      <c r="F529" s="477"/>
      <c r="G529" s="477"/>
      <c r="H529" s="2403" t="s">
        <v>214</v>
      </c>
      <c r="I529" s="2399"/>
      <c r="J529" s="498">
        <v>-6.6132614045419494E-2</v>
      </c>
      <c r="K529" s="477"/>
      <c r="L529" s="477"/>
      <c r="M529" s="2408" t="s">
        <v>197</v>
      </c>
      <c r="N529" s="2399"/>
      <c r="O529" s="499">
        <v>0.25452094860556979</v>
      </c>
      <c r="P529" s="477"/>
      <c r="Q529" s="477"/>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412" t="s">
        <v>194</v>
      </c>
      <c r="D530" s="2399"/>
      <c r="E530" s="520" t="s">
        <v>195</v>
      </c>
      <c r="F530" s="477"/>
      <c r="G530" s="477"/>
      <c r="H530" s="2403" t="s">
        <v>200</v>
      </c>
      <c r="I530" s="2399"/>
      <c r="J530" s="498">
        <v>-9.3506802822915472E-2</v>
      </c>
      <c r="K530" s="477"/>
      <c r="L530" s="477"/>
      <c r="M530" s="2408" t="s">
        <v>198</v>
      </c>
      <c r="N530" s="2399"/>
      <c r="O530" s="499">
        <v>0.25452094860557034</v>
      </c>
      <c r="P530" s="477"/>
      <c r="Q530" s="477"/>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410" t="s">
        <v>195</v>
      </c>
      <c r="D531" s="2399"/>
      <c r="E531" s="521">
        <v>1.0000000000000002</v>
      </c>
      <c r="F531" s="477"/>
      <c r="G531" s="477"/>
      <c r="H531" s="2403" t="s">
        <v>232</v>
      </c>
      <c r="I531" s="2399"/>
      <c r="J531" s="498">
        <v>-2.8928691718452564E-2</v>
      </c>
      <c r="K531" s="477"/>
      <c r="L531" s="477"/>
      <c r="M531" s="2408" t="s">
        <v>234</v>
      </c>
      <c r="N531" s="2399"/>
      <c r="O531" s="499">
        <v>-1.5270411354289355E-3</v>
      </c>
      <c r="P531" s="477"/>
      <c r="Q531" s="477"/>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398"/>
      <c r="D532" s="2399"/>
      <c r="E532" s="493"/>
      <c r="F532" s="477"/>
      <c r="G532" s="477"/>
      <c r="H532" s="2403" t="s">
        <v>237</v>
      </c>
      <c r="I532" s="2399"/>
      <c r="J532" s="498">
        <v>-1.162749108302214E-2</v>
      </c>
      <c r="K532" s="477"/>
      <c r="L532" s="477"/>
      <c r="M532" s="2408" t="s">
        <v>233</v>
      </c>
      <c r="N532" s="2399"/>
      <c r="O532" s="499">
        <v>2.3262977314978889E-4</v>
      </c>
      <c r="P532" s="477"/>
      <c r="Q532" s="477"/>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398"/>
      <c r="D533" s="2399"/>
      <c r="E533" s="477"/>
      <c r="F533" s="477"/>
      <c r="G533" s="477"/>
      <c r="H533" s="2403" t="s">
        <v>222</v>
      </c>
      <c r="I533" s="2399"/>
      <c r="J533" s="498">
        <v>-5.4431186757067998E-2</v>
      </c>
      <c r="K533" s="477"/>
      <c r="L533" s="477"/>
      <c r="M533" s="2408" t="s">
        <v>220</v>
      </c>
      <c r="N533" s="2399"/>
      <c r="O533" s="499">
        <v>3.7266936443323233E-2</v>
      </c>
      <c r="P533" s="477"/>
      <c r="Q533" s="477"/>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398"/>
      <c r="D534" s="2399"/>
      <c r="E534" s="477"/>
      <c r="F534" s="477"/>
      <c r="G534" s="477"/>
      <c r="H534" s="2403" t="s">
        <v>197</v>
      </c>
      <c r="I534" s="2399"/>
      <c r="J534" s="498">
        <v>0.1334346571653236</v>
      </c>
      <c r="K534" s="477"/>
      <c r="L534" s="477"/>
      <c r="M534" s="2408" t="s">
        <v>202</v>
      </c>
      <c r="N534" s="2399"/>
      <c r="O534" s="499">
        <v>9.8591429511820344E-2</v>
      </c>
      <c r="P534" s="477"/>
      <c r="Q534" s="477"/>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398"/>
      <c r="D535" s="2399"/>
      <c r="E535" s="477"/>
      <c r="F535" s="477"/>
      <c r="G535" s="477"/>
      <c r="H535" s="2403" t="s">
        <v>198</v>
      </c>
      <c r="I535" s="2399"/>
      <c r="J535" s="498">
        <v>0.13343465716532329</v>
      </c>
      <c r="K535" s="477"/>
      <c r="L535" s="477"/>
      <c r="M535" s="2408" t="s">
        <v>215</v>
      </c>
      <c r="N535" s="2399"/>
      <c r="O535" s="499">
        <v>5.06659266517153E-2</v>
      </c>
      <c r="P535" s="477"/>
      <c r="Q535" s="477"/>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398"/>
      <c r="D536" s="2399"/>
      <c r="E536" s="477"/>
      <c r="F536" s="477"/>
      <c r="G536" s="477"/>
      <c r="H536" s="2403" t="s">
        <v>234</v>
      </c>
      <c r="I536" s="2399"/>
      <c r="J536" s="498">
        <v>-1.7230367685225061E-2</v>
      </c>
      <c r="K536" s="477"/>
      <c r="L536" s="477"/>
      <c r="M536" s="2408" t="s">
        <v>203</v>
      </c>
      <c r="N536" s="2399"/>
      <c r="O536" s="499">
        <v>-1.6045339574671868E-2</v>
      </c>
      <c r="P536" s="477"/>
      <c r="Q536" s="477"/>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398"/>
      <c r="D537" s="2399"/>
      <c r="E537" s="477"/>
      <c r="F537" s="477"/>
      <c r="G537" s="477"/>
      <c r="H537" s="2403" t="s">
        <v>233</v>
      </c>
      <c r="I537" s="2399"/>
      <c r="J537" s="498">
        <v>1.4319638415163642E-2</v>
      </c>
      <c r="K537" s="477"/>
      <c r="L537" s="477"/>
      <c r="M537" s="2408" t="s">
        <v>231</v>
      </c>
      <c r="N537" s="2399"/>
      <c r="O537" s="499">
        <v>-1.3430974577606496E-2</v>
      </c>
      <c r="P537" s="477"/>
      <c r="Q537" s="477"/>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398"/>
      <c r="D538" s="2399"/>
      <c r="E538" s="477"/>
      <c r="F538" s="477"/>
      <c r="G538" s="477"/>
      <c r="H538" s="2403" t="s">
        <v>228</v>
      </c>
      <c r="I538" s="2399"/>
      <c r="J538" s="498">
        <v>1.7915710116855173E-2</v>
      </c>
      <c r="K538" s="477"/>
      <c r="L538" s="477"/>
      <c r="M538" s="2409" t="s">
        <v>236</v>
      </c>
      <c r="N538" s="2399"/>
      <c r="O538" s="501">
        <v>-2.6993430652767591E-3</v>
      </c>
      <c r="P538" s="477"/>
      <c r="Q538" s="477"/>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398"/>
      <c r="D539" s="2399"/>
      <c r="E539" s="477"/>
      <c r="F539" s="477"/>
      <c r="G539" s="477"/>
      <c r="H539" s="2403" t="s">
        <v>220</v>
      </c>
      <c r="I539" s="2399"/>
      <c r="J539" s="498">
        <v>1.6738928801189655E-3</v>
      </c>
      <c r="K539" s="477"/>
      <c r="L539" s="477"/>
      <c r="M539" s="2398"/>
      <c r="N539" s="2399"/>
      <c r="O539" s="493"/>
      <c r="P539" s="477"/>
      <c r="Q539" s="477"/>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398"/>
      <c r="D540" s="2399"/>
      <c r="E540" s="477"/>
      <c r="F540" s="477"/>
      <c r="G540" s="477"/>
      <c r="H540" s="2403" t="s">
        <v>202</v>
      </c>
      <c r="I540" s="2399"/>
      <c r="J540" s="498">
        <v>0.11382977251056814</v>
      </c>
      <c r="K540" s="477"/>
      <c r="L540" s="477"/>
      <c r="M540" s="2398"/>
      <c r="N540" s="2399"/>
      <c r="O540" s="477"/>
      <c r="P540" s="477"/>
      <c r="Q540" s="477"/>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398"/>
      <c r="D541" s="2399"/>
      <c r="E541" s="477"/>
      <c r="F541" s="477"/>
      <c r="G541" s="477"/>
      <c r="H541" s="2403" t="s">
        <v>215</v>
      </c>
      <c r="I541" s="2399"/>
      <c r="J541" s="498">
        <v>2.0468216032894998E-3</v>
      </c>
      <c r="K541" s="477"/>
      <c r="L541" s="477"/>
      <c r="M541" s="2406" t="s">
        <v>245</v>
      </c>
      <c r="N541" s="2399"/>
      <c r="O541" s="2399"/>
      <c r="P541" s="477"/>
      <c r="Q541" s="477"/>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398"/>
      <c r="D542" s="2399"/>
      <c r="E542" s="477"/>
      <c r="F542" s="477"/>
      <c r="G542" s="477"/>
      <c r="H542" s="2403" t="s">
        <v>203</v>
      </c>
      <c r="I542" s="2399"/>
      <c r="J542" s="498">
        <v>-0.1163985566839303</v>
      </c>
      <c r="K542" s="477"/>
      <c r="L542" s="477"/>
      <c r="M542" s="2407" t="s">
        <v>194</v>
      </c>
      <c r="N542" s="2399"/>
      <c r="O542" s="522" t="s">
        <v>195</v>
      </c>
      <c r="P542" s="477"/>
      <c r="Q542" s="477"/>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398"/>
      <c r="D543" s="2399"/>
      <c r="E543" s="477"/>
      <c r="F543" s="477"/>
      <c r="G543" s="477"/>
      <c r="H543" s="2403" t="s">
        <v>231</v>
      </c>
      <c r="I543" s="2399"/>
      <c r="J543" s="498">
        <v>-2.0078011781897404E-2</v>
      </c>
      <c r="K543" s="477"/>
      <c r="L543" s="477"/>
      <c r="M543" s="2404" t="s">
        <v>195</v>
      </c>
      <c r="N543" s="2399"/>
      <c r="O543" s="523">
        <v>1</v>
      </c>
      <c r="P543" s="477"/>
      <c r="Q543" s="477"/>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398"/>
      <c r="D544" s="2399"/>
      <c r="E544" s="477"/>
      <c r="F544" s="477"/>
      <c r="G544" s="477"/>
      <c r="H544" s="2405" t="s">
        <v>236</v>
      </c>
      <c r="I544" s="2399"/>
      <c r="J544" s="502">
        <v>-2.4861793905849813E-3</v>
      </c>
      <c r="K544" s="477"/>
      <c r="L544" s="477"/>
      <c r="M544" s="2398"/>
      <c r="N544" s="2399"/>
      <c r="O544" s="493"/>
      <c r="P544" s="477"/>
      <c r="Q544" s="477"/>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398"/>
      <c r="D545" s="2399"/>
      <c r="E545" s="477"/>
      <c r="F545" s="477"/>
      <c r="G545" s="477"/>
      <c r="H545" s="2398"/>
      <c r="I545" s="2399"/>
      <c r="J545" s="493"/>
      <c r="K545" s="477"/>
      <c r="L545" s="477"/>
      <c r="M545" s="2398"/>
      <c r="N545" s="2399"/>
      <c r="O545" s="477"/>
      <c r="P545" s="477"/>
      <c r="Q545" s="477"/>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398"/>
      <c r="D546" s="2399"/>
      <c r="E546" s="477"/>
      <c r="F546" s="477"/>
      <c r="G546" s="477"/>
      <c r="H546" s="2398"/>
      <c r="I546" s="2399"/>
      <c r="J546" s="477"/>
      <c r="K546" s="477"/>
      <c r="L546" s="477"/>
      <c r="M546" s="2398"/>
      <c r="N546" s="2399"/>
      <c r="O546" s="477"/>
      <c r="P546" s="477"/>
      <c r="Q546" s="477"/>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398"/>
      <c r="D547" s="2399"/>
      <c r="E547" s="477"/>
      <c r="F547" s="477"/>
      <c r="G547" s="477"/>
      <c r="H547" s="2401" t="s">
        <v>245</v>
      </c>
      <c r="I547" s="2399"/>
      <c r="J547" s="2399"/>
      <c r="K547" s="477"/>
      <c r="L547" s="477"/>
      <c r="M547" s="2398"/>
      <c r="N547" s="2399"/>
      <c r="O547" s="477"/>
      <c r="P547" s="477"/>
      <c r="Q547" s="477"/>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398"/>
      <c r="D548" s="2399"/>
      <c r="E548" s="477"/>
      <c r="F548" s="477"/>
      <c r="G548" s="477"/>
      <c r="H548" s="2402" t="s">
        <v>194</v>
      </c>
      <c r="I548" s="2399"/>
      <c r="J548" s="524" t="s">
        <v>195</v>
      </c>
      <c r="K548" s="477"/>
      <c r="L548" s="477"/>
      <c r="M548" s="2398"/>
      <c r="N548" s="2399"/>
      <c r="O548" s="477"/>
      <c r="P548" s="477"/>
      <c r="Q548" s="477"/>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398"/>
      <c r="D549" s="2399"/>
      <c r="E549" s="477"/>
      <c r="F549" s="477"/>
      <c r="G549" s="477"/>
      <c r="H549" s="2400" t="s">
        <v>195</v>
      </c>
      <c r="I549" s="2399"/>
      <c r="J549" s="525">
        <v>1.0000000000000002</v>
      </c>
      <c r="K549" s="477"/>
      <c r="L549" s="477"/>
      <c r="M549" s="2398"/>
      <c r="N549" s="2399"/>
      <c r="O549" s="477"/>
      <c r="P549" s="477"/>
      <c r="Q549" s="477"/>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398"/>
      <c r="D550" s="2399"/>
      <c r="E550" s="477"/>
      <c r="F550" s="477"/>
      <c r="G550" s="477"/>
      <c r="H550" s="2398"/>
      <c r="I550" s="2399"/>
      <c r="J550" s="493"/>
      <c r="K550" s="477"/>
      <c r="L550" s="477"/>
      <c r="M550" s="2398"/>
      <c r="N550" s="2399"/>
      <c r="O550" s="477"/>
      <c r="P550" s="477"/>
      <c r="Q550" s="477"/>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398"/>
      <c r="D551" s="2399"/>
      <c r="E551" s="477"/>
      <c r="F551" s="477"/>
      <c r="G551" s="477"/>
      <c r="H551" s="2398"/>
      <c r="I551" s="2399"/>
      <c r="J551" s="477"/>
      <c r="K551" s="477"/>
      <c r="L551" s="477"/>
      <c r="M551" s="2398"/>
      <c r="N551" s="2399"/>
      <c r="O551" s="477"/>
      <c r="P551" s="477"/>
      <c r="Q551" s="477"/>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398"/>
      <c r="D552" s="2399"/>
      <c r="E552" s="477"/>
      <c r="F552" s="477"/>
      <c r="G552" s="477"/>
      <c r="H552" s="2398"/>
      <c r="I552" s="2399"/>
      <c r="J552" s="477"/>
      <c r="K552" s="477"/>
      <c r="L552" s="477"/>
      <c r="M552" s="2398"/>
      <c r="N552" s="2399"/>
      <c r="O552" s="477"/>
      <c r="P552" s="477"/>
      <c r="Q552" s="477"/>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398"/>
      <c r="D553" s="2399"/>
      <c r="E553" s="477"/>
      <c r="F553" s="477"/>
      <c r="G553" s="477"/>
      <c r="H553" s="2398"/>
      <c r="I553" s="2399"/>
      <c r="J553" s="477"/>
      <c r="K553" s="477"/>
      <c r="L553" s="477"/>
      <c r="M553" s="2398"/>
      <c r="N553" s="2399"/>
      <c r="O553" s="477"/>
      <c r="P553" s="477"/>
      <c r="Q553" s="477"/>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398"/>
      <c r="D554" s="2399"/>
      <c r="E554" s="477"/>
      <c r="F554" s="477"/>
      <c r="G554" s="477"/>
      <c r="H554" s="2398"/>
      <c r="I554" s="2399"/>
      <c r="J554" s="477"/>
      <c r="K554" s="477"/>
      <c r="L554" s="477"/>
      <c r="M554" s="2398"/>
      <c r="N554" s="2399"/>
      <c r="O554" s="477"/>
      <c r="P554" s="477"/>
      <c r="Q554" s="477"/>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398"/>
      <c r="D555" s="2399"/>
      <c r="E555" s="477"/>
      <c r="F555" s="477"/>
      <c r="G555" s="477"/>
      <c r="H555" s="2398"/>
      <c r="I555" s="2399"/>
      <c r="J555" s="477"/>
      <c r="K555" s="477"/>
      <c r="L555" s="477"/>
      <c r="M555" s="2398"/>
      <c r="N555" s="2399"/>
      <c r="O555" s="477"/>
      <c r="P555" s="477"/>
      <c r="Q555" s="477"/>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398"/>
      <c r="D556" s="2399"/>
      <c r="E556" s="477"/>
      <c r="F556" s="477"/>
      <c r="G556" s="477"/>
      <c r="H556" s="2398"/>
      <c r="I556" s="2399"/>
      <c r="J556" s="477"/>
      <c r="K556" s="477"/>
      <c r="L556" s="477"/>
      <c r="M556" s="2398"/>
      <c r="N556" s="2399"/>
      <c r="O556" s="477"/>
      <c r="P556" s="477"/>
      <c r="Q556" s="477"/>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398"/>
      <c r="D557" s="2399"/>
      <c r="E557" s="477"/>
      <c r="F557" s="477"/>
      <c r="G557" s="477"/>
      <c r="H557" s="2398"/>
      <c r="I557" s="2399"/>
      <c r="J557" s="477"/>
      <c r="K557" s="477"/>
      <c r="L557" s="477"/>
      <c r="M557" s="2398"/>
      <c r="N557" s="2399"/>
      <c r="O557" s="477"/>
      <c r="P557" s="477"/>
      <c r="Q557" s="477"/>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398"/>
      <c r="D558" s="2399"/>
      <c r="E558" s="477"/>
      <c r="F558" s="477"/>
      <c r="G558" s="477"/>
      <c r="H558" s="2398"/>
      <c r="I558" s="2399"/>
      <c r="J558" s="477"/>
      <c r="K558" s="477"/>
      <c r="L558" s="477"/>
      <c r="M558" s="2398"/>
      <c r="N558" s="2399"/>
      <c r="O558" s="477"/>
      <c r="P558" s="477"/>
      <c r="Q558" s="477"/>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398"/>
      <c r="D559" s="2399"/>
      <c r="E559" s="477"/>
      <c r="F559" s="477"/>
      <c r="G559" s="477"/>
      <c r="H559" s="2398"/>
      <c r="I559" s="2399"/>
      <c r="J559" s="477"/>
      <c r="K559" s="477"/>
      <c r="L559" s="477"/>
      <c r="M559" s="2398"/>
      <c r="N559" s="2399"/>
      <c r="O559" s="477"/>
      <c r="P559" s="477"/>
      <c r="Q559" s="477"/>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398"/>
      <c r="D560" s="2399"/>
      <c r="E560" s="477"/>
      <c r="F560" s="477"/>
      <c r="G560" s="477"/>
      <c r="H560" s="2398"/>
      <c r="I560" s="2399"/>
      <c r="J560" s="477"/>
      <c r="K560" s="477"/>
      <c r="L560" s="477"/>
      <c r="M560" s="2398"/>
      <c r="N560" s="2399"/>
      <c r="O560" s="477"/>
      <c r="P560" s="477"/>
      <c r="Q560" s="477"/>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398"/>
      <c r="D561" s="2399"/>
      <c r="E561" s="477"/>
      <c r="F561" s="477"/>
      <c r="G561" s="477"/>
      <c r="H561" s="2398"/>
      <c r="I561" s="2399"/>
      <c r="J561" s="477"/>
      <c r="K561" s="477"/>
      <c r="L561" s="477"/>
      <c r="M561" s="2398"/>
      <c r="N561" s="2399"/>
      <c r="O561" s="477"/>
      <c r="P561" s="477"/>
      <c r="Q561" s="477"/>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398"/>
      <c r="D562" s="2399"/>
      <c r="E562" s="477"/>
      <c r="F562" s="477"/>
      <c r="G562" s="477"/>
      <c r="H562" s="2398"/>
      <c r="I562" s="2399"/>
      <c r="J562" s="477"/>
      <c r="K562" s="477"/>
      <c r="L562" s="477"/>
      <c r="M562" s="2398"/>
      <c r="N562" s="2399"/>
      <c r="O562" s="477"/>
      <c r="P562" s="477"/>
      <c r="Q562" s="477"/>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398"/>
      <c r="D563" s="2399"/>
      <c r="E563" s="477"/>
      <c r="F563" s="477"/>
      <c r="G563" s="477"/>
      <c r="H563" s="2398"/>
      <c r="I563" s="2399"/>
      <c r="J563" s="477"/>
      <c r="K563" s="477"/>
      <c r="L563" s="477"/>
      <c r="M563" s="2398"/>
      <c r="N563" s="2399"/>
      <c r="O563" s="477"/>
      <c r="P563" s="477"/>
      <c r="Q563" s="477"/>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398"/>
      <c r="D564" s="2399"/>
      <c r="E564" s="477"/>
      <c r="F564" s="477"/>
      <c r="G564" s="477"/>
      <c r="H564" s="2398"/>
      <c r="I564" s="2399"/>
      <c r="J564" s="477"/>
      <c r="K564" s="477"/>
      <c r="L564" s="477"/>
      <c r="M564" s="2398"/>
      <c r="N564" s="2399"/>
      <c r="O564" s="477"/>
      <c r="P564" s="477"/>
      <c r="Q564" s="477"/>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398"/>
      <c r="D565" s="2399"/>
      <c r="E565" s="477"/>
      <c r="F565" s="477"/>
      <c r="G565" s="477"/>
      <c r="H565" s="2398"/>
      <c r="I565" s="2399"/>
      <c r="J565" s="477"/>
      <c r="K565" s="477"/>
      <c r="L565" s="477"/>
      <c r="M565" s="2398"/>
      <c r="N565" s="2399"/>
      <c r="O565" s="477"/>
      <c r="P565" s="477"/>
      <c r="Q565" s="477"/>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398"/>
      <c r="D566" s="2399"/>
      <c r="E566" s="477"/>
      <c r="F566" s="477"/>
      <c r="G566" s="477"/>
      <c r="H566" s="2398"/>
      <c r="I566" s="2399"/>
      <c r="J566" s="477"/>
      <c r="K566" s="477"/>
      <c r="L566" s="477"/>
      <c r="M566" s="2398"/>
      <c r="N566" s="2399"/>
      <c r="O566" s="477"/>
      <c r="P566" s="477"/>
      <c r="Q566" s="477"/>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398"/>
      <c r="D567" s="2399"/>
      <c r="E567" s="477"/>
      <c r="F567" s="477"/>
      <c r="G567" s="477"/>
      <c r="H567" s="2398"/>
      <c r="I567" s="2399"/>
      <c r="J567" s="477"/>
      <c r="K567" s="477"/>
      <c r="L567" s="477"/>
      <c r="M567" s="2398"/>
      <c r="N567" s="2399"/>
      <c r="O567" s="477"/>
      <c r="P567" s="477"/>
      <c r="Q567" s="477"/>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398"/>
      <c r="D568" s="2399"/>
      <c r="E568" s="477"/>
      <c r="F568" s="477"/>
      <c r="G568" s="477"/>
      <c r="H568" s="2398"/>
      <c r="I568" s="2399"/>
      <c r="J568" s="477"/>
      <c r="K568" s="477"/>
      <c r="L568" s="477"/>
      <c r="M568" s="2398"/>
      <c r="N568" s="2399"/>
      <c r="O568" s="477"/>
      <c r="P568" s="477"/>
      <c r="Q568" s="477"/>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398"/>
      <c r="D569" s="2399"/>
      <c r="E569" s="477"/>
      <c r="F569" s="477"/>
      <c r="G569" s="477"/>
      <c r="H569" s="2398"/>
      <c r="I569" s="2399"/>
      <c r="J569" s="477"/>
      <c r="K569" s="477"/>
      <c r="L569" s="477"/>
      <c r="M569" s="2398"/>
      <c r="N569" s="2399"/>
      <c r="O569" s="477"/>
      <c r="P569" s="477"/>
      <c r="Q569" s="477"/>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398"/>
      <c r="D570" s="2399"/>
      <c r="E570" s="477"/>
      <c r="F570" s="477"/>
      <c r="G570" s="477"/>
      <c r="H570" s="2398"/>
      <c r="I570" s="2399"/>
      <c r="J570" s="477"/>
      <c r="K570" s="477"/>
      <c r="L570" s="477"/>
      <c r="M570" s="2398"/>
      <c r="N570" s="2399"/>
      <c r="O570" s="477"/>
      <c r="P570" s="477"/>
      <c r="Q570" s="477"/>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398"/>
      <c r="D571" s="2399"/>
      <c r="E571" s="477"/>
      <c r="F571" s="477"/>
      <c r="G571" s="477"/>
      <c r="H571" s="2398"/>
      <c r="I571" s="2399"/>
      <c r="J571" s="477"/>
      <c r="K571" s="477"/>
      <c r="L571" s="477"/>
      <c r="M571" s="2398"/>
      <c r="N571" s="2399"/>
      <c r="O571" s="477"/>
      <c r="P571" s="477"/>
      <c r="Q571" s="477"/>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398"/>
      <c r="D572" s="2399"/>
      <c r="E572" s="477"/>
      <c r="F572" s="477"/>
      <c r="G572" s="477"/>
      <c r="H572" s="2398"/>
      <c r="I572" s="2399"/>
      <c r="J572" s="477"/>
      <c r="K572" s="477"/>
      <c r="L572" s="477"/>
      <c r="M572" s="2398"/>
      <c r="N572" s="2399"/>
      <c r="O572" s="477"/>
      <c r="P572" s="477"/>
      <c r="Q572" s="477"/>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398"/>
      <c r="D573" s="2399"/>
      <c r="E573" s="477"/>
      <c r="F573" s="477"/>
      <c r="G573" s="477"/>
      <c r="H573" s="2398"/>
      <c r="I573" s="2399"/>
      <c r="J573" s="477"/>
      <c r="K573" s="477"/>
      <c r="L573" s="477"/>
      <c r="M573" s="2398"/>
      <c r="N573" s="2399"/>
      <c r="O573" s="477"/>
      <c r="P573" s="477"/>
      <c r="Q573" s="477"/>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398"/>
      <c r="D574" s="2399"/>
      <c r="E574" s="477"/>
      <c r="F574" s="477"/>
      <c r="G574" s="477"/>
      <c r="H574" s="2398"/>
      <c r="I574" s="2399"/>
      <c r="J574" s="477"/>
      <c r="K574" s="477"/>
      <c r="L574" s="477"/>
      <c r="M574" s="2398"/>
      <c r="N574" s="2399"/>
      <c r="O574" s="477"/>
      <c r="P574" s="477"/>
      <c r="Q574" s="477"/>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398"/>
      <c r="D575" s="2399"/>
      <c r="E575" s="477"/>
      <c r="F575" s="477"/>
      <c r="G575" s="477"/>
      <c r="H575" s="2398"/>
      <c r="I575" s="2399"/>
      <c r="J575" s="477"/>
      <c r="K575" s="477"/>
      <c r="L575" s="477"/>
      <c r="M575" s="2398"/>
      <c r="N575" s="2399"/>
      <c r="O575" s="477"/>
      <c r="P575" s="477"/>
      <c r="Q575" s="477"/>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477"/>
      <c r="D576" s="477"/>
      <c r="E576" s="477"/>
      <c r="F576" s="477"/>
      <c r="G576" s="477"/>
      <c r="H576" s="477"/>
      <c r="I576" s="477"/>
      <c r="J576" s="477"/>
      <c r="K576" s="477"/>
      <c r="L576" s="477"/>
      <c r="M576" s="477"/>
      <c r="N576" s="477"/>
      <c r="O576" s="477"/>
      <c r="P576" s="477"/>
      <c r="Q576" s="477"/>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477"/>
      <c r="D577" s="477"/>
      <c r="E577" s="477"/>
      <c r="F577" s="477"/>
      <c r="G577" s="477"/>
      <c r="H577" s="477"/>
      <c r="I577" s="477"/>
      <c r="J577" s="477"/>
      <c r="K577" s="477"/>
      <c r="L577" s="477"/>
      <c r="M577" s="477"/>
      <c r="N577" s="477"/>
      <c r="O577" s="477"/>
      <c r="P577" s="477"/>
      <c r="Q577" s="477"/>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477"/>
      <c r="D578" s="477"/>
      <c r="E578" s="477"/>
      <c r="F578" s="477"/>
      <c r="G578" s="477"/>
      <c r="H578" s="477"/>
      <c r="I578" s="477"/>
      <c r="J578" s="477"/>
      <c r="K578" s="477"/>
      <c r="L578" s="477"/>
      <c r="M578" s="477"/>
      <c r="N578" s="477"/>
      <c r="O578" s="477"/>
      <c r="P578" s="477"/>
      <c r="Q578" s="477"/>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477"/>
      <c r="D579" s="477"/>
      <c r="E579" s="477"/>
      <c r="F579" s="477"/>
      <c r="G579" s="477"/>
      <c r="H579" s="477"/>
      <c r="I579" s="477"/>
      <c r="J579" s="477"/>
      <c r="K579" s="477"/>
      <c r="L579" s="477"/>
      <c r="M579" s="477"/>
      <c r="N579" s="477"/>
      <c r="O579" s="477"/>
      <c r="P579" s="477"/>
      <c r="Q579" s="477"/>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477"/>
      <c r="D580" s="477"/>
      <c r="E580" s="477"/>
      <c r="F580" s="477"/>
      <c r="G580" s="477"/>
      <c r="H580" s="477"/>
      <c r="I580" s="477"/>
      <c r="J580" s="477"/>
      <c r="K580" s="477"/>
      <c r="L580" s="477"/>
      <c r="M580" s="477"/>
      <c r="N580" s="477"/>
      <c r="O580" s="477"/>
      <c r="P580" s="477"/>
      <c r="Q580" s="477"/>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477"/>
      <c r="D581" s="477"/>
      <c r="E581" s="477"/>
      <c r="F581" s="477"/>
      <c r="G581" s="477"/>
      <c r="H581" s="477"/>
      <c r="I581" s="477"/>
      <c r="J581" s="477"/>
      <c r="K581" s="477"/>
      <c r="L581" s="477"/>
      <c r="M581" s="477"/>
      <c r="N581" s="477"/>
      <c r="O581" s="477"/>
      <c r="P581" s="477"/>
      <c r="Q581" s="477"/>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477"/>
      <c r="D582" s="477"/>
      <c r="E582" s="477"/>
      <c r="F582" s="477"/>
      <c r="G582" s="477"/>
      <c r="H582" s="477"/>
      <c r="I582" s="477"/>
      <c r="J582" s="477"/>
      <c r="K582" s="477"/>
      <c r="L582" s="477"/>
      <c r="M582" s="477"/>
      <c r="N582" s="477"/>
      <c r="O582" s="477"/>
      <c r="P582" s="477"/>
      <c r="Q582" s="477"/>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477"/>
      <c r="D583" s="477"/>
      <c r="E583" s="477"/>
      <c r="F583" s="477"/>
      <c r="G583" s="477"/>
      <c r="H583" s="477"/>
      <c r="I583" s="477"/>
      <c r="J583" s="477"/>
      <c r="K583" s="477"/>
      <c r="L583" s="477"/>
      <c r="M583" s="477"/>
      <c r="N583" s="477"/>
      <c r="O583" s="477"/>
      <c r="P583" s="477"/>
      <c r="Q583" s="477"/>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477"/>
      <c r="D584" s="477"/>
      <c r="E584" s="477"/>
      <c r="F584" s="477"/>
      <c r="G584" s="477"/>
      <c r="H584" s="477"/>
      <c r="I584" s="477"/>
      <c r="J584" s="477"/>
      <c r="K584" s="477"/>
      <c r="L584" s="477"/>
      <c r="M584" s="477"/>
      <c r="N584" s="477"/>
      <c r="O584" s="477"/>
      <c r="P584" s="477"/>
      <c r="Q584" s="477"/>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477"/>
      <c r="D585" s="477"/>
      <c r="E585" s="477"/>
      <c r="F585" s="477"/>
      <c r="G585" s="477"/>
      <c r="H585" s="477"/>
      <c r="I585" s="477"/>
      <c r="J585" s="477"/>
      <c r="K585" s="477"/>
      <c r="L585" s="477"/>
      <c r="M585" s="477"/>
      <c r="N585" s="477"/>
      <c r="O585" s="477"/>
      <c r="P585" s="477"/>
      <c r="Q585" s="477"/>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477"/>
      <c r="D586" s="477"/>
      <c r="E586" s="477"/>
      <c r="F586" s="477"/>
      <c r="G586" s="477"/>
      <c r="H586" s="477"/>
      <c r="I586" s="477"/>
      <c r="J586" s="477"/>
      <c r="K586" s="477"/>
      <c r="L586" s="477"/>
      <c r="M586" s="477"/>
      <c r="N586" s="477"/>
      <c r="O586" s="477"/>
      <c r="P586" s="477"/>
      <c r="Q586" s="477"/>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477"/>
      <c r="D587" s="477"/>
      <c r="E587" s="477"/>
      <c r="F587" s="477"/>
      <c r="G587" s="477"/>
      <c r="H587" s="477"/>
      <c r="I587" s="477"/>
      <c r="J587" s="477"/>
      <c r="K587" s="477"/>
      <c r="L587" s="477"/>
      <c r="M587" s="477"/>
      <c r="N587" s="477"/>
      <c r="O587" s="477"/>
      <c r="P587" s="477"/>
      <c r="Q587" s="477"/>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477"/>
      <c r="D588" s="477"/>
      <c r="E588" s="477"/>
      <c r="F588" s="477"/>
      <c r="G588" s="477"/>
      <c r="H588" s="477"/>
      <c r="I588" s="477"/>
      <c r="J588" s="477"/>
      <c r="K588" s="477"/>
      <c r="L588" s="477"/>
      <c r="M588" s="477"/>
      <c r="N588" s="477"/>
      <c r="O588" s="477"/>
      <c r="P588" s="477"/>
      <c r="Q588" s="477"/>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477"/>
      <c r="D589" s="477"/>
      <c r="E589" s="477"/>
      <c r="F589" s="477"/>
      <c r="G589" s="477"/>
      <c r="H589" s="477"/>
      <c r="I589" s="477"/>
      <c r="J589" s="477"/>
      <c r="K589" s="477"/>
      <c r="L589" s="477"/>
      <c r="M589" s="477"/>
      <c r="N589" s="477"/>
      <c r="O589" s="477"/>
      <c r="P589" s="477"/>
      <c r="Q589" s="477"/>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477"/>
      <c r="D590" s="477"/>
      <c r="E590" s="477"/>
      <c r="F590" s="477"/>
      <c r="G590" s="477"/>
      <c r="H590" s="477"/>
      <c r="I590" s="477"/>
      <c r="J590" s="477"/>
      <c r="K590" s="477"/>
      <c r="L590" s="477"/>
      <c r="M590" s="477"/>
      <c r="N590" s="477"/>
      <c r="O590" s="477"/>
      <c r="P590" s="477"/>
      <c r="Q590" s="477"/>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477"/>
      <c r="D591" s="477"/>
      <c r="E591" s="477"/>
      <c r="F591" s="477"/>
      <c r="G591" s="477"/>
      <c r="H591" s="477"/>
      <c r="I591" s="477"/>
      <c r="J591" s="477"/>
      <c r="K591" s="477"/>
      <c r="L591" s="477"/>
      <c r="M591" s="477"/>
      <c r="N591" s="477"/>
      <c r="O591" s="477"/>
      <c r="P591" s="477"/>
      <c r="Q591" s="477"/>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477"/>
      <c r="D592" s="477"/>
      <c r="E592" s="477"/>
      <c r="F592" s="477"/>
      <c r="G592" s="477"/>
      <c r="H592" s="477"/>
      <c r="I592" s="477"/>
      <c r="J592" s="477"/>
      <c r="K592" s="477"/>
      <c r="L592" s="477"/>
      <c r="M592" s="477"/>
      <c r="N592" s="477"/>
      <c r="O592" s="477"/>
      <c r="P592" s="477"/>
      <c r="Q592" s="477"/>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477"/>
      <c r="D593" s="477"/>
      <c r="E593" s="477"/>
      <c r="F593" s="477"/>
      <c r="G593" s="477"/>
      <c r="H593" s="477"/>
      <c r="I593" s="477"/>
      <c r="J593" s="477"/>
      <c r="K593" s="477"/>
      <c r="L593" s="477"/>
      <c r="M593" s="477"/>
      <c r="N593" s="477"/>
      <c r="O593" s="477"/>
      <c r="P593" s="477"/>
      <c r="Q593" s="477"/>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477"/>
      <c r="D594" s="477"/>
      <c r="E594" s="477"/>
      <c r="F594" s="477"/>
      <c r="G594" s="477"/>
      <c r="H594" s="477"/>
      <c r="I594" s="477"/>
      <c r="J594" s="477"/>
      <c r="K594" s="477"/>
      <c r="L594" s="477"/>
      <c r="M594" s="477"/>
      <c r="N594" s="477"/>
      <c r="O594" s="477"/>
      <c r="P594" s="477"/>
      <c r="Q594" s="477"/>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477"/>
      <c r="D595" s="477"/>
      <c r="E595" s="477"/>
      <c r="F595" s="477"/>
      <c r="G595" s="477"/>
      <c r="H595" s="477"/>
      <c r="I595" s="477"/>
      <c r="J595" s="477"/>
      <c r="K595" s="477"/>
      <c r="L595" s="477"/>
      <c r="M595" s="477"/>
      <c r="N595" s="477"/>
      <c r="O595" s="477"/>
      <c r="P595" s="477"/>
      <c r="Q595" s="477"/>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477"/>
      <c r="D596" s="477"/>
      <c r="E596" s="477"/>
      <c r="F596" s="477"/>
      <c r="G596" s="477"/>
      <c r="H596" s="477"/>
      <c r="I596" s="477"/>
      <c r="J596" s="477"/>
      <c r="K596" s="477"/>
      <c r="L596" s="477"/>
      <c r="M596" s="477"/>
      <c r="N596" s="477"/>
      <c r="O596" s="477"/>
      <c r="P596" s="477"/>
      <c r="Q596" s="477"/>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477"/>
      <c r="D597" s="477"/>
      <c r="E597" s="477"/>
      <c r="F597" s="477"/>
      <c r="G597" s="477"/>
      <c r="H597" s="477"/>
      <c r="I597" s="477"/>
      <c r="J597" s="477"/>
      <c r="K597" s="477"/>
      <c r="L597" s="477"/>
      <c r="M597" s="477"/>
      <c r="N597" s="477"/>
      <c r="O597" s="477"/>
      <c r="P597" s="477"/>
      <c r="Q597" s="477"/>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477"/>
      <c r="D598" s="477"/>
      <c r="E598" s="477"/>
      <c r="F598" s="477"/>
      <c r="G598" s="477"/>
      <c r="H598" s="477"/>
      <c r="I598" s="477"/>
      <c r="J598" s="477"/>
      <c r="K598" s="477"/>
      <c r="L598" s="477"/>
      <c r="M598" s="477"/>
      <c r="N598" s="477"/>
      <c r="O598" s="477"/>
      <c r="P598" s="477"/>
      <c r="Q598" s="477"/>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477"/>
      <c r="D599" s="477"/>
      <c r="E599" s="477"/>
      <c r="F599" s="477"/>
      <c r="G599" s="477"/>
      <c r="H599" s="477"/>
      <c r="I599" s="477"/>
      <c r="J599" s="477"/>
      <c r="K599" s="477"/>
      <c r="L599" s="477"/>
      <c r="M599" s="477"/>
      <c r="N599" s="477"/>
      <c r="O599" s="477"/>
      <c r="P599" s="477"/>
      <c r="Q599" s="477"/>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477"/>
      <c r="D600" s="477"/>
      <c r="E600" s="477"/>
      <c r="F600" s="477"/>
      <c r="G600" s="477"/>
      <c r="H600" s="477"/>
      <c r="I600" s="477"/>
      <c r="J600" s="477"/>
      <c r="K600" s="477"/>
      <c r="L600" s="477"/>
      <c r="M600" s="477"/>
      <c r="N600" s="477"/>
      <c r="O600" s="477"/>
      <c r="P600" s="477"/>
      <c r="Q600" s="477"/>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477"/>
      <c r="D601" s="477"/>
      <c r="E601" s="477"/>
      <c r="F601" s="477"/>
      <c r="G601" s="477"/>
      <c r="H601" s="477"/>
      <c r="I601" s="477"/>
      <c r="J601" s="477"/>
      <c r="K601" s="477"/>
      <c r="L601" s="477"/>
      <c r="M601" s="477"/>
      <c r="N601" s="477"/>
      <c r="O601" s="477"/>
      <c r="P601" s="477"/>
      <c r="Q601" s="477"/>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477"/>
      <c r="D602" s="477"/>
      <c r="E602" s="477"/>
      <c r="F602" s="477"/>
      <c r="G602" s="477"/>
      <c r="H602" s="477"/>
      <c r="I602" s="477"/>
      <c r="J602" s="477"/>
      <c r="K602" s="477"/>
      <c r="L602" s="477"/>
      <c r="M602" s="477"/>
      <c r="N602" s="477"/>
      <c r="O602" s="477"/>
      <c r="P602" s="477"/>
      <c r="Q602" s="477"/>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477"/>
      <c r="D603" s="477"/>
      <c r="E603" s="477"/>
      <c r="F603" s="477"/>
      <c r="G603" s="477"/>
      <c r="H603" s="477"/>
      <c r="I603" s="477"/>
      <c r="J603" s="477"/>
      <c r="K603" s="477"/>
      <c r="L603" s="477"/>
      <c r="M603" s="477"/>
      <c r="N603" s="477"/>
      <c r="O603" s="477"/>
      <c r="P603" s="477"/>
      <c r="Q603" s="477"/>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477"/>
      <c r="D604" s="477"/>
      <c r="E604" s="477"/>
      <c r="F604" s="477"/>
      <c r="G604" s="477"/>
      <c r="H604" s="477"/>
      <c r="I604" s="477"/>
      <c r="J604" s="477"/>
      <c r="K604" s="477"/>
      <c r="L604" s="477"/>
      <c r="M604" s="477"/>
      <c r="N604" s="477"/>
      <c r="O604" s="477"/>
      <c r="P604" s="477"/>
      <c r="Q604" s="477"/>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477"/>
      <c r="D605" s="477"/>
      <c r="E605" s="477"/>
      <c r="F605" s="477"/>
      <c r="G605" s="477"/>
      <c r="H605" s="477"/>
      <c r="I605" s="477"/>
      <c r="J605" s="477"/>
      <c r="K605" s="477"/>
      <c r="L605" s="477"/>
      <c r="M605" s="477"/>
      <c r="N605" s="477"/>
      <c r="O605" s="477"/>
      <c r="P605" s="477"/>
      <c r="Q605" s="477"/>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477"/>
      <c r="D606" s="477"/>
      <c r="E606" s="477"/>
      <c r="F606" s="477"/>
      <c r="G606" s="477"/>
      <c r="H606" s="477"/>
      <c r="I606" s="477"/>
      <c r="J606" s="477"/>
      <c r="K606" s="477"/>
      <c r="L606" s="477"/>
      <c r="M606" s="477"/>
      <c r="N606" s="477"/>
      <c r="O606" s="477"/>
      <c r="P606" s="477"/>
      <c r="Q606" s="477"/>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477"/>
      <c r="D607" s="477"/>
      <c r="E607" s="477"/>
      <c r="F607" s="477"/>
      <c r="G607" s="477"/>
      <c r="H607" s="477"/>
      <c r="I607" s="477"/>
      <c r="J607" s="477"/>
      <c r="K607" s="477"/>
      <c r="L607" s="477"/>
      <c r="M607" s="477"/>
      <c r="N607" s="477"/>
      <c r="O607" s="477"/>
      <c r="P607" s="477"/>
      <c r="Q607" s="477"/>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477"/>
      <c r="D608" s="477"/>
      <c r="E608" s="477"/>
      <c r="F608" s="477"/>
      <c r="G608" s="477"/>
      <c r="H608" s="477"/>
      <c r="I608" s="477"/>
      <c r="J608" s="477"/>
      <c r="K608" s="477"/>
      <c r="L608" s="477"/>
      <c r="M608" s="477"/>
      <c r="N608" s="477"/>
      <c r="O608" s="477"/>
      <c r="P608" s="477"/>
      <c r="Q608" s="477"/>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477"/>
      <c r="D609" s="477"/>
      <c r="E609" s="477"/>
      <c r="F609" s="477"/>
      <c r="G609" s="477"/>
      <c r="H609" s="477"/>
      <c r="I609" s="477"/>
      <c r="J609" s="477"/>
      <c r="K609" s="477"/>
      <c r="L609" s="477"/>
      <c r="M609" s="477"/>
      <c r="N609" s="477"/>
      <c r="O609" s="477"/>
      <c r="P609" s="477"/>
      <c r="Q609" s="477"/>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477"/>
      <c r="D610" s="477"/>
      <c r="E610" s="477"/>
      <c r="F610" s="477"/>
      <c r="G610" s="477"/>
      <c r="H610" s="477"/>
      <c r="I610" s="477"/>
      <c r="J610" s="477"/>
      <c r="K610" s="477"/>
      <c r="L610" s="477"/>
      <c r="M610" s="477"/>
      <c r="N610" s="477"/>
      <c r="O610" s="477"/>
      <c r="P610" s="477"/>
      <c r="Q610" s="477"/>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477"/>
      <c r="D611" s="477"/>
      <c r="E611" s="477"/>
      <c r="F611" s="477"/>
      <c r="G611" s="477"/>
      <c r="H611" s="477"/>
      <c r="I611" s="477"/>
      <c r="J611" s="477"/>
      <c r="K611" s="477"/>
      <c r="L611" s="477"/>
      <c r="M611" s="477"/>
      <c r="N611" s="477"/>
      <c r="O611" s="477"/>
      <c r="P611" s="477"/>
      <c r="Q611" s="477"/>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477"/>
      <c r="D612" s="477"/>
      <c r="E612" s="477"/>
      <c r="F612" s="477"/>
      <c r="G612" s="477"/>
      <c r="H612" s="477"/>
      <c r="I612" s="477"/>
      <c r="J612" s="477"/>
      <c r="K612" s="477"/>
      <c r="L612" s="477"/>
      <c r="M612" s="477"/>
      <c r="N612" s="477"/>
      <c r="O612" s="477"/>
      <c r="P612" s="477"/>
      <c r="Q612" s="477"/>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477"/>
      <c r="D613" s="477"/>
      <c r="E613" s="477"/>
      <c r="F613" s="477"/>
      <c r="G613" s="477"/>
      <c r="H613" s="477"/>
      <c r="I613" s="477"/>
      <c r="J613" s="477"/>
      <c r="K613" s="477"/>
      <c r="L613" s="477"/>
      <c r="M613" s="477"/>
      <c r="N613" s="477"/>
      <c r="O613" s="477"/>
      <c r="P613" s="477"/>
      <c r="Q613" s="477"/>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477"/>
      <c r="D614" s="477"/>
      <c r="E614" s="477"/>
      <c r="F614" s="477"/>
      <c r="G614" s="477"/>
      <c r="H614" s="477"/>
      <c r="I614" s="477"/>
      <c r="J614" s="477"/>
      <c r="K614" s="477"/>
      <c r="L614" s="477"/>
      <c r="M614" s="477"/>
      <c r="N614" s="477"/>
      <c r="O614" s="477"/>
      <c r="P614" s="477"/>
      <c r="Q614" s="477"/>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477"/>
      <c r="D615" s="477"/>
      <c r="E615" s="477"/>
      <c r="F615" s="477"/>
      <c r="G615" s="477"/>
      <c r="H615" s="477"/>
      <c r="I615" s="477"/>
      <c r="J615" s="477"/>
      <c r="K615" s="477"/>
      <c r="L615" s="477"/>
      <c r="M615" s="477"/>
      <c r="N615" s="477"/>
      <c r="O615" s="477"/>
      <c r="P615" s="477"/>
      <c r="Q615" s="477"/>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477"/>
      <c r="D616" s="477"/>
      <c r="E616" s="477"/>
      <c r="F616" s="477"/>
      <c r="G616" s="477"/>
      <c r="H616" s="477"/>
      <c r="I616" s="477"/>
      <c r="J616" s="477"/>
      <c r="K616" s="477"/>
      <c r="L616" s="477"/>
      <c r="M616" s="477"/>
      <c r="N616" s="477"/>
      <c r="O616" s="477"/>
      <c r="P616" s="477"/>
      <c r="Q616" s="477"/>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477"/>
      <c r="D617" s="477"/>
      <c r="E617" s="477"/>
      <c r="F617" s="477"/>
      <c r="G617" s="477"/>
      <c r="H617" s="477"/>
      <c r="I617" s="477"/>
      <c r="J617" s="477"/>
      <c r="K617" s="477"/>
      <c r="L617" s="477"/>
      <c r="M617" s="477"/>
      <c r="N617" s="477"/>
      <c r="O617" s="477"/>
      <c r="P617" s="477"/>
      <c r="Q617" s="477"/>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477"/>
      <c r="D618" s="477"/>
      <c r="E618" s="477"/>
      <c r="F618" s="477"/>
      <c r="G618" s="477"/>
      <c r="H618" s="477"/>
      <c r="I618" s="477"/>
      <c r="J618" s="477"/>
      <c r="K618" s="477"/>
      <c r="L618" s="477"/>
      <c r="M618" s="477"/>
      <c r="N618" s="477"/>
      <c r="O618" s="477"/>
      <c r="P618" s="477"/>
      <c r="Q618" s="477"/>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477"/>
      <c r="D619" s="477"/>
      <c r="E619" s="477"/>
      <c r="F619" s="477"/>
      <c r="G619" s="477"/>
      <c r="H619" s="477"/>
      <c r="I619" s="477"/>
      <c r="J619" s="477"/>
      <c r="K619" s="477"/>
      <c r="L619" s="477"/>
      <c r="M619" s="477"/>
      <c r="N619" s="477"/>
      <c r="O619" s="477"/>
      <c r="P619" s="477"/>
      <c r="Q619" s="477"/>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477"/>
      <c r="D620" s="477"/>
      <c r="E620" s="477"/>
      <c r="F620" s="477"/>
      <c r="G620" s="477"/>
      <c r="H620" s="477"/>
      <c r="I620" s="477"/>
      <c r="J620" s="477"/>
      <c r="K620" s="477"/>
      <c r="L620" s="477"/>
      <c r="M620" s="477"/>
      <c r="N620" s="477"/>
      <c r="O620" s="477"/>
      <c r="P620" s="477"/>
      <c r="Q620" s="477"/>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477"/>
      <c r="D621" s="477"/>
      <c r="E621" s="477"/>
      <c r="F621" s="477"/>
      <c r="G621" s="477"/>
      <c r="H621" s="477"/>
      <c r="I621" s="477"/>
      <c r="J621" s="477"/>
      <c r="K621" s="477"/>
      <c r="L621" s="477"/>
      <c r="M621" s="477"/>
      <c r="N621" s="477"/>
      <c r="O621" s="477"/>
      <c r="P621" s="477"/>
      <c r="Q621" s="477"/>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477"/>
      <c r="D622" s="477"/>
      <c r="E622" s="477"/>
      <c r="F622" s="477"/>
      <c r="G622" s="477"/>
      <c r="H622" s="477"/>
      <c r="I622" s="477"/>
      <c r="J622" s="477"/>
      <c r="K622" s="477"/>
      <c r="L622" s="477"/>
      <c r="M622" s="477"/>
      <c r="N622" s="477"/>
      <c r="O622" s="477"/>
      <c r="P622" s="477"/>
      <c r="Q622" s="477"/>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477"/>
      <c r="D623" s="477"/>
      <c r="E623" s="477"/>
      <c r="F623" s="477"/>
      <c r="G623" s="477"/>
      <c r="H623" s="477"/>
      <c r="I623" s="477"/>
      <c r="J623" s="477"/>
      <c r="K623" s="477"/>
      <c r="L623" s="477"/>
      <c r="M623" s="477"/>
      <c r="N623" s="477"/>
      <c r="O623" s="477"/>
      <c r="P623" s="477"/>
      <c r="Q623" s="477"/>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477"/>
      <c r="D624" s="477"/>
      <c r="E624" s="477"/>
      <c r="F624" s="477"/>
      <c r="G624" s="477"/>
      <c r="H624" s="477"/>
      <c r="I624" s="477"/>
      <c r="J624" s="477"/>
      <c r="K624" s="477"/>
      <c r="L624" s="477"/>
      <c r="M624" s="477"/>
      <c r="N624" s="477"/>
      <c r="O624" s="477"/>
      <c r="P624" s="477"/>
      <c r="Q624" s="477"/>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477"/>
      <c r="D625" s="477"/>
      <c r="E625" s="477"/>
      <c r="F625" s="477"/>
      <c r="G625" s="477"/>
      <c r="H625" s="477"/>
      <c r="I625" s="477"/>
      <c r="J625" s="477"/>
      <c r="K625" s="477"/>
      <c r="L625" s="477"/>
      <c r="M625" s="477"/>
      <c r="N625" s="477"/>
      <c r="O625" s="477"/>
      <c r="P625" s="477"/>
      <c r="Q625" s="477"/>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477"/>
      <c r="D626" s="477"/>
      <c r="E626" s="477"/>
      <c r="F626" s="477"/>
      <c r="G626" s="477"/>
      <c r="H626" s="477"/>
      <c r="I626" s="477"/>
      <c r="J626" s="477"/>
      <c r="K626" s="477"/>
      <c r="L626" s="477"/>
      <c r="M626" s="477"/>
      <c r="N626" s="477"/>
      <c r="O626" s="477"/>
      <c r="P626" s="477"/>
      <c r="Q626" s="477"/>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477"/>
      <c r="D627" s="477"/>
      <c r="E627" s="477"/>
      <c r="F627" s="477"/>
      <c r="G627" s="477"/>
      <c r="H627" s="477"/>
      <c r="I627" s="477"/>
      <c r="J627" s="477"/>
      <c r="K627" s="477"/>
      <c r="L627" s="477"/>
      <c r="M627" s="477"/>
      <c r="N627" s="477"/>
      <c r="O627" s="477"/>
      <c r="P627" s="477"/>
      <c r="Q627" s="477"/>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477"/>
      <c r="D628" s="477"/>
      <c r="E628" s="477"/>
      <c r="F628" s="477"/>
      <c r="G628" s="477"/>
      <c r="H628" s="477"/>
      <c r="I628" s="477"/>
      <c r="J628" s="477"/>
      <c r="K628" s="477"/>
      <c r="L628" s="477"/>
      <c r="M628" s="477"/>
      <c r="N628" s="477"/>
      <c r="O628" s="477"/>
      <c r="P628" s="477"/>
      <c r="Q628" s="477"/>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477"/>
      <c r="D629" s="477"/>
      <c r="E629" s="477"/>
      <c r="F629" s="477"/>
      <c r="G629" s="477"/>
      <c r="H629" s="477"/>
      <c r="I629" s="477"/>
      <c r="J629" s="477"/>
      <c r="K629" s="477"/>
      <c r="L629" s="477"/>
      <c r="M629" s="477"/>
      <c r="N629" s="477"/>
      <c r="O629" s="477"/>
      <c r="P629" s="477"/>
      <c r="Q629" s="477"/>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477"/>
      <c r="D630" s="477"/>
      <c r="E630" s="477"/>
      <c r="F630" s="477"/>
      <c r="G630" s="477"/>
      <c r="H630" s="477"/>
      <c r="I630" s="477"/>
      <c r="J630" s="477"/>
      <c r="K630" s="477"/>
      <c r="L630" s="477"/>
      <c r="M630" s="477"/>
      <c r="N630" s="477"/>
      <c r="O630" s="477"/>
      <c r="P630" s="477"/>
      <c r="Q630" s="477"/>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477"/>
      <c r="D631" s="477"/>
      <c r="E631" s="477"/>
      <c r="F631" s="477"/>
      <c r="G631" s="477"/>
      <c r="H631" s="477"/>
      <c r="I631" s="477"/>
      <c r="J631" s="477"/>
      <c r="K631" s="477"/>
      <c r="L631" s="477"/>
      <c r="M631" s="477"/>
      <c r="N631" s="477"/>
      <c r="O631" s="477"/>
      <c r="P631" s="477"/>
      <c r="Q631" s="477"/>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477"/>
      <c r="D632" s="477"/>
      <c r="E632" s="477"/>
      <c r="F632" s="477"/>
      <c r="G632" s="477"/>
      <c r="H632" s="477"/>
      <c r="I632" s="477"/>
      <c r="J632" s="477"/>
      <c r="K632" s="477"/>
      <c r="L632" s="477"/>
      <c r="M632" s="477"/>
      <c r="N632" s="477"/>
      <c r="O632" s="477"/>
      <c r="P632" s="477"/>
      <c r="Q632" s="477"/>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477"/>
      <c r="D633" s="477"/>
      <c r="E633" s="477"/>
      <c r="F633" s="477"/>
      <c r="G633" s="477"/>
      <c r="H633" s="477"/>
      <c r="I633" s="477"/>
      <c r="J633" s="477"/>
      <c r="K633" s="477"/>
      <c r="L633" s="477"/>
      <c r="M633" s="477"/>
      <c r="N633" s="477"/>
      <c r="O633" s="477"/>
      <c r="P633" s="477"/>
      <c r="Q633" s="477"/>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477"/>
      <c r="D634" s="477"/>
      <c r="E634" s="477"/>
      <c r="F634" s="477"/>
      <c r="G634" s="477"/>
      <c r="H634" s="477"/>
      <c r="I634" s="477"/>
      <c r="J634" s="477"/>
      <c r="K634" s="477"/>
      <c r="L634" s="477"/>
      <c r="M634" s="477"/>
      <c r="N634" s="477"/>
      <c r="O634" s="477"/>
      <c r="P634" s="477"/>
      <c r="Q634" s="477"/>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477"/>
      <c r="D635" s="477"/>
      <c r="E635" s="477"/>
      <c r="F635" s="477"/>
      <c r="G635" s="477"/>
      <c r="H635" s="477"/>
      <c r="I635" s="477"/>
      <c r="J635" s="477"/>
      <c r="K635" s="477"/>
      <c r="L635" s="477"/>
      <c r="M635" s="477"/>
      <c r="N635" s="477"/>
      <c r="O635" s="477"/>
      <c r="P635" s="477"/>
      <c r="Q635" s="477"/>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477"/>
      <c r="D636" s="477"/>
      <c r="E636" s="477"/>
      <c r="F636" s="477"/>
      <c r="G636" s="477"/>
      <c r="H636" s="477"/>
      <c r="I636" s="477"/>
      <c r="J636" s="477"/>
      <c r="K636" s="477"/>
      <c r="L636" s="477"/>
      <c r="M636" s="477"/>
      <c r="N636" s="477"/>
      <c r="O636" s="477"/>
      <c r="P636" s="477"/>
      <c r="Q636" s="477"/>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477"/>
      <c r="D637" s="477"/>
      <c r="E637" s="477"/>
      <c r="F637" s="477"/>
      <c r="G637" s="477"/>
      <c r="H637" s="477"/>
      <c r="I637" s="477"/>
      <c r="J637" s="477"/>
      <c r="K637" s="477"/>
      <c r="L637" s="477"/>
      <c r="M637" s="477"/>
      <c r="N637" s="477"/>
      <c r="O637" s="477"/>
      <c r="P637" s="477"/>
      <c r="Q637" s="477"/>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477"/>
      <c r="D638" s="477"/>
      <c r="E638" s="477"/>
      <c r="F638" s="477"/>
      <c r="G638" s="477"/>
      <c r="H638" s="477"/>
      <c r="I638" s="477"/>
      <c r="J638" s="477"/>
      <c r="K638" s="477"/>
      <c r="L638" s="477"/>
      <c r="M638" s="477"/>
      <c r="N638" s="477"/>
      <c r="O638" s="477"/>
      <c r="P638" s="477"/>
      <c r="Q638" s="477"/>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477"/>
      <c r="D639" s="477"/>
      <c r="E639" s="477"/>
      <c r="F639" s="477"/>
      <c r="G639" s="477"/>
      <c r="H639" s="477"/>
      <c r="I639" s="477"/>
      <c r="J639" s="477"/>
      <c r="K639" s="477"/>
      <c r="L639" s="477"/>
      <c r="M639" s="477"/>
      <c r="N639" s="477"/>
      <c r="O639" s="477"/>
      <c r="P639" s="477"/>
      <c r="Q639" s="477"/>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477"/>
      <c r="D640" s="477"/>
      <c r="E640" s="477"/>
      <c r="F640" s="477"/>
      <c r="G640" s="477"/>
      <c r="H640" s="477"/>
      <c r="I640" s="477"/>
      <c r="J640" s="477"/>
      <c r="K640" s="477"/>
      <c r="L640" s="477"/>
      <c r="M640" s="477"/>
      <c r="N640" s="477"/>
      <c r="O640" s="477"/>
      <c r="P640" s="477"/>
      <c r="Q640" s="477"/>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477"/>
      <c r="D641" s="477"/>
      <c r="E641" s="477"/>
      <c r="F641" s="477"/>
      <c r="G641" s="477"/>
      <c r="H641" s="477"/>
      <c r="I641" s="477"/>
      <c r="J641" s="477"/>
      <c r="K641" s="477"/>
      <c r="L641" s="477"/>
      <c r="M641" s="477"/>
      <c r="N641" s="477"/>
      <c r="O641" s="477"/>
      <c r="P641" s="477"/>
      <c r="Q641" s="477"/>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477"/>
      <c r="D642" s="477"/>
      <c r="E642" s="477"/>
      <c r="F642" s="477"/>
      <c r="G642" s="477"/>
      <c r="H642" s="477"/>
      <c r="I642" s="477"/>
      <c r="J642" s="477"/>
      <c r="K642" s="477"/>
      <c r="L642" s="477"/>
      <c r="M642" s="477"/>
      <c r="N642" s="477"/>
      <c r="O642" s="477"/>
      <c r="P642" s="477"/>
      <c r="Q642" s="477"/>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477"/>
      <c r="D643" s="477"/>
      <c r="E643" s="477"/>
      <c r="F643" s="477"/>
      <c r="G643" s="477"/>
      <c r="H643" s="477"/>
      <c r="I643" s="477"/>
      <c r="J643" s="477"/>
      <c r="K643" s="477"/>
      <c r="L643" s="477"/>
      <c r="M643" s="477"/>
      <c r="N643" s="477"/>
      <c r="O643" s="477"/>
      <c r="P643" s="477"/>
      <c r="Q643" s="477"/>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477"/>
      <c r="D644" s="477"/>
      <c r="E644" s="477"/>
      <c r="F644" s="477"/>
      <c r="G644" s="477"/>
      <c r="H644" s="477"/>
      <c r="I644" s="477"/>
      <c r="J644" s="477"/>
      <c r="K644" s="477"/>
      <c r="L644" s="477"/>
      <c r="M644" s="477"/>
      <c r="N644" s="477"/>
      <c r="O644" s="477"/>
      <c r="P644" s="477"/>
      <c r="Q644" s="477"/>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477"/>
      <c r="D645" s="477"/>
      <c r="E645" s="477"/>
      <c r="F645" s="477"/>
      <c r="G645" s="477"/>
      <c r="H645" s="477"/>
      <c r="I645" s="477"/>
      <c r="J645" s="477"/>
      <c r="K645" s="477"/>
      <c r="L645" s="477"/>
      <c r="M645" s="477"/>
      <c r="N645" s="477"/>
      <c r="O645" s="477"/>
      <c r="P645" s="477"/>
      <c r="Q645" s="477"/>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477"/>
      <c r="D646" s="477"/>
      <c r="E646" s="477"/>
      <c r="F646" s="477"/>
      <c r="G646" s="477"/>
      <c r="H646" s="477"/>
      <c r="I646" s="477"/>
      <c r="J646" s="477"/>
      <c r="K646" s="477"/>
      <c r="L646" s="477"/>
      <c r="M646" s="477"/>
      <c r="N646" s="477"/>
      <c r="O646" s="477"/>
      <c r="P646" s="477"/>
      <c r="Q646" s="477"/>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477"/>
      <c r="D647" s="477"/>
      <c r="E647" s="477"/>
      <c r="F647" s="477"/>
      <c r="G647" s="477"/>
      <c r="H647" s="477"/>
      <c r="I647" s="477"/>
      <c r="J647" s="477"/>
      <c r="K647" s="477"/>
      <c r="L647" s="477"/>
      <c r="M647" s="477"/>
      <c r="N647" s="477"/>
      <c r="O647" s="477"/>
      <c r="P647" s="477"/>
      <c r="Q647" s="477"/>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477"/>
      <c r="D648" s="477"/>
      <c r="E648" s="477"/>
      <c r="F648" s="477"/>
      <c r="G648" s="477"/>
      <c r="H648" s="477"/>
      <c r="I648" s="477"/>
      <c r="J648" s="477"/>
      <c r="K648" s="477"/>
      <c r="L648" s="477"/>
      <c r="M648" s="477"/>
      <c r="N648" s="477"/>
      <c r="O648" s="477"/>
      <c r="P648" s="477"/>
      <c r="Q648" s="477"/>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477"/>
      <c r="D649" s="477"/>
      <c r="E649" s="477"/>
      <c r="F649" s="477"/>
      <c r="G649" s="477"/>
      <c r="H649" s="477"/>
      <c r="I649" s="477"/>
      <c r="J649" s="477"/>
      <c r="K649" s="477"/>
      <c r="L649" s="477"/>
      <c r="M649" s="477"/>
      <c r="N649" s="477"/>
      <c r="O649" s="477"/>
      <c r="P649" s="477"/>
      <c r="Q649" s="477"/>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477"/>
      <c r="D650" s="477"/>
      <c r="E650" s="477"/>
      <c r="F650" s="477"/>
      <c r="G650" s="477"/>
      <c r="H650" s="477"/>
      <c r="I650" s="477"/>
      <c r="J650" s="477"/>
      <c r="K650" s="477"/>
      <c r="L650" s="477"/>
      <c r="M650" s="477"/>
      <c r="N650" s="477"/>
      <c r="O650" s="477"/>
      <c r="P650" s="477"/>
      <c r="Q650" s="477"/>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477"/>
      <c r="D651" s="477"/>
      <c r="E651" s="477"/>
      <c r="F651" s="477"/>
      <c r="G651" s="477"/>
      <c r="H651" s="477"/>
      <c r="I651" s="477"/>
      <c r="J651" s="477"/>
      <c r="K651" s="477"/>
      <c r="L651" s="477"/>
      <c r="M651" s="477"/>
      <c r="N651" s="477"/>
      <c r="O651" s="477"/>
      <c r="P651" s="477"/>
      <c r="Q651" s="477"/>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477"/>
      <c r="D652" s="477"/>
      <c r="E652" s="477"/>
      <c r="F652" s="477"/>
      <c r="G652" s="477"/>
      <c r="H652" s="477"/>
      <c r="I652" s="477"/>
      <c r="J652" s="477"/>
      <c r="K652" s="477"/>
      <c r="L652" s="477"/>
      <c r="M652" s="477"/>
      <c r="N652" s="477"/>
      <c r="O652" s="477"/>
      <c r="P652" s="477"/>
      <c r="Q652" s="477"/>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477"/>
      <c r="D653" s="477"/>
      <c r="E653" s="477"/>
      <c r="F653" s="477"/>
      <c r="G653" s="477"/>
      <c r="H653" s="477"/>
      <c r="I653" s="477"/>
      <c r="J653" s="477"/>
      <c r="K653" s="477"/>
      <c r="L653" s="477"/>
      <c r="M653" s="477"/>
      <c r="N653" s="477"/>
      <c r="O653" s="477"/>
      <c r="P653" s="477"/>
      <c r="Q653" s="477"/>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477"/>
      <c r="D654" s="477"/>
      <c r="E654" s="477"/>
      <c r="F654" s="477"/>
      <c r="G654" s="477"/>
      <c r="H654" s="477"/>
      <c r="I654" s="477"/>
      <c r="J654" s="477"/>
      <c r="K654" s="477"/>
      <c r="L654" s="477"/>
      <c r="M654" s="477"/>
      <c r="N654" s="477"/>
      <c r="O654" s="477"/>
      <c r="P654" s="477"/>
      <c r="Q654" s="477"/>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477"/>
      <c r="D655" s="477"/>
      <c r="E655" s="477"/>
      <c r="F655" s="477"/>
      <c r="G655" s="477"/>
      <c r="H655" s="477"/>
      <c r="I655" s="477"/>
      <c r="J655" s="477"/>
      <c r="K655" s="477"/>
      <c r="L655" s="477"/>
      <c r="M655" s="477"/>
      <c r="N655" s="477"/>
      <c r="O655" s="477"/>
      <c r="P655" s="477"/>
      <c r="Q655" s="477"/>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477"/>
      <c r="D656" s="477"/>
      <c r="E656" s="477"/>
      <c r="F656" s="477"/>
      <c r="G656" s="477"/>
      <c r="H656" s="477"/>
      <c r="I656" s="477"/>
      <c r="J656" s="477"/>
      <c r="K656" s="477"/>
      <c r="L656" s="477"/>
      <c r="M656" s="477"/>
      <c r="N656" s="477"/>
      <c r="O656" s="477"/>
      <c r="P656" s="477"/>
      <c r="Q656" s="477"/>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477"/>
      <c r="D657" s="477"/>
      <c r="E657" s="477"/>
      <c r="F657" s="477"/>
      <c r="G657" s="477"/>
      <c r="H657" s="477"/>
      <c r="I657" s="477"/>
      <c r="J657" s="477"/>
      <c r="K657" s="477"/>
      <c r="L657" s="477"/>
      <c r="M657" s="477"/>
      <c r="N657" s="477"/>
      <c r="O657" s="477"/>
      <c r="P657" s="477"/>
      <c r="Q657" s="477"/>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477"/>
      <c r="D658" s="477"/>
      <c r="E658" s="477"/>
      <c r="F658" s="477"/>
      <c r="G658" s="477"/>
      <c r="H658" s="477"/>
      <c r="I658" s="477"/>
      <c r="J658" s="477"/>
      <c r="K658" s="477"/>
      <c r="L658" s="477"/>
      <c r="M658" s="477"/>
      <c r="N658" s="477"/>
      <c r="O658" s="477"/>
      <c r="P658" s="477"/>
      <c r="Q658" s="477"/>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477"/>
      <c r="D659" s="477"/>
      <c r="E659" s="477"/>
      <c r="F659" s="477"/>
      <c r="G659" s="477"/>
      <c r="H659" s="477"/>
      <c r="I659" s="477"/>
      <c r="J659" s="477"/>
      <c r="K659" s="477"/>
      <c r="L659" s="477"/>
      <c r="M659" s="477"/>
      <c r="N659" s="477"/>
      <c r="O659" s="477"/>
      <c r="P659" s="477"/>
      <c r="Q659" s="477"/>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477"/>
      <c r="D660" s="477"/>
      <c r="E660" s="477"/>
      <c r="F660" s="477"/>
      <c r="G660" s="477"/>
      <c r="H660" s="477"/>
      <c r="I660" s="477"/>
      <c r="J660" s="477"/>
      <c r="K660" s="477"/>
      <c r="L660" s="477"/>
      <c r="M660" s="477"/>
      <c r="N660" s="477"/>
      <c r="O660" s="477"/>
      <c r="P660" s="477"/>
      <c r="Q660" s="477"/>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477"/>
      <c r="D661" s="477"/>
      <c r="E661" s="477"/>
      <c r="F661" s="477"/>
      <c r="G661" s="477"/>
      <c r="H661" s="477"/>
      <c r="I661" s="477"/>
      <c r="J661" s="477"/>
      <c r="K661" s="477"/>
      <c r="L661" s="477"/>
      <c r="M661" s="477"/>
      <c r="N661" s="477"/>
      <c r="O661" s="477"/>
      <c r="P661" s="477"/>
      <c r="Q661" s="477"/>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477"/>
      <c r="D662" s="477"/>
      <c r="E662" s="477"/>
      <c r="F662" s="477"/>
      <c r="G662" s="477"/>
      <c r="H662" s="477"/>
      <c r="I662" s="477"/>
      <c r="J662" s="477"/>
      <c r="K662" s="477"/>
      <c r="L662" s="477"/>
      <c r="M662" s="477"/>
      <c r="N662" s="477"/>
      <c r="O662" s="477"/>
      <c r="P662" s="477"/>
      <c r="Q662" s="477"/>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477"/>
      <c r="D663" s="477"/>
      <c r="E663" s="477"/>
      <c r="F663" s="477"/>
      <c r="G663" s="477"/>
      <c r="H663" s="477"/>
      <c r="I663" s="477"/>
      <c r="J663" s="477"/>
      <c r="K663" s="477"/>
      <c r="L663" s="477"/>
      <c r="M663" s="477"/>
      <c r="N663" s="477"/>
      <c r="O663" s="477"/>
      <c r="P663" s="477"/>
      <c r="Q663" s="477"/>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477"/>
      <c r="D664" s="477"/>
      <c r="E664" s="477"/>
      <c r="F664" s="477"/>
      <c r="G664" s="477"/>
      <c r="H664" s="477"/>
      <c r="I664" s="477"/>
      <c r="J664" s="477"/>
      <c r="K664" s="477"/>
      <c r="L664" s="477"/>
      <c r="M664" s="477"/>
      <c r="N664" s="477"/>
      <c r="O664" s="477"/>
      <c r="P664" s="477"/>
      <c r="Q664" s="477"/>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477"/>
      <c r="D665" s="477"/>
      <c r="E665" s="477"/>
      <c r="F665" s="477"/>
      <c r="G665" s="477"/>
      <c r="H665" s="477"/>
      <c r="I665" s="477"/>
      <c r="J665" s="477"/>
      <c r="K665" s="477"/>
      <c r="L665" s="477"/>
      <c r="M665" s="477"/>
      <c r="N665" s="477"/>
      <c r="O665" s="477"/>
      <c r="P665" s="477"/>
      <c r="Q665" s="477"/>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477"/>
      <c r="D666" s="477"/>
      <c r="E666" s="477"/>
      <c r="F666" s="477"/>
      <c r="G666" s="477"/>
      <c r="H666" s="477"/>
      <c r="I666" s="477"/>
      <c r="J666" s="477"/>
      <c r="K666" s="477"/>
      <c r="L666" s="477"/>
      <c r="M666" s="477"/>
      <c r="N666" s="477"/>
      <c r="O666" s="477"/>
      <c r="P666" s="477"/>
      <c r="Q666" s="477"/>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477"/>
      <c r="D667" s="477"/>
      <c r="E667" s="477"/>
      <c r="F667" s="477"/>
      <c r="G667" s="477"/>
      <c r="H667" s="477"/>
      <c r="I667" s="477"/>
      <c r="J667" s="477"/>
      <c r="K667" s="477"/>
      <c r="L667" s="477"/>
      <c r="M667" s="477"/>
      <c r="N667" s="477"/>
      <c r="O667" s="477"/>
      <c r="P667" s="477"/>
      <c r="Q667" s="477"/>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477"/>
      <c r="D668" s="477"/>
      <c r="E668" s="477"/>
      <c r="F668" s="477"/>
      <c r="G668" s="477"/>
      <c r="H668" s="477"/>
      <c r="I668" s="477"/>
      <c r="J668" s="477"/>
      <c r="K668" s="477"/>
      <c r="L668" s="477"/>
      <c r="M668" s="477"/>
      <c r="N668" s="477"/>
      <c r="O668" s="477"/>
      <c r="P668" s="477"/>
      <c r="Q668" s="477"/>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477"/>
      <c r="D669" s="477"/>
      <c r="E669" s="477"/>
      <c r="F669" s="477"/>
      <c r="G669" s="477"/>
      <c r="H669" s="477"/>
      <c r="I669" s="477"/>
      <c r="J669" s="477"/>
      <c r="K669" s="477"/>
      <c r="L669" s="477"/>
      <c r="M669" s="477"/>
      <c r="N669" s="477"/>
      <c r="O669" s="477"/>
      <c r="P669" s="477"/>
      <c r="Q669" s="477"/>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477"/>
      <c r="D670" s="477"/>
      <c r="E670" s="477"/>
      <c r="F670" s="477"/>
      <c r="G670" s="477"/>
      <c r="H670" s="477"/>
      <c r="I670" s="477"/>
      <c r="J670" s="477"/>
      <c r="K670" s="477"/>
      <c r="L670" s="477"/>
      <c r="M670" s="477"/>
      <c r="N670" s="477"/>
      <c r="O670" s="477"/>
      <c r="P670" s="477"/>
      <c r="Q670" s="477"/>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477"/>
      <c r="D671" s="477"/>
      <c r="E671" s="477"/>
      <c r="F671" s="477"/>
      <c r="G671" s="477"/>
      <c r="H671" s="477"/>
      <c r="I671" s="477"/>
      <c r="J671" s="477"/>
      <c r="K671" s="477"/>
      <c r="L671" s="477"/>
      <c r="M671" s="477"/>
      <c r="N671" s="477"/>
      <c r="O671" s="477"/>
      <c r="P671" s="477"/>
      <c r="Q671" s="477"/>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477"/>
      <c r="D672" s="477"/>
      <c r="E672" s="477"/>
      <c r="F672" s="477"/>
      <c r="G672" s="477"/>
      <c r="H672" s="477"/>
      <c r="I672" s="477"/>
      <c r="J672" s="477"/>
      <c r="K672" s="477"/>
      <c r="L672" s="477"/>
      <c r="M672" s="477"/>
      <c r="N672" s="477"/>
      <c r="O672" s="477"/>
      <c r="P672" s="477"/>
      <c r="Q672" s="477"/>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477"/>
      <c r="D673" s="477"/>
      <c r="E673" s="477"/>
      <c r="F673" s="477"/>
      <c r="G673" s="477"/>
      <c r="H673" s="477"/>
      <c r="I673" s="477"/>
      <c r="J673" s="477"/>
      <c r="K673" s="477"/>
      <c r="L673" s="477"/>
      <c r="M673" s="477"/>
      <c r="N673" s="477"/>
      <c r="O673" s="477"/>
      <c r="P673" s="477"/>
      <c r="Q673" s="477"/>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477"/>
      <c r="D674" s="477"/>
      <c r="E674" s="477"/>
      <c r="F674" s="477"/>
      <c r="G674" s="477"/>
      <c r="H674" s="477"/>
      <c r="I674" s="477"/>
      <c r="J674" s="477"/>
      <c r="K674" s="477"/>
      <c r="L674" s="477"/>
      <c r="M674" s="477"/>
      <c r="N674" s="477"/>
      <c r="O674" s="477"/>
      <c r="P674" s="477"/>
      <c r="Q674" s="477"/>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477"/>
      <c r="D675" s="477"/>
      <c r="E675" s="477"/>
      <c r="F675" s="477"/>
      <c r="G675" s="477"/>
      <c r="H675" s="477"/>
      <c r="I675" s="477"/>
      <c r="J675" s="477"/>
      <c r="K675" s="477"/>
      <c r="L675" s="477"/>
      <c r="M675" s="477"/>
      <c r="N675" s="477"/>
      <c r="O675" s="477"/>
      <c r="P675" s="477"/>
      <c r="Q675" s="477"/>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477"/>
      <c r="D676" s="477"/>
      <c r="E676" s="477"/>
      <c r="F676" s="477"/>
      <c r="G676" s="477"/>
      <c r="H676" s="477"/>
      <c r="I676" s="477"/>
      <c r="J676" s="477"/>
      <c r="K676" s="477"/>
      <c r="L676" s="477"/>
      <c r="M676" s="477"/>
      <c r="N676" s="477"/>
      <c r="O676" s="477"/>
      <c r="P676" s="477"/>
      <c r="Q676" s="477"/>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477"/>
      <c r="D677" s="477"/>
      <c r="E677" s="477"/>
      <c r="F677" s="477"/>
      <c r="G677" s="477"/>
      <c r="H677" s="477"/>
      <c r="I677" s="477"/>
      <c r="J677" s="477"/>
      <c r="K677" s="477"/>
      <c r="L677" s="477"/>
      <c r="M677" s="477"/>
      <c r="N677" s="477"/>
      <c r="O677" s="477"/>
      <c r="P677" s="477"/>
      <c r="Q677" s="477"/>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477"/>
      <c r="D678" s="477"/>
      <c r="E678" s="477"/>
      <c r="F678" s="477"/>
      <c r="G678" s="477"/>
      <c r="H678" s="477"/>
      <c r="I678" s="477"/>
      <c r="J678" s="477"/>
      <c r="K678" s="477"/>
      <c r="L678" s="477"/>
      <c r="M678" s="477"/>
      <c r="N678" s="477"/>
      <c r="O678" s="477"/>
      <c r="P678" s="477"/>
      <c r="Q678" s="477"/>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477"/>
      <c r="D679" s="477"/>
      <c r="E679" s="477"/>
      <c r="F679" s="477"/>
      <c r="G679" s="477"/>
      <c r="H679" s="477"/>
      <c r="I679" s="477"/>
      <c r="J679" s="477"/>
      <c r="K679" s="477"/>
      <c r="L679" s="477"/>
      <c r="M679" s="477"/>
      <c r="N679" s="477"/>
      <c r="O679" s="477"/>
      <c r="P679" s="477"/>
      <c r="Q679" s="477"/>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477"/>
      <c r="D680" s="477"/>
      <c r="E680" s="477"/>
      <c r="F680" s="477"/>
      <c r="G680" s="477"/>
      <c r="H680" s="477"/>
      <c r="I680" s="477"/>
      <c r="J680" s="477"/>
      <c r="K680" s="477"/>
      <c r="L680" s="477"/>
      <c r="M680" s="477"/>
      <c r="N680" s="477"/>
      <c r="O680" s="477"/>
      <c r="P680" s="477"/>
      <c r="Q680" s="477"/>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477"/>
      <c r="D681" s="477"/>
      <c r="E681" s="477"/>
      <c r="F681" s="477"/>
      <c r="G681" s="477"/>
      <c r="H681" s="477"/>
      <c r="I681" s="477"/>
      <c r="J681" s="477"/>
      <c r="K681" s="477"/>
      <c r="L681" s="477"/>
      <c r="M681" s="477"/>
      <c r="N681" s="477"/>
      <c r="O681" s="477"/>
      <c r="P681" s="477"/>
      <c r="Q681" s="477"/>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477"/>
      <c r="D682" s="477"/>
      <c r="E682" s="477"/>
      <c r="F682" s="477"/>
      <c r="G682" s="477"/>
      <c r="H682" s="477"/>
      <c r="I682" s="477"/>
      <c r="J682" s="477"/>
      <c r="K682" s="477"/>
      <c r="L682" s="477"/>
      <c r="M682" s="477"/>
      <c r="N682" s="477"/>
      <c r="O682" s="477"/>
      <c r="P682" s="477"/>
      <c r="Q682" s="477"/>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477"/>
      <c r="D683" s="477"/>
      <c r="E683" s="477"/>
      <c r="F683" s="477"/>
      <c r="G683" s="477"/>
      <c r="H683" s="477"/>
      <c r="I683" s="477"/>
      <c r="J683" s="477"/>
      <c r="K683" s="477"/>
      <c r="L683" s="477"/>
      <c r="M683" s="477"/>
      <c r="N683" s="477"/>
      <c r="O683" s="477"/>
      <c r="P683" s="477"/>
      <c r="Q683" s="477"/>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477"/>
      <c r="D684" s="477"/>
      <c r="E684" s="477"/>
      <c r="F684" s="477"/>
      <c r="G684" s="477"/>
      <c r="H684" s="477"/>
      <c r="I684" s="477"/>
      <c r="J684" s="477"/>
      <c r="K684" s="477"/>
      <c r="L684" s="477"/>
      <c r="M684" s="477"/>
      <c r="N684" s="477"/>
      <c r="O684" s="477"/>
      <c r="P684" s="477"/>
      <c r="Q684" s="477"/>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477"/>
      <c r="D685" s="477"/>
      <c r="E685" s="477"/>
      <c r="F685" s="477"/>
      <c r="G685" s="477"/>
      <c r="H685" s="477"/>
      <c r="I685" s="477"/>
      <c r="J685" s="477"/>
      <c r="K685" s="477"/>
      <c r="L685" s="477"/>
      <c r="M685" s="477"/>
      <c r="N685" s="477"/>
      <c r="O685" s="477"/>
      <c r="P685" s="477"/>
      <c r="Q685" s="477"/>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477"/>
      <c r="D686" s="477"/>
      <c r="E686" s="477"/>
      <c r="F686" s="477"/>
      <c r="G686" s="477"/>
      <c r="H686" s="477"/>
      <c r="I686" s="477"/>
      <c r="J686" s="477"/>
      <c r="K686" s="477"/>
      <c r="L686" s="477"/>
      <c r="M686" s="477"/>
      <c r="N686" s="477"/>
      <c r="O686" s="477"/>
      <c r="P686" s="477"/>
      <c r="Q686" s="477"/>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477"/>
      <c r="D687" s="477"/>
      <c r="E687" s="477"/>
      <c r="F687" s="477"/>
      <c r="G687" s="477"/>
      <c r="H687" s="477"/>
      <c r="I687" s="477"/>
      <c r="J687" s="477"/>
      <c r="K687" s="477"/>
      <c r="L687" s="477"/>
      <c r="M687" s="477"/>
      <c r="N687" s="477"/>
      <c r="O687" s="477"/>
      <c r="P687" s="477"/>
      <c r="Q687" s="477"/>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477"/>
      <c r="D688" s="477"/>
      <c r="E688" s="477"/>
      <c r="F688" s="477"/>
      <c r="G688" s="477"/>
      <c r="H688" s="477"/>
      <c r="I688" s="477"/>
      <c r="J688" s="477"/>
      <c r="K688" s="477"/>
      <c r="L688" s="477"/>
      <c r="M688" s="477"/>
      <c r="N688" s="477"/>
      <c r="O688" s="477"/>
      <c r="P688" s="477"/>
      <c r="Q688" s="477"/>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477"/>
      <c r="D689" s="477"/>
      <c r="E689" s="477"/>
      <c r="F689" s="477"/>
      <c r="G689" s="477"/>
      <c r="H689" s="477"/>
      <c r="I689" s="477"/>
      <c r="J689" s="477"/>
      <c r="K689" s="477"/>
      <c r="L689" s="477"/>
      <c r="M689" s="477"/>
      <c r="N689" s="477"/>
      <c r="O689" s="477"/>
      <c r="P689" s="477"/>
      <c r="Q689" s="477"/>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477"/>
      <c r="D690" s="477"/>
      <c r="E690" s="477"/>
      <c r="F690" s="477"/>
      <c r="G690" s="477"/>
      <c r="H690" s="477"/>
      <c r="I690" s="477"/>
      <c r="J690" s="477"/>
      <c r="K690" s="477"/>
      <c r="L690" s="477"/>
      <c r="M690" s="477"/>
      <c r="N690" s="477"/>
      <c r="O690" s="477"/>
      <c r="P690" s="477"/>
      <c r="Q690" s="477"/>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477"/>
      <c r="D691" s="477"/>
      <c r="E691" s="477"/>
      <c r="F691" s="477"/>
      <c r="G691" s="477"/>
      <c r="H691" s="477"/>
      <c r="I691" s="477"/>
      <c r="J691" s="477"/>
      <c r="K691" s="477"/>
      <c r="L691" s="477"/>
      <c r="M691" s="477"/>
      <c r="N691" s="477"/>
      <c r="O691" s="477"/>
      <c r="P691" s="477"/>
      <c r="Q691" s="477"/>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477"/>
      <c r="D692" s="477"/>
      <c r="E692" s="477"/>
      <c r="F692" s="477"/>
      <c r="G692" s="477"/>
      <c r="H692" s="477"/>
      <c r="I692" s="477"/>
      <c r="J692" s="477"/>
      <c r="K692" s="477"/>
      <c r="L692" s="477"/>
      <c r="M692" s="477"/>
      <c r="N692" s="477"/>
      <c r="O692" s="477"/>
      <c r="P692" s="477"/>
      <c r="Q692" s="477"/>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477"/>
      <c r="D693" s="477"/>
      <c r="E693" s="477"/>
      <c r="F693" s="477"/>
      <c r="G693" s="477"/>
      <c r="H693" s="477"/>
      <c r="I693" s="477"/>
      <c r="J693" s="477"/>
      <c r="K693" s="477"/>
      <c r="L693" s="477"/>
      <c r="M693" s="477"/>
      <c r="N693" s="477"/>
      <c r="O693" s="477"/>
      <c r="P693" s="477"/>
      <c r="Q693" s="477"/>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477"/>
      <c r="D694" s="477"/>
      <c r="E694" s="477"/>
      <c r="F694" s="477"/>
      <c r="G694" s="477"/>
      <c r="H694" s="477"/>
      <c r="I694" s="477"/>
      <c r="J694" s="477"/>
      <c r="K694" s="477"/>
      <c r="L694" s="477"/>
      <c r="M694" s="477"/>
      <c r="N694" s="477"/>
      <c r="O694" s="477"/>
      <c r="P694" s="477"/>
      <c r="Q694" s="477"/>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477"/>
      <c r="D695" s="477"/>
      <c r="E695" s="477"/>
      <c r="F695" s="477"/>
      <c r="G695" s="477"/>
      <c r="H695" s="477"/>
      <c r="I695" s="477"/>
      <c r="J695" s="477"/>
      <c r="K695" s="477"/>
      <c r="L695" s="477"/>
      <c r="M695" s="477"/>
      <c r="N695" s="477"/>
      <c r="O695" s="477"/>
      <c r="P695" s="477"/>
      <c r="Q695" s="477"/>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477"/>
      <c r="D696" s="477"/>
      <c r="E696" s="477"/>
      <c r="F696" s="477"/>
      <c r="G696" s="477"/>
      <c r="H696" s="477"/>
      <c r="I696" s="477"/>
      <c r="J696" s="477"/>
      <c r="K696" s="477"/>
      <c r="L696" s="477"/>
      <c r="M696" s="477"/>
      <c r="N696" s="477"/>
      <c r="O696" s="477"/>
      <c r="P696" s="477"/>
      <c r="Q696" s="477"/>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477"/>
      <c r="D697" s="477"/>
      <c r="E697" s="477"/>
      <c r="F697" s="477"/>
      <c r="G697" s="477"/>
      <c r="H697" s="477"/>
      <c r="I697" s="477"/>
      <c r="J697" s="477"/>
      <c r="K697" s="477"/>
      <c r="L697" s="477"/>
      <c r="M697" s="477"/>
      <c r="N697" s="477"/>
      <c r="O697" s="477"/>
      <c r="P697" s="477"/>
      <c r="Q697" s="477"/>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477"/>
      <c r="D698" s="477"/>
      <c r="E698" s="477"/>
      <c r="F698" s="477"/>
      <c r="G698" s="477"/>
      <c r="H698" s="477"/>
      <c r="I698" s="477"/>
      <c r="J698" s="477"/>
      <c r="K698" s="477"/>
      <c r="L698" s="477"/>
      <c r="M698" s="477"/>
      <c r="N698" s="477"/>
      <c r="O698" s="477"/>
      <c r="P698" s="477"/>
      <c r="Q698" s="477"/>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477"/>
      <c r="D699" s="477"/>
      <c r="E699" s="477"/>
      <c r="F699" s="477"/>
      <c r="G699" s="477"/>
      <c r="H699" s="477"/>
      <c r="I699" s="477"/>
      <c r="J699" s="477"/>
      <c r="K699" s="477"/>
      <c r="L699" s="477"/>
      <c r="M699" s="477"/>
      <c r="N699" s="477"/>
      <c r="O699" s="477"/>
      <c r="P699" s="477"/>
      <c r="Q699" s="477"/>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77"/>
      <c r="D700" s="477"/>
      <c r="E700" s="477"/>
      <c r="F700" s="477"/>
      <c r="G700" s="477"/>
      <c r="H700" s="477"/>
      <c r="I700" s="477"/>
      <c r="J700" s="477"/>
      <c r="K700" s="477"/>
      <c r="L700" s="477"/>
      <c r="M700" s="477"/>
      <c r="N700" s="477"/>
      <c r="O700" s="477"/>
      <c r="P700" s="477"/>
      <c r="Q700" s="477"/>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93"/>
      <c r="D701" s="493"/>
      <c r="E701" s="493"/>
      <c r="F701" s="493"/>
      <c r="G701" s="493"/>
      <c r="H701" s="493"/>
      <c r="I701" s="493"/>
      <c r="J701" s="493"/>
      <c r="K701" s="493"/>
      <c r="L701" s="493"/>
      <c r="M701" s="493"/>
      <c r="N701" s="493"/>
      <c r="O701" s="493"/>
      <c r="P701" s="493"/>
      <c r="Q701" s="493"/>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93"/>
      <c r="D702" s="493"/>
      <c r="E702" s="493"/>
      <c r="F702" s="493"/>
      <c r="G702" s="493"/>
      <c r="H702" s="493"/>
      <c r="I702" s="493"/>
      <c r="J702" s="493"/>
      <c r="K702" s="493"/>
      <c r="L702" s="493"/>
      <c r="M702" s="493"/>
      <c r="N702" s="493"/>
      <c r="O702" s="493"/>
      <c r="P702" s="493"/>
      <c r="Q702" s="493"/>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93"/>
      <c r="D703" s="493"/>
      <c r="E703" s="493"/>
      <c r="F703" s="493"/>
      <c r="G703" s="493"/>
      <c r="H703" s="493"/>
      <c r="I703" s="493"/>
      <c r="J703" s="493"/>
      <c r="K703" s="493"/>
      <c r="L703" s="493"/>
      <c r="M703" s="493"/>
      <c r="N703" s="493"/>
      <c r="O703" s="493"/>
      <c r="P703" s="493"/>
      <c r="Q703" s="493"/>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93"/>
      <c r="D704" s="493"/>
      <c r="E704" s="493"/>
      <c r="F704" s="493"/>
      <c r="G704" s="493"/>
      <c r="H704" s="493"/>
      <c r="I704" s="493"/>
      <c r="J704" s="493"/>
      <c r="K704" s="493"/>
      <c r="L704" s="493"/>
      <c r="M704" s="493"/>
      <c r="N704" s="493"/>
      <c r="O704" s="493"/>
      <c r="P704" s="493"/>
      <c r="Q704" s="493"/>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93"/>
      <c r="D705" s="493"/>
      <c r="E705" s="493"/>
      <c r="F705" s="493"/>
      <c r="G705" s="493"/>
      <c r="H705" s="493"/>
      <c r="I705" s="493"/>
      <c r="J705" s="493"/>
      <c r="K705" s="493"/>
      <c r="L705" s="493"/>
      <c r="M705" s="493"/>
      <c r="N705" s="493"/>
      <c r="O705" s="493"/>
      <c r="P705" s="493"/>
      <c r="Q705" s="493"/>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93"/>
      <c r="D706" s="493"/>
      <c r="E706" s="493"/>
      <c r="F706" s="493"/>
      <c r="G706" s="493"/>
      <c r="H706" s="493"/>
      <c r="I706" s="493"/>
      <c r="J706" s="493"/>
      <c r="K706" s="493"/>
      <c r="L706" s="493"/>
      <c r="M706" s="493"/>
      <c r="N706" s="493"/>
      <c r="O706" s="493"/>
      <c r="P706" s="493"/>
      <c r="Q706" s="493"/>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93"/>
      <c r="D707" s="493"/>
      <c r="E707" s="493"/>
      <c r="F707" s="493"/>
      <c r="G707" s="493"/>
      <c r="H707" s="493"/>
      <c r="I707" s="493"/>
      <c r="J707" s="493"/>
      <c r="K707" s="493"/>
      <c r="L707" s="493"/>
      <c r="M707" s="493"/>
      <c r="N707" s="493"/>
      <c r="O707" s="493"/>
      <c r="P707" s="493"/>
      <c r="Q707" s="493"/>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93"/>
      <c r="D708" s="493"/>
      <c r="E708" s="493"/>
      <c r="F708" s="493"/>
      <c r="G708" s="493"/>
      <c r="H708" s="493"/>
      <c r="I708" s="493"/>
      <c r="J708" s="493"/>
      <c r="K708" s="493"/>
      <c r="L708" s="493"/>
      <c r="M708" s="493"/>
      <c r="N708" s="493"/>
      <c r="O708" s="493"/>
      <c r="P708" s="493"/>
      <c r="Q708" s="493"/>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93"/>
      <c r="D709" s="493"/>
      <c r="E709" s="493"/>
      <c r="F709" s="493"/>
      <c r="G709" s="493"/>
      <c r="H709" s="493"/>
      <c r="I709" s="493"/>
      <c r="J709" s="493"/>
      <c r="K709" s="493"/>
      <c r="L709" s="493"/>
      <c r="M709" s="493"/>
      <c r="N709" s="493"/>
      <c r="O709" s="493"/>
      <c r="P709" s="493"/>
      <c r="Q709" s="493"/>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93"/>
      <c r="D710" s="493"/>
      <c r="E710" s="493"/>
      <c r="F710" s="493"/>
      <c r="G710" s="493"/>
      <c r="H710" s="493"/>
      <c r="I710" s="493"/>
      <c r="J710" s="493"/>
      <c r="K710" s="493"/>
      <c r="L710" s="493"/>
      <c r="M710" s="493"/>
      <c r="N710" s="493"/>
      <c r="O710" s="493"/>
      <c r="P710" s="493"/>
      <c r="Q710" s="493"/>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93"/>
      <c r="D711" s="493"/>
      <c r="E711" s="493"/>
      <c r="F711" s="493"/>
      <c r="G711" s="493"/>
      <c r="H711" s="493"/>
      <c r="I711" s="493"/>
      <c r="J711" s="493"/>
      <c r="K711" s="493"/>
      <c r="L711" s="493"/>
      <c r="M711" s="493"/>
      <c r="N711" s="493"/>
      <c r="O711" s="493"/>
      <c r="P711" s="493"/>
      <c r="Q711" s="493"/>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93"/>
      <c r="D712" s="493"/>
      <c r="E712" s="493"/>
      <c r="F712" s="493"/>
      <c r="G712" s="493"/>
      <c r="H712" s="493"/>
      <c r="I712" s="493"/>
      <c r="J712" s="493"/>
      <c r="K712" s="493"/>
      <c r="L712" s="493"/>
      <c r="M712" s="493"/>
      <c r="N712" s="493"/>
      <c r="O712" s="493"/>
      <c r="P712" s="493"/>
      <c r="Q712" s="493"/>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93"/>
      <c r="D713" s="493"/>
      <c r="E713" s="493"/>
      <c r="F713" s="493"/>
      <c r="G713" s="493"/>
      <c r="H713" s="493"/>
      <c r="I713" s="493"/>
      <c r="J713" s="493"/>
      <c r="K713" s="493"/>
      <c r="L713" s="493"/>
      <c r="M713" s="493"/>
      <c r="N713" s="493"/>
      <c r="O713" s="493"/>
      <c r="P713" s="493"/>
      <c r="Q713" s="493"/>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93"/>
      <c r="D714" s="493"/>
      <c r="E714" s="493"/>
      <c r="F714" s="493"/>
      <c r="G714" s="493"/>
      <c r="H714" s="493"/>
      <c r="I714" s="493"/>
      <c r="J714" s="493"/>
      <c r="K714" s="493"/>
      <c r="L714" s="493"/>
      <c r="M714" s="493"/>
      <c r="N714" s="493"/>
      <c r="O714" s="493"/>
      <c r="P714" s="493"/>
      <c r="Q714" s="493"/>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93"/>
      <c r="D715" s="493"/>
      <c r="E715" s="493"/>
      <c r="F715" s="493"/>
      <c r="G715" s="493"/>
      <c r="H715" s="493"/>
      <c r="I715" s="493"/>
      <c r="J715" s="493"/>
      <c r="K715" s="493"/>
      <c r="L715" s="493"/>
      <c r="M715" s="493"/>
      <c r="N715" s="493"/>
      <c r="O715" s="493"/>
      <c r="P715" s="493"/>
      <c r="Q715" s="493"/>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93"/>
      <c r="D716" s="493"/>
      <c r="E716" s="493"/>
      <c r="F716" s="493"/>
      <c r="G716" s="493"/>
      <c r="H716" s="493"/>
      <c r="I716" s="493"/>
      <c r="J716" s="493"/>
      <c r="K716" s="493"/>
      <c r="L716" s="493"/>
      <c r="M716" s="493"/>
      <c r="N716" s="493"/>
      <c r="O716" s="493"/>
      <c r="P716" s="493"/>
      <c r="Q716" s="493"/>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93"/>
      <c r="D717" s="493"/>
      <c r="E717" s="493"/>
      <c r="F717" s="493"/>
      <c r="G717" s="493"/>
      <c r="H717" s="493"/>
      <c r="I717" s="493"/>
      <c r="J717" s="493"/>
      <c r="K717" s="493"/>
      <c r="L717" s="493"/>
      <c r="M717" s="493"/>
      <c r="N717" s="493"/>
      <c r="O717" s="493"/>
      <c r="P717" s="493"/>
      <c r="Q717" s="493"/>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93"/>
      <c r="D718" s="493"/>
      <c r="E718" s="493"/>
      <c r="F718" s="493"/>
      <c r="G718" s="493"/>
      <c r="H718" s="493"/>
      <c r="I718" s="493"/>
      <c r="J718" s="493"/>
      <c r="K718" s="493"/>
      <c r="L718" s="493"/>
      <c r="M718" s="493"/>
      <c r="N718" s="493"/>
      <c r="O718" s="493"/>
      <c r="P718" s="493"/>
      <c r="Q718" s="493"/>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93"/>
      <c r="D719" s="493"/>
      <c r="E719" s="493"/>
      <c r="F719" s="493"/>
      <c r="G719" s="493"/>
      <c r="H719" s="493"/>
      <c r="I719" s="493"/>
      <c r="J719" s="493"/>
      <c r="K719" s="493"/>
      <c r="L719" s="493"/>
      <c r="M719" s="493"/>
      <c r="N719" s="493"/>
      <c r="O719" s="493"/>
      <c r="P719" s="493"/>
      <c r="Q719" s="493"/>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93"/>
      <c r="D720" s="493"/>
      <c r="E720" s="493"/>
      <c r="F720" s="493"/>
      <c r="G720" s="493"/>
      <c r="H720" s="493"/>
      <c r="I720" s="493"/>
      <c r="J720" s="493"/>
      <c r="K720" s="493"/>
      <c r="L720" s="493"/>
      <c r="M720" s="493"/>
      <c r="N720" s="493"/>
      <c r="O720" s="493"/>
      <c r="P720" s="493"/>
      <c r="Q720" s="493"/>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93"/>
      <c r="D721" s="493"/>
      <c r="E721" s="493"/>
      <c r="F721" s="493"/>
      <c r="G721" s="493"/>
      <c r="H721" s="493"/>
      <c r="I721" s="493"/>
      <c r="J721" s="493"/>
      <c r="K721" s="493"/>
      <c r="L721" s="493"/>
      <c r="M721" s="493"/>
      <c r="N721" s="493"/>
      <c r="O721" s="493"/>
      <c r="P721" s="493"/>
      <c r="Q721" s="493"/>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93"/>
      <c r="D722" s="493"/>
      <c r="E722" s="493"/>
      <c r="F722" s="493"/>
      <c r="G722" s="493"/>
      <c r="H722" s="493"/>
      <c r="I722" s="493"/>
      <c r="J722" s="493"/>
      <c r="K722" s="493"/>
      <c r="L722" s="493"/>
      <c r="M722" s="493"/>
      <c r="N722" s="493"/>
      <c r="O722" s="493"/>
      <c r="P722" s="493"/>
      <c r="Q722" s="493"/>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93"/>
      <c r="D723" s="493"/>
      <c r="E723" s="493"/>
      <c r="F723" s="493"/>
      <c r="G723" s="493"/>
      <c r="H723" s="493"/>
      <c r="I723" s="493"/>
      <c r="J723" s="493"/>
      <c r="K723" s="493"/>
      <c r="L723" s="493"/>
      <c r="M723" s="493"/>
      <c r="N723" s="493"/>
      <c r="O723" s="493"/>
      <c r="P723" s="493"/>
      <c r="Q723" s="493"/>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93"/>
      <c r="D724" s="493"/>
      <c r="E724" s="493"/>
      <c r="F724" s="493"/>
      <c r="G724" s="493"/>
      <c r="H724" s="493"/>
      <c r="I724" s="493"/>
      <c r="J724" s="493"/>
      <c r="K724" s="493"/>
      <c r="L724" s="493"/>
      <c r="M724" s="493"/>
      <c r="N724" s="493"/>
      <c r="O724" s="493"/>
      <c r="P724" s="493"/>
      <c r="Q724" s="493"/>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93"/>
      <c r="D725" s="493"/>
      <c r="E725" s="493"/>
      <c r="F725" s="493"/>
      <c r="G725" s="493"/>
      <c r="H725" s="493"/>
      <c r="I725" s="493"/>
      <c r="J725" s="493"/>
      <c r="K725" s="493"/>
      <c r="L725" s="493"/>
      <c r="M725" s="493"/>
      <c r="N725" s="493"/>
      <c r="O725" s="493"/>
      <c r="P725" s="493"/>
      <c r="Q725" s="493"/>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93"/>
      <c r="D726" s="493"/>
      <c r="E726" s="493"/>
      <c r="F726" s="493"/>
      <c r="G726" s="493"/>
      <c r="H726" s="493"/>
      <c r="I726" s="493"/>
      <c r="J726" s="493"/>
      <c r="K726" s="493"/>
      <c r="L726" s="493"/>
      <c r="M726" s="493"/>
      <c r="N726" s="493"/>
      <c r="O726" s="493"/>
      <c r="P726" s="493"/>
      <c r="Q726" s="493"/>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93"/>
      <c r="D727" s="493"/>
      <c r="E727" s="493"/>
      <c r="F727" s="493"/>
      <c r="G727" s="493"/>
      <c r="H727" s="493"/>
      <c r="I727" s="493"/>
      <c r="J727" s="493"/>
      <c r="K727" s="493"/>
      <c r="L727" s="493"/>
      <c r="M727" s="493"/>
      <c r="N727" s="493"/>
      <c r="O727" s="493"/>
      <c r="P727" s="493"/>
      <c r="Q727" s="493"/>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93"/>
      <c r="D728" s="493"/>
      <c r="E728" s="493"/>
      <c r="F728" s="493"/>
      <c r="G728" s="493"/>
      <c r="H728" s="493"/>
      <c r="I728" s="493"/>
      <c r="J728" s="493"/>
      <c r="K728" s="493"/>
      <c r="L728" s="493"/>
      <c r="M728" s="493"/>
      <c r="N728" s="493"/>
      <c r="O728" s="493"/>
      <c r="P728" s="493"/>
      <c r="Q728" s="493"/>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93"/>
      <c r="D729" s="493"/>
      <c r="E729" s="493"/>
      <c r="F729" s="493"/>
      <c r="G729" s="493"/>
      <c r="H729" s="493"/>
      <c r="I729" s="493"/>
      <c r="J729" s="493"/>
      <c r="K729" s="493"/>
      <c r="L729" s="493"/>
      <c r="M729" s="493"/>
      <c r="N729" s="493"/>
      <c r="O729" s="493"/>
      <c r="P729" s="493"/>
      <c r="Q729" s="493"/>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93"/>
      <c r="D730" s="493"/>
      <c r="E730" s="493"/>
      <c r="F730" s="493"/>
      <c r="G730" s="493"/>
      <c r="H730" s="493"/>
      <c r="I730" s="493"/>
      <c r="J730" s="493"/>
      <c r="K730" s="493"/>
      <c r="L730" s="493"/>
      <c r="M730" s="493"/>
      <c r="N730" s="493"/>
      <c r="O730" s="493"/>
      <c r="P730" s="493"/>
      <c r="Q730" s="493"/>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93"/>
      <c r="D731" s="493"/>
      <c r="E731" s="493"/>
      <c r="F731" s="493"/>
      <c r="G731" s="493"/>
      <c r="H731" s="493"/>
      <c r="I731" s="493"/>
      <c r="J731" s="493"/>
      <c r="K731" s="493"/>
      <c r="L731" s="493"/>
      <c r="M731" s="493"/>
      <c r="N731" s="493"/>
      <c r="O731" s="493"/>
      <c r="P731" s="493"/>
      <c r="Q731" s="493"/>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93"/>
      <c r="D732" s="493"/>
      <c r="E732" s="493"/>
      <c r="F732" s="493"/>
      <c r="G732" s="493"/>
      <c r="H732" s="493"/>
      <c r="I732" s="493"/>
      <c r="J732" s="493"/>
      <c r="K732" s="493"/>
      <c r="L732" s="493"/>
      <c r="M732" s="493"/>
      <c r="N732" s="493"/>
      <c r="O732" s="493"/>
      <c r="P732" s="493"/>
      <c r="Q732" s="493"/>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93"/>
      <c r="D733" s="493"/>
      <c r="E733" s="493"/>
      <c r="F733" s="493"/>
      <c r="G733" s="493"/>
      <c r="H733" s="493"/>
      <c r="I733" s="493"/>
      <c r="J733" s="493"/>
      <c r="K733" s="493"/>
      <c r="L733" s="493"/>
      <c r="M733" s="493"/>
      <c r="N733" s="493"/>
      <c r="O733" s="493"/>
      <c r="P733" s="493"/>
      <c r="Q733" s="493"/>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93"/>
      <c r="D734" s="493"/>
      <c r="E734" s="493"/>
      <c r="F734" s="493"/>
      <c r="G734" s="493"/>
      <c r="H734" s="493"/>
      <c r="I734" s="493"/>
      <c r="J734" s="493"/>
      <c r="K734" s="493"/>
      <c r="L734" s="493"/>
      <c r="M734" s="493"/>
      <c r="N734" s="493"/>
      <c r="O734" s="493"/>
      <c r="P734" s="493"/>
      <c r="Q734" s="493"/>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93"/>
      <c r="D735" s="493"/>
      <c r="E735" s="493"/>
      <c r="F735" s="493"/>
      <c r="G735" s="493"/>
      <c r="H735" s="493"/>
      <c r="I735" s="493"/>
      <c r="J735" s="493"/>
      <c r="K735" s="493"/>
      <c r="L735" s="493"/>
      <c r="M735" s="493"/>
      <c r="N735" s="493"/>
      <c r="O735" s="493"/>
      <c r="P735" s="493"/>
      <c r="Q735" s="493"/>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93"/>
      <c r="D736" s="493"/>
      <c r="E736" s="493"/>
      <c r="F736" s="493"/>
      <c r="G736" s="493"/>
      <c r="H736" s="493"/>
      <c r="I736" s="493"/>
      <c r="J736" s="493"/>
      <c r="K736" s="493"/>
      <c r="L736" s="493"/>
      <c r="M736" s="493"/>
      <c r="N736" s="493"/>
      <c r="O736" s="493"/>
      <c r="P736" s="493"/>
      <c r="Q736" s="493"/>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93"/>
      <c r="D737" s="493"/>
      <c r="E737" s="493"/>
      <c r="F737" s="493"/>
      <c r="G737" s="493"/>
      <c r="H737" s="493"/>
      <c r="I737" s="493"/>
      <c r="J737" s="493"/>
      <c r="K737" s="493"/>
      <c r="L737" s="493"/>
      <c r="M737" s="493"/>
      <c r="N737" s="493"/>
      <c r="O737" s="493"/>
      <c r="P737" s="493"/>
      <c r="Q737" s="493"/>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93"/>
      <c r="D738" s="493"/>
      <c r="E738" s="493"/>
      <c r="F738" s="493"/>
      <c r="G738" s="493"/>
      <c r="H738" s="493"/>
      <c r="I738" s="493"/>
      <c r="J738" s="493"/>
      <c r="K738" s="493"/>
      <c r="L738" s="493"/>
      <c r="M738" s="493"/>
      <c r="N738" s="493"/>
      <c r="O738" s="493"/>
      <c r="P738" s="493"/>
      <c r="Q738" s="493"/>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93"/>
      <c r="D739" s="493"/>
      <c r="E739" s="493"/>
      <c r="F739" s="493"/>
      <c r="G739" s="493"/>
      <c r="H739" s="493"/>
      <c r="I739" s="493"/>
      <c r="J739" s="493"/>
      <c r="K739" s="493"/>
      <c r="L739" s="493"/>
      <c r="M739" s="493"/>
      <c r="N739" s="493"/>
      <c r="O739" s="493"/>
      <c r="P739" s="493"/>
      <c r="Q739" s="493"/>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93"/>
      <c r="D740" s="493"/>
      <c r="E740" s="493"/>
      <c r="F740" s="493"/>
      <c r="G740" s="493"/>
      <c r="H740" s="493"/>
      <c r="I740" s="493"/>
      <c r="J740" s="493"/>
      <c r="K740" s="493"/>
      <c r="L740" s="493"/>
      <c r="M740" s="493"/>
      <c r="N740" s="493"/>
      <c r="O740" s="493"/>
      <c r="P740" s="493"/>
      <c r="Q740" s="493"/>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93"/>
      <c r="D741" s="493"/>
      <c r="E741" s="493"/>
      <c r="F741" s="493"/>
      <c r="G741" s="493"/>
      <c r="H741" s="493"/>
      <c r="I741" s="493"/>
      <c r="J741" s="493"/>
      <c r="K741" s="493"/>
      <c r="L741" s="493"/>
      <c r="M741" s="493"/>
      <c r="N741" s="493"/>
      <c r="O741" s="493"/>
      <c r="P741" s="493"/>
      <c r="Q741" s="493"/>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93"/>
      <c r="D742" s="493"/>
      <c r="E742" s="493"/>
      <c r="F742" s="493"/>
      <c r="G742" s="493"/>
      <c r="H742" s="493"/>
      <c r="I742" s="493"/>
      <c r="J742" s="493"/>
      <c r="K742" s="493"/>
      <c r="L742" s="493"/>
      <c r="M742" s="493"/>
      <c r="N742" s="493"/>
      <c r="O742" s="493"/>
      <c r="P742" s="493"/>
      <c r="Q742" s="493"/>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93"/>
      <c r="D743" s="493"/>
      <c r="E743" s="493"/>
      <c r="F743" s="493"/>
      <c r="G743" s="493"/>
      <c r="H743" s="493"/>
      <c r="I743" s="493"/>
      <c r="J743" s="493"/>
      <c r="K743" s="493"/>
      <c r="L743" s="493"/>
      <c r="M743" s="493"/>
      <c r="N743" s="493"/>
      <c r="O743" s="493"/>
      <c r="P743" s="493"/>
      <c r="Q743" s="493"/>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93"/>
      <c r="D744" s="493"/>
      <c r="E744" s="493"/>
      <c r="F744" s="493"/>
      <c r="G744" s="493"/>
      <c r="H744" s="493"/>
      <c r="I744" s="493"/>
      <c r="J744" s="493"/>
      <c r="K744" s="493"/>
      <c r="L744" s="493"/>
      <c r="M744" s="493"/>
      <c r="N744" s="493"/>
      <c r="O744" s="493"/>
      <c r="P744" s="493"/>
      <c r="Q744" s="493"/>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93"/>
      <c r="D745" s="493"/>
      <c r="E745" s="493"/>
      <c r="F745" s="493"/>
      <c r="G745" s="493"/>
      <c r="H745" s="493"/>
      <c r="I745" s="493"/>
      <c r="J745" s="493"/>
      <c r="K745" s="493"/>
      <c r="L745" s="493"/>
      <c r="M745" s="493"/>
      <c r="N745" s="493"/>
      <c r="O745" s="493"/>
      <c r="P745" s="493"/>
      <c r="Q745" s="493"/>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93"/>
      <c r="D746" s="493"/>
      <c r="E746" s="493"/>
      <c r="F746" s="493"/>
      <c r="G746" s="493"/>
      <c r="H746" s="493"/>
      <c r="I746" s="493"/>
      <c r="J746" s="493"/>
      <c r="K746" s="493"/>
      <c r="L746" s="493"/>
      <c r="M746" s="493"/>
      <c r="N746" s="493"/>
      <c r="O746" s="493"/>
      <c r="P746" s="493"/>
      <c r="Q746" s="493"/>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93"/>
      <c r="D747" s="493"/>
      <c r="E747" s="493"/>
      <c r="F747" s="493"/>
      <c r="G747" s="493"/>
      <c r="H747" s="493"/>
      <c r="I747" s="493"/>
      <c r="J747" s="493"/>
      <c r="K747" s="493"/>
      <c r="L747" s="493"/>
      <c r="M747" s="493"/>
      <c r="N747" s="493"/>
      <c r="O747" s="493"/>
      <c r="P747" s="493"/>
      <c r="Q747" s="493"/>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93"/>
      <c r="D748" s="493"/>
      <c r="E748" s="493"/>
      <c r="F748" s="493"/>
      <c r="G748" s="493"/>
      <c r="H748" s="493"/>
      <c r="I748" s="493"/>
      <c r="J748" s="493"/>
      <c r="K748" s="493"/>
      <c r="L748" s="493"/>
      <c r="M748" s="493"/>
      <c r="N748" s="493"/>
      <c r="O748" s="493"/>
      <c r="P748" s="493"/>
      <c r="Q748" s="493"/>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93"/>
      <c r="D749" s="493"/>
      <c r="E749" s="493"/>
      <c r="F749" s="493"/>
      <c r="G749" s="493"/>
      <c r="H749" s="493"/>
      <c r="I749" s="493"/>
      <c r="J749" s="493"/>
      <c r="K749" s="493"/>
      <c r="L749" s="493"/>
      <c r="M749" s="493"/>
      <c r="N749" s="493"/>
      <c r="O749" s="493"/>
      <c r="P749" s="493"/>
      <c r="Q749" s="493"/>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93"/>
      <c r="D750" s="493"/>
      <c r="E750" s="493"/>
      <c r="F750" s="493"/>
      <c r="G750" s="493"/>
      <c r="H750" s="493"/>
      <c r="I750" s="493"/>
      <c r="J750" s="493"/>
      <c r="K750" s="493"/>
      <c r="L750" s="493"/>
      <c r="M750" s="493"/>
      <c r="N750" s="493"/>
      <c r="O750" s="493"/>
      <c r="P750" s="493"/>
      <c r="Q750" s="493"/>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93"/>
      <c r="D751" s="493"/>
      <c r="E751" s="493"/>
      <c r="F751" s="493"/>
      <c r="G751" s="493"/>
      <c r="H751" s="493"/>
      <c r="I751" s="493"/>
      <c r="J751" s="493"/>
      <c r="K751" s="493"/>
      <c r="L751" s="493"/>
      <c r="M751" s="493"/>
      <c r="N751" s="493"/>
      <c r="O751" s="493"/>
      <c r="P751" s="493"/>
      <c r="Q751" s="493"/>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93"/>
      <c r="D752" s="493"/>
      <c r="E752" s="493"/>
      <c r="F752" s="493"/>
      <c r="G752" s="493"/>
      <c r="H752" s="493"/>
      <c r="I752" s="493"/>
      <c r="J752" s="493"/>
      <c r="K752" s="493"/>
      <c r="L752" s="493"/>
      <c r="M752" s="493"/>
      <c r="N752" s="493"/>
      <c r="O752" s="493"/>
      <c r="P752" s="493"/>
      <c r="Q752" s="493"/>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93"/>
      <c r="D753" s="493"/>
      <c r="E753" s="493"/>
      <c r="F753" s="493"/>
      <c r="G753" s="493"/>
      <c r="H753" s="493"/>
      <c r="I753" s="493"/>
      <c r="J753" s="493"/>
      <c r="K753" s="493"/>
      <c r="L753" s="493"/>
      <c r="M753" s="493"/>
      <c r="N753" s="493"/>
      <c r="O753" s="493"/>
      <c r="P753" s="493"/>
      <c r="Q753" s="493"/>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93"/>
      <c r="D754" s="493"/>
      <c r="E754" s="493"/>
      <c r="F754" s="493"/>
      <c r="G754" s="493"/>
      <c r="H754" s="493"/>
      <c r="I754" s="493"/>
      <c r="J754" s="493"/>
      <c r="K754" s="493"/>
      <c r="L754" s="493"/>
      <c r="M754" s="493"/>
      <c r="N754" s="493"/>
      <c r="O754" s="493"/>
      <c r="P754" s="493"/>
      <c r="Q754" s="493"/>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93"/>
      <c r="D755" s="493"/>
      <c r="E755" s="493"/>
      <c r="F755" s="493"/>
      <c r="G755" s="493"/>
      <c r="H755" s="493"/>
      <c r="I755" s="493"/>
      <c r="J755" s="493"/>
      <c r="K755" s="493"/>
      <c r="L755" s="493"/>
      <c r="M755" s="493"/>
      <c r="N755" s="493"/>
      <c r="O755" s="493"/>
      <c r="P755" s="493"/>
      <c r="Q755" s="493"/>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93"/>
      <c r="D756" s="493"/>
      <c r="E756" s="493"/>
      <c r="F756" s="493"/>
      <c r="G756" s="493"/>
      <c r="H756" s="493"/>
      <c r="I756" s="493"/>
      <c r="J756" s="493"/>
      <c r="K756" s="493"/>
      <c r="L756" s="493"/>
      <c r="M756" s="493"/>
      <c r="N756" s="493"/>
      <c r="O756" s="493"/>
      <c r="P756" s="493"/>
      <c r="Q756" s="493"/>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93"/>
      <c r="D757" s="493"/>
      <c r="E757" s="493"/>
      <c r="F757" s="493"/>
      <c r="G757" s="493"/>
      <c r="H757" s="493"/>
      <c r="I757" s="493"/>
      <c r="J757" s="493"/>
      <c r="K757" s="493"/>
      <c r="L757" s="493"/>
      <c r="M757" s="493"/>
      <c r="N757" s="493"/>
      <c r="O757" s="493"/>
      <c r="P757" s="493"/>
      <c r="Q757" s="493"/>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93"/>
      <c r="D758" s="493"/>
      <c r="E758" s="493"/>
      <c r="F758" s="493"/>
      <c r="G758" s="493"/>
      <c r="H758" s="493"/>
      <c r="I758" s="493"/>
      <c r="J758" s="493"/>
      <c r="K758" s="493"/>
      <c r="L758" s="493"/>
      <c r="M758" s="493"/>
      <c r="N758" s="493"/>
      <c r="O758" s="493"/>
      <c r="P758" s="493"/>
      <c r="Q758" s="493"/>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93"/>
      <c r="D759" s="493"/>
      <c r="E759" s="493"/>
      <c r="F759" s="493"/>
      <c r="G759" s="493"/>
      <c r="H759" s="493"/>
      <c r="I759" s="493"/>
      <c r="J759" s="493"/>
      <c r="K759" s="493"/>
      <c r="L759" s="493"/>
      <c r="M759" s="493"/>
      <c r="N759" s="493"/>
      <c r="O759" s="493"/>
      <c r="P759" s="493"/>
      <c r="Q759" s="493"/>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93"/>
      <c r="D760" s="493"/>
      <c r="E760" s="493"/>
      <c r="F760" s="493"/>
      <c r="G760" s="493"/>
      <c r="H760" s="493"/>
      <c r="I760" s="493"/>
      <c r="J760" s="493"/>
      <c r="K760" s="493"/>
      <c r="L760" s="493"/>
      <c r="M760" s="493"/>
      <c r="N760" s="493"/>
      <c r="O760" s="493"/>
      <c r="P760" s="493"/>
      <c r="Q760" s="493"/>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93"/>
      <c r="D761" s="493"/>
      <c r="E761" s="493"/>
      <c r="F761" s="493"/>
      <c r="G761" s="493"/>
      <c r="H761" s="493"/>
      <c r="I761" s="493"/>
      <c r="J761" s="493"/>
      <c r="K761" s="493"/>
      <c r="L761" s="493"/>
      <c r="M761" s="493"/>
      <c r="N761" s="493"/>
      <c r="O761" s="493"/>
      <c r="P761" s="493"/>
      <c r="Q761" s="493"/>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93"/>
      <c r="D762" s="493"/>
      <c r="E762" s="493"/>
      <c r="F762" s="493"/>
      <c r="G762" s="493"/>
      <c r="H762" s="493"/>
      <c r="I762" s="493"/>
      <c r="J762" s="493"/>
      <c r="K762" s="493"/>
      <c r="L762" s="493"/>
      <c r="M762" s="493"/>
      <c r="N762" s="493"/>
      <c r="O762" s="493"/>
      <c r="P762" s="493"/>
      <c r="Q762" s="493"/>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93"/>
      <c r="D763" s="493"/>
      <c r="E763" s="493"/>
      <c r="F763" s="493"/>
      <c r="G763" s="493"/>
      <c r="H763" s="493"/>
      <c r="I763" s="493"/>
      <c r="J763" s="493"/>
      <c r="K763" s="493"/>
      <c r="L763" s="493"/>
      <c r="M763" s="493"/>
      <c r="N763" s="493"/>
      <c r="O763" s="493"/>
      <c r="P763" s="493"/>
      <c r="Q763" s="493"/>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93"/>
      <c r="D764" s="493"/>
      <c r="E764" s="493"/>
      <c r="F764" s="493"/>
      <c r="G764" s="493"/>
      <c r="H764" s="493"/>
      <c r="I764" s="493"/>
      <c r="J764" s="493"/>
      <c r="K764" s="493"/>
      <c r="L764" s="493"/>
      <c r="M764" s="493"/>
      <c r="N764" s="493"/>
      <c r="O764" s="493"/>
      <c r="P764" s="493"/>
      <c r="Q764" s="493"/>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93"/>
      <c r="D765" s="493"/>
      <c r="E765" s="493"/>
      <c r="F765" s="493"/>
      <c r="G765" s="493"/>
      <c r="H765" s="493"/>
      <c r="I765" s="493"/>
      <c r="J765" s="493"/>
      <c r="K765" s="493"/>
      <c r="L765" s="493"/>
      <c r="M765" s="493"/>
      <c r="N765" s="493"/>
      <c r="O765" s="493"/>
      <c r="P765" s="493"/>
      <c r="Q765" s="493"/>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93"/>
      <c r="D766" s="493"/>
      <c r="E766" s="493"/>
      <c r="F766" s="493"/>
      <c r="G766" s="493"/>
      <c r="H766" s="493"/>
      <c r="I766" s="493"/>
      <c r="J766" s="493"/>
      <c r="K766" s="493"/>
      <c r="L766" s="493"/>
      <c r="M766" s="493"/>
      <c r="N766" s="493"/>
      <c r="O766" s="493"/>
      <c r="P766" s="493"/>
      <c r="Q766" s="493"/>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93"/>
      <c r="D767" s="493"/>
      <c r="E767" s="493"/>
      <c r="F767" s="493"/>
      <c r="G767" s="493"/>
      <c r="H767" s="493"/>
      <c r="I767" s="493"/>
      <c r="J767" s="493"/>
      <c r="K767" s="493"/>
      <c r="L767" s="493"/>
      <c r="M767" s="493"/>
      <c r="N767" s="493"/>
      <c r="O767" s="493"/>
      <c r="P767" s="493"/>
      <c r="Q767" s="493"/>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93"/>
      <c r="D768" s="493"/>
      <c r="E768" s="493"/>
      <c r="F768" s="493"/>
      <c r="G768" s="493"/>
      <c r="H768" s="493"/>
      <c r="I768" s="493"/>
      <c r="J768" s="493"/>
      <c r="K768" s="493"/>
      <c r="L768" s="493"/>
      <c r="M768" s="493"/>
      <c r="N768" s="493"/>
      <c r="O768" s="493"/>
      <c r="P768" s="493"/>
      <c r="Q768" s="493"/>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93"/>
      <c r="D769" s="493"/>
      <c r="E769" s="493"/>
      <c r="F769" s="493"/>
      <c r="G769" s="493"/>
      <c r="H769" s="493"/>
      <c r="I769" s="493"/>
      <c r="J769" s="493"/>
      <c r="K769" s="493"/>
      <c r="L769" s="493"/>
      <c r="M769" s="493"/>
      <c r="N769" s="493"/>
      <c r="O769" s="493"/>
      <c r="P769" s="493"/>
      <c r="Q769" s="493"/>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93"/>
      <c r="D770" s="493"/>
      <c r="E770" s="493"/>
      <c r="F770" s="493"/>
      <c r="G770" s="493"/>
      <c r="H770" s="493"/>
      <c r="I770" s="493"/>
      <c r="J770" s="493"/>
      <c r="K770" s="493"/>
      <c r="L770" s="493"/>
      <c r="M770" s="493"/>
      <c r="N770" s="493"/>
      <c r="O770" s="493"/>
      <c r="P770" s="493"/>
      <c r="Q770" s="493"/>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93"/>
      <c r="D771" s="493"/>
      <c r="E771" s="493"/>
      <c r="F771" s="493"/>
      <c r="G771" s="493"/>
      <c r="H771" s="493"/>
      <c r="I771" s="493"/>
      <c r="J771" s="493"/>
      <c r="K771" s="493"/>
      <c r="L771" s="493"/>
      <c r="M771" s="493"/>
      <c r="N771" s="493"/>
      <c r="O771" s="493"/>
      <c r="P771" s="493"/>
      <c r="Q771" s="493"/>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93"/>
      <c r="D772" s="493"/>
      <c r="E772" s="493"/>
      <c r="F772" s="493"/>
      <c r="G772" s="493"/>
      <c r="H772" s="493"/>
      <c r="I772" s="493"/>
      <c r="J772" s="493"/>
      <c r="K772" s="493"/>
      <c r="L772" s="493"/>
      <c r="M772" s="493"/>
      <c r="N772" s="493"/>
      <c r="O772" s="493"/>
      <c r="P772" s="493"/>
      <c r="Q772" s="493"/>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93"/>
      <c r="D773" s="493"/>
      <c r="E773" s="493"/>
      <c r="F773" s="493"/>
      <c r="G773" s="493"/>
      <c r="H773" s="493"/>
      <c r="I773" s="493"/>
      <c r="J773" s="493"/>
      <c r="K773" s="493"/>
      <c r="L773" s="493"/>
      <c r="M773" s="493"/>
      <c r="N773" s="493"/>
      <c r="O773" s="493"/>
      <c r="P773" s="493"/>
      <c r="Q773" s="493"/>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93"/>
      <c r="D774" s="493"/>
      <c r="E774" s="493"/>
      <c r="F774" s="493"/>
      <c r="G774" s="493"/>
      <c r="H774" s="493"/>
      <c r="I774" s="493"/>
      <c r="J774" s="493"/>
      <c r="K774" s="493"/>
      <c r="L774" s="493"/>
      <c r="M774" s="493"/>
      <c r="N774" s="493"/>
      <c r="O774" s="493"/>
      <c r="P774" s="493"/>
      <c r="Q774" s="493"/>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93"/>
      <c r="D775" s="493"/>
      <c r="E775" s="493"/>
      <c r="F775" s="493"/>
      <c r="G775" s="493"/>
      <c r="H775" s="493"/>
      <c r="I775" s="493"/>
      <c r="J775" s="493"/>
      <c r="K775" s="493"/>
      <c r="L775" s="493"/>
      <c r="M775" s="493"/>
      <c r="N775" s="493"/>
      <c r="O775" s="493"/>
      <c r="P775" s="493"/>
      <c r="Q775" s="493"/>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93"/>
      <c r="D776" s="493"/>
      <c r="E776" s="493"/>
      <c r="F776" s="493"/>
      <c r="G776" s="493"/>
      <c r="H776" s="493"/>
      <c r="I776" s="493"/>
      <c r="J776" s="493"/>
      <c r="K776" s="493"/>
      <c r="L776" s="493"/>
      <c r="M776" s="493"/>
      <c r="N776" s="493"/>
      <c r="O776" s="493"/>
      <c r="P776" s="493"/>
      <c r="Q776" s="493"/>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93"/>
      <c r="D777" s="493"/>
      <c r="E777" s="493"/>
      <c r="F777" s="493"/>
      <c r="G777" s="493"/>
      <c r="H777" s="493"/>
      <c r="I777" s="493"/>
      <c r="J777" s="493"/>
      <c r="K777" s="493"/>
      <c r="L777" s="493"/>
      <c r="M777" s="493"/>
      <c r="N777" s="493"/>
      <c r="O777" s="493"/>
      <c r="P777" s="493"/>
      <c r="Q777" s="493"/>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93"/>
      <c r="D778" s="493"/>
      <c r="E778" s="493"/>
      <c r="F778" s="493"/>
      <c r="G778" s="493"/>
      <c r="H778" s="493"/>
      <c r="I778" s="493"/>
      <c r="J778" s="493"/>
      <c r="K778" s="493"/>
      <c r="L778" s="493"/>
      <c r="M778" s="493"/>
      <c r="N778" s="493"/>
      <c r="O778" s="493"/>
      <c r="P778" s="493"/>
      <c r="Q778" s="493"/>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93"/>
      <c r="D779" s="493"/>
      <c r="E779" s="493"/>
      <c r="F779" s="493"/>
      <c r="G779" s="493"/>
      <c r="H779" s="493"/>
      <c r="I779" s="493"/>
      <c r="J779" s="493"/>
      <c r="K779" s="493"/>
      <c r="L779" s="493"/>
      <c r="M779" s="493"/>
      <c r="N779" s="493"/>
      <c r="O779" s="493"/>
      <c r="P779" s="493"/>
      <c r="Q779" s="493"/>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93"/>
      <c r="D780" s="493"/>
      <c r="E780" s="493"/>
      <c r="F780" s="493"/>
      <c r="G780" s="493"/>
      <c r="H780" s="493"/>
      <c r="I780" s="493"/>
      <c r="J780" s="493"/>
      <c r="K780" s="493"/>
      <c r="L780" s="493"/>
      <c r="M780" s="493"/>
      <c r="N780" s="493"/>
      <c r="O780" s="493"/>
      <c r="P780" s="493"/>
      <c r="Q780" s="493"/>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93"/>
      <c r="D781" s="493"/>
      <c r="E781" s="493"/>
      <c r="F781" s="493"/>
      <c r="G781" s="493"/>
      <c r="H781" s="493"/>
      <c r="I781" s="493"/>
      <c r="J781" s="493"/>
      <c r="K781" s="493"/>
      <c r="L781" s="493"/>
      <c r="M781" s="493"/>
      <c r="N781" s="493"/>
      <c r="O781" s="493"/>
      <c r="P781" s="493"/>
      <c r="Q781" s="493"/>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93"/>
      <c r="D782" s="493"/>
      <c r="E782" s="493"/>
      <c r="F782" s="493"/>
      <c r="G782" s="493"/>
      <c r="H782" s="493"/>
      <c r="I782" s="493"/>
      <c r="J782" s="493"/>
      <c r="K782" s="493"/>
      <c r="L782" s="493"/>
      <c r="M782" s="493"/>
      <c r="N782" s="493"/>
      <c r="O782" s="493"/>
      <c r="P782" s="493"/>
      <c r="Q782" s="493"/>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93"/>
      <c r="D783" s="493"/>
      <c r="E783" s="493"/>
      <c r="F783" s="493"/>
      <c r="G783" s="493"/>
      <c r="H783" s="493"/>
      <c r="I783" s="493"/>
      <c r="J783" s="493"/>
      <c r="K783" s="493"/>
      <c r="L783" s="493"/>
      <c r="M783" s="493"/>
      <c r="N783" s="493"/>
      <c r="O783" s="493"/>
      <c r="P783" s="493"/>
      <c r="Q783" s="493"/>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93"/>
      <c r="D784" s="493"/>
      <c r="E784" s="493"/>
      <c r="F784" s="493"/>
      <c r="G784" s="493"/>
      <c r="H784" s="493"/>
      <c r="I784" s="493"/>
      <c r="J784" s="493"/>
      <c r="K784" s="493"/>
      <c r="L784" s="493"/>
      <c r="M784" s="493"/>
      <c r="N784" s="493"/>
      <c r="O784" s="493"/>
      <c r="P784" s="493"/>
      <c r="Q784" s="493"/>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93"/>
      <c r="D785" s="493"/>
      <c r="E785" s="493"/>
      <c r="F785" s="493"/>
      <c r="G785" s="493"/>
      <c r="H785" s="493"/>
      <c r="I785" s="493"/>
      <c r="J785" s="493"/>
      <c r="K785" s="493"/>
      <c r="L785" s="493"/>
      <c r="M785" s="493"/>
      <c r="N785" s="493"/>
      <c r="O785" s="493"/>
      <c r="P785" s="493"/>
      <c r="Q785" s="493"/>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93"/>
      <c r="D786" s="493"/>
      <c r="E786" s="493"/>
      <c r="F786" s="493"/>
      <c r="G786" s="493"/>
      <c r="H786" s="493"/>
      <c r="I786" s="493"/>
      <c r="J786" s="493"/>
      <c r="K786" s="493"/>
      <c r="L786" s="493"/>
      <c r="M786" s="493"/>
      <c r="N786" s="493"/>
      <c r="O786" s="493"/>
      <c r="P786" s="493"/>
      <c r="Q786" s="493"/>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93"/>
      <c r="D787" s="493"/>
      <c r="E787" s="493"/>
      <c r="F787" s="493"/>
      <c r="G787" s="493"/>
      <c r="H787" s="493"/>
      <c r="I787" s="493"/>
      <c r="J787" s="493"/>
      <c r="K787" s="493"/>
      <c r="L787" s="493"/>
      <c r="M787" s="493"/>
      <c r="N787" s="493"/>
      <c r="O787" s="493"/>
      <c r="P787" s="493"/>
      <c r="Q787" s="493"/>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93"/>
      <c r="D788" s="493"/>
      <c r="E788" s="493"/>
      <c r="F788" s="493"/>
      <c r="G788" s="493"/>
      <c r="H788" s="493"/>
      <c r="I788" s="493"/>
      <c r="J788" s="493"/>
      <c r="K788" s="493"/>
      <c r="L788" s="493"/>
      <c r="M788" s="493"/>
      <c r="N788" s="493"/>
      <c r="O788" s="493"/>
      <c r="P788" s="493"/>
      <c r="Q788" s="493"/>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93"/>
      <c r="D789" s="493"/>
      <c r="E789" s="493"/>
      <c r="F789" s="493"/>
      <c r="G789" s="493"/>
      <c r="H789" s="493"/>
      <c r="I789" s="493"/>
      <c r="J789" s="493"/>
      <c r="K789" s="493"/>
      <c r="L789" s="493"/>
      <c r="M789" s="493"/>
      <c r="N789" s="493"/>
      <c r="O789" s="493"/>
      <c r="P789" s="493"/>
      <c r="Q789" s="493"/>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93"/>
      <c r="D790" s="493"/>
      <c r="E790" s="493"/>
      <c r="F790" s="493"/>
      <c r="G790" s="493"/>
      <c r="H790" s="493"/>
      <c r="I790" s="493"/>
      <c r="J790" s="493"/>
      <c r="K790" s="493"/>
      <c r="L790" s="493"/>
      <c r="M790" s="493"/>
      <c r="N790" s="493"/>
      <c r="O790" s="493"/>
      <c r="P790" s="493"/>
      <c r="Q790" s="493"/>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93"/>
      <c r="D791" s="493"/>
      <c r="E791" s="493"/>
      <c r="F791" s="493"/>
      <c r="G791" s="493"/>
      <c r="H791" s="493"/>
      <c r="I791" s="493"/>
      <c r="J791" s="493"/>
      <c r="K791" s="493"/>
      <c r="L791" s="493"/>
      <c r="M791" s="493"/>
      <c r="N791" s="493"/>
      <c r="O791" s="493"/>
      <c r="P791" s="493"/>
      <c r="Q791" s="493"/>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93"/>
      <c r="D792" s="493"/>
      <c r="E792" s="493"/>
      <c r="F792" s="493"/>
      <c r="G792" s="493"/>
      <c r="H792" s="493"/>
      <c r="I792" s="493"/>
      <c r="J792" s="493"/>
      <c r="K792" s="493"/>
      <c r="L792" s="493"/>
      <c r="M792" s="493"/>
      <c r="N792" s="493"/>
      <c r="O792" s="493"/>
      <c r="P792" s="493"/>
      <c r="Q792" s="493"/>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93"/>
      <c r="D793" s="493"/>
      <c r="E793" s="493"/>
      <c r="F793" s="493"/>
      <c r="G793" s="493"/>
      <c r="H793" s="493"/>
      <c r="I793" s="493"/>
      <c r="J793" s="493"/>
      <c r="K793" s="493"/>
      <c r="L793" s="493"/>
      <c r="M793" s="493"/>
      <c r="N793" s="493"/>
      <c r="O793" s="493"/>
      <c r="P793" s="493"/>
      <c r="Q793" s="493"/>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93"/>
      <c r="D794" s="493"/>
      <c r="E794" s="493"/>
      <c r="F794" s="493"/>
      <c r="G794" s="493"/>
      <c r="H794" s="493"/>
      <c r="I794" s="493"/>
      <c r="J794" s="493"/>
      <c r="K794" s="493"/>
      <c r="L794" s="493"/>
      <c r="M794" s="493"/>
      <c r="N794" s="493"/>
      <c r="O794" s="493"/>
      <c r="P794" s="493"/>
      <c r="Q794" s="493"/>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93"/>
      <c r="D795" s="493"/>
      <c r="E795" s="493"/>
      <c r="F795" s="493"/>
      <c r="G795" s="493"/>
      <c r="H795" s="493"/>
      <c r="I795" s="493"/>
      <c r="J795" s="493"/>
      <c r="K795" s="493"/>
      <c r="L795" s="493"/>
      <c r="M795" s="493"/>
      <c r="N795" s="493"/>
      <c r="O795" s="493"/>
      <c r="P795" s="493"/>
      <c r="Q795" s="493"/>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93"/>
      <c r="D796" s="493"/>
      <c r="E796" s="493"/>
      <c r="F796" s="493"/>
      <c r="G796" s="493"/>
      <c r="H796" s="493"/>
      <c r="I796" s="493"/>
      <c r="J796" s="493"/>
      <c r="K796" s="493"/>
      <c r="L796" s="493"/>
      <c r="M796" s="493"/>
      <c r="N796" s="493"/>
      <c r="O796" s="493"/>
      <c r="P796" s="493"/>
      <c r="Q796" s="493"/>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93"/>
      <c r="D797" s="493"/>
      <c r="E797" s="493"/>
      <c r="F797" s="493"/>
      <c r="G797" s="493"/>
      <c r="H797" s="493"/>
      <c r="I797" s="493"/>
      <c r="J797" s="493"/>
      <c r="K797" s="493"/>
      <c r="L797" s="493"/>
      <c r="M797" s="493"/>
      <c r="N797" s="493"/>
      <c r="O797" s="493"/>
      <c r="P797" s="493"/>
      <c r="Q797" s="493"/>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93"/>
      <c r="D798" s="493"/>
      <c r="E798" s="493"/>
      <c r="F798" s="493"/>
      <c r="G798" s="493"/>
      <c r="H798" s="493"/>
      <c r="I798" s="493"/>
      <c r="J798" s="493"/>
      <c r="K798" s="493"/>
      <c r="L798" s="493"/>
      <c r="M798" s="493"/>
      <c r="N798" s="493"/>
      <c r="O798" s="493"/>
      <c r="P798" s="493"/>
      <c r="Q798" s="493"/>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93"/>
      <c r="D799" s="493"/>
      <c r="E799" s="493"/>
      <c r="F799" s="493"/>
      <c r="G799" s="493"/>
      <c r="H799" s="493"/>
      <c r="I799" s="493"/>
      <c r="J799" s="493"/>
      <c r="K799" s="493"/>
      <c r="L799" s="493"/>
      <c r="M799" s="493"/>
      <c r="N799" s="493"/>
      <c r="O799" s="493"/>
      <c r="P799" s="493"/>
      <c r="Q799" s="493"/>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93"/>
      <c r="D800" s="493"/>
      <c r="E800" s="493"/>
      <c r="F800" s="493"/>
      <c r="G800" s="493"/>
      <c r="H800" s="493"/>
      <c r="I800" s="493"/>
      <c r="J800" s="493"/>
      <c r="K800" s="493"/>
      <c r="L800" s="493"/>
      <c r="M800" s="493"/>
      <c r="N800" s="493"/>
      <c r="O800" s="493"/>
      <c r="P800" s="493"/>
      <c r="Q800" s="493"/>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93"/>
      <c r="D801" s="493"/>
      <c r="E801" s="493"/>
      <c r="F801" s="493"/>
      <c r="G801" s="493"/>
      <c r="H801" s="493"/>
      <c r="I801" s="493"/>
      <c r="J801" s="493"/>
      <c r="K801" s="493"/>
      <c r="L801" s="493"/>
      <c r="M801" s="493"/>
      <c r="N801" s="493"/>
      <c r="O801" s="493"/>
      <c r="P801" s="493"/>
      <c r="Q801" s="493"/>
    </row>
    <row r="802" ht="25.15" customHeight="true" x14ac:dyDescent="0.2">
      <c r="C802" s="493"/>
      <c r="D802" s="493"/>
      <c r="E802" s="493"/>
      <c r="F802" s="493"/>
      <c r="G802" s="493"/>
      <c r="H802" s="493"/>
      <c r="I802" s="493"/>
      <c r="J802" s="493"/>
      <c r="K802" s="493"/>
      <c r="L802" s="493"/>
      <c r="M802" s="493"/>
      <c r="N802" s="493"/>
      <c r="O802" s="493"/>
      <c r="P802" s="493"/>
      <c r="Q802" s="493"/>
    </row>
    <row r="803" ht="25.15" customHeight="true" x14ac:dyDescent="0.2">
      <c r="C803" s="493"/>
      <c r="D803" s="493"/>
      <c r="E803" s="493"/>
      <c r="F803" s="493"/>
      <c r="G803" s="493"/>
      <c r="H803" s="493"/>
      <c r="I803" s="493"/>
      <c r="J803" s="493"/>
      <c r="K803" s="493"/>
      <c r="L803" s="493"/>
      <c r="M803" s="493"/>
      <c r="N803" s="493"/>
      <c r="O803" s="493"/>
      <c r="P803" s="493"/>
      <c r="Q803" s="493"/>
    </row>
    <row r="804" ht="25.15" customHeight="true" x14ac:dyDescent="0.2">
      <c r="C804" s="493"/>
      <c r="D804" s="493"/>
      <c r="E804" s="493"/>
      <c r="F804" s="493"/>
      <c r="G804" s="493"/>
      <c r="H804" s="493"/>
      <c r="I804" s="493"/>
      <c r="J804" s="493"/>
      <c r="K804" s="493"/>
      <c r="L804" s="493"/>
      <c r="M804" s="493"/>
      <c r="N804" s="493"/>
      <c r="O804" s="493"/>
      <c r="P804" s="493"/>
      <c r="Q804" s="493"/>
    </row>
    <row r="805" ht="25.15" customHeight="true" x14ac:dyDescent="0.2">
      <c r="C805" s="493"/>
      <c r="D805" s="493"/>
      <c r="E805" s="493"/>
      <c r="F805" s="493"/>
      <c r="G805" s="493"/>
      <c r="H805" s="493"/>
      <c r="I805" s="493"/>
      <c r="J805" s="493"/>
      <c r="K805" s="493"/>
      <c r="L805" s="493"/>
      <c r="M805" s="493"/>
      <c r="N805" s="493"/>
      <c r="O805" s="493"/>
      <c r="P805" s="493"/>
      <c r="Q805" s="493"/>
    </row>
    <row r="806" ht="25.15" customHeight="true" x14ac:dyDescent="0.2">
      <c r="C806" s="493"/>
      <c r="D806" s="493"/>
      <c r="E806" s="493"/>
      <c r="F806" s="493"/>
      <c r="G806" s="493"/>
      <c r="H806" s="493"/>
      <c r="I806" s="493"/>
      <c r="J806" s="493"/>
      <c r="K806" s="493"/>
      <c r="L806" s="493"/>
      <c r="M806" s="493"/>
      <c r="N806" s="493"/>
      <c r="O806" s="493"/>
      <c r="P806" s="493"/>
      <c r="Q806" s="493"/>
    </row>
    <row r="807" ht="25.15" customHeight="true" x14ac:dyDescent="0.2">
      <c r="C807" s="493"/>
      <c r="D807" s="493"/>
      <c r="E807" s="493"/>
      <c r="F807" s="493"/>
      <c r="G807" s="493"/>
      <c r="H807" s="493"/>
      <c r="I807" s="493"/>
      <c r="J807" s="493"/>
      <c r="K807" s="493"/>
      <c r="L807" s="493"/>
      <c r="M807" s="493"/>
      <c r="N807" s="493"/>
      <c r="O807" s="493"/>
      <c r="P807" s="493"/>
      <c r="Q807" s="493"/>
    </row>
    <row r="808" ht="25.15" customHeight="true" x14ac:dyDescent="0.2">
      <c r="C808" s="493"/>
      <c r="D808" s="493"/>
      <c r="E808" s="493"/>
      <c r="F808" s="493"/>
      <c r="G808" s="493"/>
      <c r="H808" s="493"/>
      <c r="I808" s="493"/>
      <c r="J808" s="493"/>
      <c r="K808" s="493"/>
      <c r="L808" s="493"/>
      <c r="M808" s="493"/>
      <c r="N808" s="493"/>
      <c r="O808" s="493"/>
      <c r="P808" s="493"/>
      <c r="Q808" s="493"/>
    </row>
    <row r="809" ht="25.15" customHeight="true" x14ac:dyDescent="0.2">
      <c r="C809" s="493"/>
      <c r="D809" s="493"/>
      <c r="E809" s="493"/>
      <c r="F809" s="493"/>
      <c r="G809" s="493"/>
      <c r="H809" s="493"/>
      <c r="I809" s="493"/>
      <c r="J809" s="493"/>
      <c r="K809" s="493"/>
      <c r="L809" s="493"/>
      <c r="M809" s="493"/>
      <c r="N809" s="493"/>
      <c r="O809" s="493"/>
      <c r="P809" s="493"/>
      <c r="Q809" s="493"/>
    </row>
    <row r="810" ht="25.15" customHeight="true" x14ac:dyDescent="0.2">
      <c r="C810" s="493"/>
      <c r="D810" s="493"/>
      <c r="E810" s="493"/>
      <c r="F810" s="493"/>
      <c r="G810" s="493"/>
      <c r="H810" s="493"/>
      <c r="I810" s="493"/>
      <c r="J810" s="493"/>
      <c r="K810" s="493"/>
      <c r="L810" s="493"/>
      <c r="M810" s="493"/>
      <c r="N810" s="493"/>
      <c r="O810" s="493"/>
      <c r="P810" s="493"/>
      <c r="Q810" s="493"/>
    </row>
    <row r="811" ht="25.15" customHeight="true" x14ac:dyDescent="0.2">
      <c r="C811" s="493"/>
      <c r="D811" s="493"/>
      <c r="E811" s="493"/>
      <c r="F811" s="493"/>
      <c r="G811" s="493"/>
      <c r="H811" s="493"/>
      <c r="I811" s="493"/>
      <c r="J811" s="493"/>
      <c r="K811" s="493"/>
      <c r="L811" s="493"/>
      <c r="M811" s="493"/>
      <c r="N811" s="493"/>
      <c r="O811" s="493"/>
      <c r="P811" s="493"/>
      <c r="Q811" s="493"/>
    </row>
    <row r="812" ht="25.15" customHeight="true" x14ac:dyDescent="0.2">
      <c r="C812" s="493"/>
      <c r="D812" s="493"/>
      <c r="E812" s="493"/>
      <c r="F812" s="493"/>
      <c r="G812" s="493"/>
      <c r="H812" s="493"/>
      <c r="I812" s="493"/>
      <c r="J812" s="493"/>
      <c r="K812" s="493"/>
      <c r="L812" s="493"/>
      <c r="M812" s="493"/>
      <c r="N812" s="493"/>
      <c r="O812" s="493"/>
      <c r="P812" s="493"/>
      <c r="Q812" s="493"/>
    </row>
    <row r="813" ht="25.15" customHeight="true" x14ac:dyDescent="0.2">
      <c r="C813" s="493"/>
      <c r="D813" s="493"/>
      <c r="E813" s="493"/>
      <c r="F813" s="493"/>
      <c r="G813" s="493"/>
      <c r="H813" s="493"/>
      <c r="I813" s="493"/>
      <c r="J813" s="493"/>
      <c r="K813" s="493"/>
      <c r="L813" s="493"/>
      <c r="M813" s="493"/>
      <c r="N813" s="493"/>
      <c r="O813" s="493"/>
      <c r="P813" s="493"/>
      <c r="Q813" s="493"/>
    </row>
    <row r="814" ht="25.15" customHeight="true" x14ac:dyDescent="0.2">
      <c r="C814" s="493"/>
      <c r="D814" s="493"/>
      <c r="E814" s="493"/>
      <c r="F814" s="493"/>
      <c r="G814" s="493"/>
      <c r="H814" s="493"/>
      <c r="I814" s="493"/>
      <c r="J814" s="493"/>
      <c r="K814" s="493"/>
      <c r="L814" s="493"/>
      <c r="M814" s="493"/>
      <c r="N814" s="493"/>
      <c r="O814" s="493"/>
      <c r="P814" s="493"/>
      <c r="Q814" s="493"/>
    </row>
    <row r="815" ht="25.15" customHeight="true" x14ac:dyDescent="0.2">
      <c r="C815" s="493"/>
      <c r="D815" s="493"/>
      <c r="E815" s="493"/>
      <c r="F815" s="493"/>
      <c r="G815" s="493"/>
      <c r="H815" s="493"/>
      <c r="I815" s="493"/>
      <c r="J815" s="493"/>
      <c r="K815" s="493"/>
      <c r="L815" s="493"/>
      <c r="M815" s="493"/>
      <c r="N815" s="493"/>
      <c r="O815" s="493"/>
      <c r="P815" s="493"/>
      <c r="Q815" s="493"/>
    </row>
    <row r="816" ht="25.15" customHeight="true" x14ac:dyDescent="0.2">
      <c r="C816" s="493"/>
      <c r="D816" s="493"/>
      <c r="E816" s="493"/>
      <c r="F816" s="493"/>
      <c r="G816" s="493"/>
      <c r="H816" s="493"/>
      <c r="I816" s="493"/>
      <c r="J816" s="493"/>
      <c r="K816" s="493"/>
      <c r="L816" s="493"/>
      <c r="M816" s="493"/>
      <c r="N816" s="493"/>
      <c r="O816" s="493"/>
      <c r="P816" s="493"/>
      <c r="Q816" s="493"/>
    </row>
    <row r="817" ht="25.15" customHeight="true" x14ac:dyDescent="0.2">
      <c r="C817" s="493"/>
      <c r="D817" s="493"/>
      <c r="E817" s="493"/>
      <c r="F817" s="493"/>
      <c r="G817" s="493"/>
      <c r="H817" s="493"/>
      <c r="I817" s="493"/>
      <c r="J817" s="493"/>
      <c r="K817" s="493"/>
      <c r="L817" s="493"/>
      <c r="M817" s="493"/>
      <c r="N817" s="493"/>
      <c r="O817" s="493"/>
      <c r="P817" s="493"/>
      <c r="Q817" s="493"/>
    </row>
    <row r="818" ht="25.15" customHeight="true" x14ac:dyDescent="0.2">
      <c r="C818" s="493"/>
      <c r="D818" s="493"/>
      <c r="E818" s="493"/>
      <c r="F818" s="493"/>
      <c r="G818" s="493"/>
      <c r="H818" s="493"/>
      <c r="I818" s="493"/>
      <c r="J818" s="493"/>
      <c r="K818" s="493"/>
      <c r="L818" s="493"/>
      <c r="M818" s="493"/>
      <c r="N818" s="493"/>
      <c r="O818" s="493"/>
      <c r="P818" s="493"/>
      <c r="Q818" s="493"/>
    </row>
    <row r="819" ht="25.15" customHeight="true" x14ac:dyDescent="0.2">
      <c r="C819" s="493"/>
      <c r="D819" s="493"/>
      <c r="E819" s="493"/>
      <c r="F819" s="493"/>
      <c r="G819" s="493"/>
      <c r="H819" s="493"/>
      <c r="I819" s="493"/>
      <c r="J819" s="493"/>
      <c r="K819" s="493"/>
      <c r="L819" s="493"/>
      <c r="M819" s="493"/>
      <c r="N819" s="493"/>
      <c r="O819" s="493"/>
      <c r="P819" s="493"/>
      <c r="Q819" s="493"/>
    </row>
    <row r="820" ht="25.15" customHeight="true" x14ac:dyDescent="0.2">
      <c r="C820" s="493"/>
      <c r="D820" s="493"/>
      <c r="E820" s="493"/>
      <c r="F820" s="493"/>
      <c r="G820" s="493"/>
      <c r="H820" s="493"/>
      <c r="I820" s="493"/>
      <c r="J820" s="493"/>
      <c r="K820" s="493"/>
      <c r="L820" s="493"/>
      <c r="M820" s="493"/>
      <c r="N820" s="493"/>
      <c r="O820" s="493"/>
      <c r="P820" s="493"/>
      <c r="Q820" s="493"/>
    </row>
    <row r="821" ht="25.15" customHeight="true" x14ac:dyDescent="0.2">
      <c r="C821" s="493"/>
      <c r="D821" s="493"/>
      <c r="E821" s="493"/>
      <c r="F821" s="493"/>
      <c r="G821" s="493"/>
      <c r="H821" s="493"/>
      <c r="I821" s="493"/>
      <c r="J821" s="493"/>
      <c r="K821" s="493"/>
      <c r="L821" s="493"/>
      <c r="M821" s="493"/>
      <c r="N821" s="493"/>
      <c r="O821" s="493"/>
      <c r="P821" s="493"/>
      <c r="Q821" s="493"/>
    </row>
    <row r="822" ht="25.15" customHeight="true" x14ac:dyDescent="0.2">
      <c r="C822" s="493"/>
      <c r="D822" s="493"/>
      <c r="E822" s="493"/>
      <c r="F822" s="493"/>
      <c r="G822" s="493"/>
      <c r="H822" s="493"/>
      <c r="I822" s="493"/>
      <c r="J822" s="493"/>
      <c r="K822" s="493"/>
      <c r="L822" s="493"/>
      <c r="M822" s="493"/>
      <c r="N822" s="493"/>
      <c r="O822" s="493"/>
      <c r="P822" s="493"/>
      <c r="Q822" s="493"/>
    </row>
    <row r="823" ht="25.15" customHeight="true" x14ac:dyDescent="0.2">
      <c r="C823" s="493"/>
      <c r="D823" s="493"/>
      <c r="E823" s="493"/>
      <c r="F823" s="493"/>
      <c r="G823" s="493"/>
      <c r="H823" s="493"/>
      <c r="I823" s="493"/>
      <c r="J823" s="493"/>
      <c r="K823" s="493"/>
      <c r="L823" s="493"/>
      <c r="M823" s="493"/>
      <c r="N823" s="493"/>
      <c r="O823" s="493"/>
      <c r="P823" s="493"/>
      <c r="Q823" s="493"/>
    </row>
    <row r="824" ht="25.15" customHeight="true" x14ac:dyDescent="0.2">
      <c r="C824" s="493"/>
      <c r="D824" s="493"/>
      <c r="E824" s="493"/>
      <c r="F824" s="493"/>
      <c r="G824" s="493"/>
      <c r="H824" s="493"/>
      <c r="I824" s="493"/>
      <c r="J824" s="493"/>
      <c r="K824" s="493"/>
      <c r="L824" s="493"/>
      <c r="M824" s="493"/>
      <c r="N824" s="493"/>
      <c r="O824" s="493"/>
      <c r="P824" s="493"/>
      <c r="Q824" s="493"/>
    </row>
    <row r="825" ht="25.15" customHeight="true" x14ac:dyDescent="0.2">
      <c r="C825" s="493"/>
      <c r="D825" s="493"/>
      <c r="E825" s="493"/>
      <c r="F825" s="493"/>
      <c r="G825" s="493"/>
      <c r="H825" s="493"/>
      <c r="I825" s="493"/>
      <c r="J825" s="493"/>
      <c r="K825" s="493"/>
      <c r="L825" s="493"/>
      <c r="M825" s="493"/>
      <c r="N825" s="493"/>
      <c r="O825" s="493"/>
      <c r="P825" s="493"/>
      <c r="Q825" s="493"/>
    </row>
    <row r="826" ht="25.15" customHeight="true" x14ac:dyDescent="0.2">
      <c r="C826" s="493"/>
      <c r="D826" s="493"/>
      <c r="E826" s="493"/>
      <c r="F826" s="493"/>
      <c r="G826" s="493"/>
      <c r="H826" s="493"/>
      <c r="I826" s="493"/>
      <c r="J826" s="493"/>
      <c r="K826" s="493"/>
      <c r="L826" s="493"/>
      <c r="M826" s="493"/>
      <c r="N826" s="493"/>
      <c r="O826" s="493"/>
      <c r="P826" s="493"/>
      <c r="Q826" s="493"/>
    </row>
    <row r="827" ht="25.15" customHeight="true" x14ac:dyDescent="0.2">
      <c r="C827" s="493"/>
      <c r="D827" s="493"/>
      <c r="E827" s="493"/>
      <c r="F827" s="493"/>
      <c r="G827" s="493"/>
      <c r="H827" s="493"/>
      <c r="I827" s="493"/>
      <c r="J827" s="493"/>
      <c r="K827" s="493"/>
      <c r="L827" s="493"/>
      <c r="M827" s="493"/>
      <c r="N827" s="493"/>
      <c r="O827" s="493"/>
      <c r="P827" s="493"/>
      <c r="Q827" s="493"/>
    </row>
    <row r="828" ht="25.15" customHeight="true" x14ac:dyDescent="0.2">
      <c r="C828" s="493"/>
      <c r="D828" s="493"/>
      <c r="E828" s="493"/>
      <c r="F828" s="493"/>
      <c r="G828" s="493"/>
      <c r="H828" s="493"/>
      <c r="I828" s="493"/>
      <c r="J828" s="493"/>
      <c r="K828" s="493"/>
      <c r="L828" s="493"/>
      <c r="M828" s="493"/>
      <c r="N828" s="493"/>
      <c r="O828" s="493"/>
      <c r="P828" s="493"/>
      <c r="Q828" s="493"/>
    </row>
    <row r="829" ht="25.15" customHeight="true" x14ac:dyDescent="0.2">
      <c r="C829" s="493"/>
      <c r="D829" s="493"/>
      <c r="E829" s="493"/>
      <c r="F829" s="493"/>
      <c r="G829" s="493"/>
      <c r="H829" s="493"/>
      <c r="I829" s="493"/>
      <c r="J829" s="493"/>
      <c r="K829" s="493"/>
      <c r="L829" s="493"/>
      <c r="M829" s="493"/>
      <c r="N829" s="493"/>
      <c r="O829" s="493"/>
      <c r="P829" s="493"/>
      <c r="Q829" s="493"/>
    </row>
    <row r="830" ht="25.15" customHeight="true" x14ac:dyDescent="0.2">
      <c r="C830" s="493"/>
      <c r="D830" s="493"/>
      <c r="E830" s="493"/>
      <c r="F830" s="493"/>
      <c r="G830" s="493"/>
      <c r="H830" s="493"/>
      <c r="I830" s="493"/>
      <c r="J830" s="493"/>
      <c r="K830" s="493"/>
      <c r="L830" s="493"/>
      <c r="M830" s="493"/>
      <c r="N830" s="493"/>
      <c r="O830" s="493"/>
      <c r="P830" s="493"/>
      <c r="Q830" s="493"/>
    </row>
    <row r="831" ht="25.15" customHeight="true" x14ac:dyDescent="0.2">
      <c r="C831" s="493"/>
      <c r="D831" s="493"/>
      <c r="E831" s="493"/>
      <c r="F831" s="493"/>
      <c r="G831" s="493"/>
      <c r="H831" s="493"/>
      <c r="I831" s="493"/>
      <c r="J831" s="493"/>
      <c r="K831" s="493"/>
      <c r="L831" s="493"/>
      <c r="M831" s="493"/>
      <c r="N831" s="493"/>
      <c r="O831" s="493"/>
      <c r="P831" s="493"/>
      <c r="Q831" s="493"/>
    </row>
    <row r="832" ht="25.15" customHeight="true" x14ac:dyDescent="0.2">
      <c r="C832" s="493"/>
      <c r="D832" s="493"/>
      <c r="E832" s="493"/>
      <c r="F832" s="493"/>
      <c r="G832" s="493"/>
      <c r="H832" s="493"/>
      <c r="I832" s="493"/>
      <c r="J832" s="493"/>
      <c r="K832" s="493"/>
      <c r="L832" s="493"/>
      <c r="M832" s="493"/>
      <c r="N832" s="493"/>
      <c r="O832" s="493"/>
      <c r="P832" s="493"/>
      <c r="Q832" s="493"/>
    </row>
    <row r="833" ht="25.15" customHeight="true" x14ac:dyDescent="0.2">
      <c r="C833" s="493"/>
      <c r="D833" s="493"/>
      <c r="E833" s="493"/>
      <c r="F833" s="493"/>
      <c r="G833" s="493"/>
      <c r="H833" s="493"/>
      <c r="I833" s="493"/>
      <c r="J833" s="493"/>
      <c r="K833" s="493"/>
      <c r="L833" s="493"/>
      <c r="M833" s="493"/>
      <c r="N833" s="493"/>
      <c r="O833" s="493"/>
      <c r="P833" s="493"/>
      <c r="Q833" s="493"/>
    </row>
    <row r="834" ht="25.15" customHeight="true" x14ac:dyDescent="0.2">
      <c r="C834" s="493"/>
      <c r="D834" s="493"/>
      <c r="E834" s="493"/>
      <c r="F834" s="493"/>
      <c r="G834" s="493"/>
      <c r="H834" s="493"/>
      <c r="I834" s="493"/>
      <c r="J834" s="493"/>
      <c r="K834" s="493"/>
      <c r="L834" s="493"/>
      <c r="M834" s="493"/>
      <c r="N834" s="493"/>
      <c r="O834" s="493"/>
      <c r="P834" s="493"/>
      <c r="Q834" s="493"/>
    </row>
    <row r="835" ht="25.15" customHeight="true" x14ac:dyDescent="0.2">
      <c r="C835" s="493"/>
      <c r="D835" s="493"/>
      <c r="E835" s="493"/>
      <c r="F835" s="493"/>
      <c r="G835" s="493"/>
      <c r="H835" s="493"/>
      <c r="I835" s="493"/>
      <c r="J835" s="493"/>
      <c r="K835" s="493"/>
      <c r="L835" s="493"/>
      <c r="M835" s="493"/>
      <c r="N835" s="493"/>
      <c r="O835" s="493"/>
      <c r="P835" s="493"/>
      <c r="Q835" s="493"/>
    </row>
    <row r="836" ht="25.15" customHeight="true" x14ac:dyDescent="0.2">
      <c r="C836" s="493"/>
      <c r="D836" s="493"/>
      <c r="E836" s="493"/>
      <c r="F836" s="493"/>
      <c r="G836" s="493"/>
      <c r="H836" s="493"/>
      <c r="I836" s="493"/>
      <c r="J836" s="493"/>
      <c r="K836" s="493"/>
      <c r="L836" s="493"/>
      <c r="M836" s="493"/>
      <c r="N836" s="493"/>
      <c r="O836" s="493"/>
      <c r="P836" s="493"/>
      <c r="Q836" s="493"/>
    </row>
    <row r="837" ht="25.15" customHeight="true" x14ac:dyDescent="0.2">
      <c r="C837" s="493"/>
      <c r="D837" s="493"/>
      <c r="E837" s="493"/>
      <c r="F837" s="493"/>
      <c r="G837" s="493"/>
      <c r="H837" s="493"/>
      <c r="I837" s="493"/>
      <c r="J837" s="493"/>
      <c r="K837" s="493"/>
      <c r="L837" s="493"/>
      <c r="M837" s="493"/>
      <c r="N837" s="493"/>
      <c r="O837" s="493"/>
      <c r="P837" s="493"/>
      <c r="Q837" s="493"/>
    </row>
    <row r="838" ht="25.15" customHeight="true" x14ac:dyDescent="0.2">
      <c r="C838" s="493"/>
      <c r="D838" s="493"/>
      <c r="E838" s="493"/>
      <c r="F838" s="493"/>
      <c r="G838" s="493"/>
      <c r="H838" s="493"/>
      <c r="I838" s="493"/>
      <c r="J838" s="493"/>
      <c r="K838" s="493"/>
      <c r="L838" s="493"/>
      <c r="M838" s="493"/>
      <c r="N838" s="493"/>
      <c r="O838" s="493"/>
      <c r="P838" s="493"/>
      <c r="Q838" s="493"/>
    </row>
    <row r="839" ht="25.15" customHeight="true" x14ac:dyDescent="0.2">
      <c r="C839" s="493"/>
      <c r="D839" s="493"/>
      <c r="E839" s="493"/>
      <c r="F839" s="493"/>
      <c r="G839" s="493"/>
      <c r="H839" s="493"/>
      <c r="I839" s="493"/>
      <c r="J839" s="493"/>
      <c r="K839" s="493"/>
      <c r="L839" s="493"/>
      <c r="M839" s="493"/>
      <c r="N839" s="493"/>
      <c r="O839" s="493"/>
      <c r="P839" s="493"/>
      <c r="Q839" s="493"/>
    </row>
    <row r="840" ht="25.15" customHeight="true" x14ac:dyDescent="0.2">
      <c r="C840" s="493"/>
      <c r="D840" s="493"/>
      <c r="E840" s="493"/>
      <c r="F840" s="493"/>
      <c r="G840" s="493"/>
      <c r="H840" s="493"/>
      <c r="I840" s="493"/>
      <c r="J840" s="493"/>
      <c r="K840" s="493"/>
      <c r="L840" s="493"/>
      <c r="M840" s="493"/>
      <c r="N840" s="493"/>
      <c r="O840" s="493"/>
      <c r="P840" s="493"/>
      <c r="Q840" s="493"/>
    </row>
    <row r="841" ht="25.15" customHeight="true" x14ac:dyDescent="0.2">
      <c r="C841" s="493"/>
      <c r="D841" s="493"/>
      <c r="E841" s="493"/>
      <c r="F841" s="493"/>
      <c r="G841" s="493"/>
      <c r="H841" s="493"/>
      <c r="I841" s="493"/>
      <c r="J841" s="493"/>
      <c r="K841" s="493"/>
      <c r="L841" s="493"/>
      <c r="M841" s="493"/>
      <c r="N841" s="493"/>
      <c r="O841" s="493"/>
      <c r="P841" s="493"/>
      <c r="Q841" s="493"/>
    </row>
    <row r="842" ht="25.15" customHeight="true" x14ac:dyDescent="0.2">
      <c r="C842" s="493"/>
      <c r="D842" s="493"/>
      <c r="E842" s="493"/>
      <c r="F842" s="493"/>
      <c r="G842" s="493"/>
      <c r="H842" s="493"/>
      <c r="I842" s="493"/>
      <c r="J842" s="493"/>
      <c r="K842" s="493"/>
      <c r="L842" s="493"/>
      <c r="M842" s="493"/>
      <c r="N842" s="493"/>
      <c r="O842" s="493"/>
      <c r="P842" s="493"/>
      <c r="Q842" s="493"/>
    </row>
    <row r="843" ht="25.15" customHeight="true" x14ac:dyDescent="0.2">
      <c r="C843" s="493"/>
      <c r="D843" s="493"/>
      <c r="E843" s="493"/>
      <c r="F843" s="493"/>
      <c r="G843" s="493"/>
      <c r="H843" s="493"/>
      <c r="I843" s="493"/>
      <c r="J843" s="493"/>
      <c r="K843" s="493"/>
      <c r="L843" s="493"/>
      <c r="M843" s="493"/>
      <c r="N843" s="493"/>
      <c r="O843" s="493"/>
      <c r="P843" s="493"/>
      <c r="Q843" s="493"/>
    </row>
    <row r="844" ht="25.15" customHeight="true" x14ac:dyDescent="0.2">
      <c r="C844" s="493"/>
      <c r="D844" s="493"/>
      <c r="E844" s="493"/>
      <c r="F844" s="493"/>
      <c r="G844" s="493"/>
      <c r="H844" s="493"/>
      <c r="I844" s="493"/>
      <c r="J844" s="493"/>
      <c r="K844" s="493"/>
      <c r="L844" s="493"/>
      <c r="M844" s="493"/>
      <c r="N844" s="493"/>
      <c r="O844" s="493"/>
      <c r="P844" s="493"/>
      <c r="Q844" s="493"/>
    </row>
    <row r="845" ht="25.15" customHeight="true" x14ac:dyDescent="0.2">
      <c r="C845" s="493"/>
      <c r="D845" s="493"/>
      <c r="E845" s="493"/>
      <c r="F845" s="493"/>
      <c r="G845" s="493"/>
      <c r="H845" s="493"/>
      <c r="I845" s="493"/>
      <c r="J845" s="493"/>
      <c r="K845" s="493"/>
      <c r="L845" s="493"/>
      <c r="M845" s="493"/>
      <c r="N845" s="493"/>
      <c r="O845" s="493"/>
      <c r="P845" s="493"/>
      <c r="Q845" s="493"/>
    </row>
    <row r="846" ht="25.15" customHeight="true" x14ac:dyDescent="0.2">
      <c r="C846" s="493"/>
      <c r="D846" s="493"/>
      <c r="E846" s="493"/>
      <c r="F846" s="493"/>
      <c r="G846" s="493"/>
      <c r="H846" s="493"/>
      <c r="I846" s="493"/>
      <c r="J846" s="493"/>
      <c r="K846" s="493"/>
      <c r="L846" s="493"/>
      <c r="M846" s="493"/>
      <c r="N846" s="493"/>
      <c r="O846" s="493"/>
      <c r="P846" s="493"/>
      <c r="Q846" s="493"/>
    </row>
    <row r="847" ht="25.15" customHeight="true" x14ac:dyDescent="0.2">
      <c r="C847" s="493"/>
      <c r="D847" s="493"/>
      <c r="E847" s="493"/>
      <c r="F847" s="493"/>
      <c r="G847" s="493"/>
      <c r="H847" s="493"/>
      <c r="I847" s="493"/>
      <c r="J847" s="493"/>
      <c r="K847" s="493"/>
      <c r="L847" s="493"/>
      <c r="M847" s="493"/>
      <c r="N847" s="493"/>
      <c r="O847" s="493"/>
      <c r="P847" s="493"/>
      <c r="Q847" s="493"/>
    </row>
    <row r="848" ht="25.15" customHeight="true" x14ac:dyDescent="0.2">
      <c r="C848" s="493"/>
      <c r="D848" s="493"/>
      <c r="E848" s="493"/>
      <c r="F848" s="493"/>
      <c r="G848" s="493"/>
      <c r="H848" s="493"/>
      <c r="I848" s="493"/>
      <c r="J848" s="493"/>
      <c r="K848" s="493"/>
      <c r="L848" s="493"/>
      <c r="M848" s="493"/>
      <c r="N848" s="493"/>
      <c r="O848" s="493"/>
      <c r="P848" s="493"/>
      <c r="Q848" s="493"/>
    </row>
    <row r="849" ht="25.15" customHeight="true" x14ac:dyDescent="0.2">
      <c r="C849" s="493"/>
      <c r="D849" s="493"/>
      <c r="E849" s="493"/>
      <c r="F849" s="493"/>
      <c r="G849" s="493"/>
      <c r="H849" s="493"/>
      <c r="I849" s="493"/>
      <c r="J849" s="493"/>
      <c r="K849" s="493"/>
      <c r="L849" s="493"/>
      <c r="M849" s="493"/>
      <c r="N849" s="493"/>
      <c r="O849" s="493"/>
      <c r="P849" s="493"/>
      <c r="Q849" s="493"/>
    </row>
    <row r="850" ht="25.15" customHeight="true" x14ac:dyDescent="0.2">
      <c r="C850" s="493"/>
      <c r="D850" s="493"/>
      <c r="E850" s="493"/>
      <c r="F850" s="493"/>
      <c r="G850" s="493"/>
      <c r="H850" s="493"/>
      <c r="I850" s="493"/>
      <c r="J850" s="493"/>
      <c r="K850" s="493"/>
      <c r="L850" s="493"/>
      <c r="M850" s="493"/>
      <c r="N850" s="493"/>
      <c r="O850" s="493"/>
      <c r="P850" s="493"/>
      <c r="Q850" s="493"/>
    </row>
    <row r="851" ht="25.15" customHeight="true" x14ac:dyDescent="0.2">
      <c r="C851" s="493"/>
      <c r="D851" s="493"/>
      <c r="E851" s="493"/>
      <c r="F851" s="493"/>
      <c r="G851" s="493"/>
      <c r="H851" s="493"/>
      <c r="I851" s="493"/>
      <c r="J851" s="493"/>
      <c r="K851" s="493"/>
      <c r="L851" s="493"/>
      <c r="M851" s="493"/>
      <c r="N851" s="493"/>
      <c r="O851" s="493"/>
      <c r="P851" s="493"/>
      <c r="Q851" s="493"/>
    </row>
    <row r="852" ht="25.15" customHeight="true" x14ac:dyDescent="0.2">
      <c r="C852" s="493"/>
      <c r="D852" s="493"/>
      <c r="E852" s="493"/>
      <c r="F852" s="493"/>
      <c r="G852" s="493"/>
      <c r="H852" s="493"/>
      <c r="I852" s="493"/>
      <c r="J852" s="493"/>
      <c r="K852" s="493"/>
      <c r="L852" s="493"/>
      <c r="M852" s="493"/>
      <c r="N852" s="493"/>
      <c r="O852" s="493"/>
      <c r="P852" s="493"/>
      <c r="Q852" s="493"/>
    </row>
    <row r="853" ht="25.15" customHeight="true" x14ac:dyDescent="0.2">
      <c r="C853" s="493"/>
      <c r="D853" s="493"/>
      <c r="E853" s="493"/>
      <c r="F853" s="493"/>
      <c r="G853" s="493"/>
      <c r="H853" s="493"/>
      <c r="I853" s="493"/>
      <c r="J853" s="493"/>
      <c r="K853" s="493"/>
      <c r="L853" s="493"/>
      <c r="M853" s="493"/>
      <c r="N853" s="493"/>
      <c r="O853" s="493"/>
      <c r="P853" s="493"/>
      <c r="Q853" s="493"/>
    </row>
    <row r="854" ht="25.15" customHeight="true" x14ac:dyDescent="0.2">
      <c r="C854" s="493"/>
      <c r="D854" s="493"/>
      <c r="E854" s="493"/>
      <c r="F854" s="493"/>
      <c r="G854" s="493"/>
      <c r="H854" s="493"/>
      <c r="I854" s="493"/>
      <c r="J854" s="493"/>
      <c r="K854" s="493"/>
      <c r="L854" s="493"/>
      <c r="M854" s="493"/>
      <c r="N854" s="493"/>
      <c r="O854" s="493"/>
      <c r="P854" s="493"/>
      <c r="Q854" s="493"/>
    </row>
    <row r="855" ht="25.15" customHeight="true" x14ac:dyDescent="0.2">
      <c r="C855" s="493"/>
      <c r="D855" s="493"/>
      <c r="E855" s="493"/>
      <c r="F855" s="493"/>
      <c r="G855" s="493"/>
      <c r="H855" s="493"/>
      <c r="I855" s="493"/>
      <c r="J855" s="493"/>
      <c r="K855" s="493"/>
      <c r="L855" s="493"/>
      <c r="M855" s="493"/>
      <c r="N855" s="493"/>
      <c r="O855" s="493"/>
      <c r="P855" s="493"/>
      <c r="Q855" s="493"/>
    </row>
    <row r="856" ht="25.15" customHeight="true" x14ac:dyDescent="0.2">
      <c r="C856" s="493"/>
      <c r="D856" s="493"/>
      <c r="E856" s="493"/>
      <c r="F856" s="493"/>
      <c r="G856" s="493"/>
      <c r="H856" s="493"/>
      <c r="I856" s="493"/>
      <c r="J856" s="493"/>
      <c r="K856" s="493"/>
      <c r="L856" s="493"/>
      <c r="M856" s="493"/>
      <c r="N856" s="493"/>
      <c r="O856" s="493"/>
      <c r="P856" s="493"/>
      <c r="Q856" s="493"/>
    </row>
    <row r="857" ht="25.15" customHeight="true" x14ac:dyDescent="0.2">
      <c r="C857" s="493"/>
      <c r="D857" s="493"/>
      <c r="E857" s="493"/>
      <c r="F857" s="493"/>
      <c r="G857" s="493"/>
      <c r="H857" s="493"/>
      <c r="I857" s="493"/>
      <c r="J857" s="493"/>
      <c r="K857" s="493"/>
      <c r="L857" s="493"/>
      <c r="M857" s="493"/>
      <c r="N857" s="493"/>
      <c r="O857" s="493"/>
      <c r="P857" s="493"/>
      <c r="Q857" s="493"/>
    </row>
    <row r="858" ht="25.15" customHeight="true" x14ac:dyDescent="0.2">
      <c r="C858" s="493"/>
      <c r="D858" s="493"/>
      <c r="E858" s="493"/>
      <c r="F858" s="493"/>
      <c r="G858" s="493"/>
      <c r="H858" s="493"/>
      <c r="I858" s="493"/>
      <c r="J858" s="493"/>
      <c r="K858" s="493"/>
      <c r="L858" s="493"/>
      <c r="M858" s="493"/>
      <c r="N858" s="493"/>
      <c r="O858" s="493"/>
      <c r="P858" s="493"/>
      <c r="Q858" s="493"/>
    </row>
    <row r="859" ht="25.15" customHeight="true" x14ac:dyDescent="0.2">
      <c r="C859" s="493"/>
      <c r="D859" s="493"/>
      <c r="E859" s="493"/>
      <c r="F859" s="493"/>
      <c r="G859" s="493"/>
      <c r="H859" s="493"/>
      <c r="I859" s="493"/>
      <c r="J859" s="493"/>
      <c r="K859" s="493"/>
      <c r="L859" s="493"/>
      <c r="M859" s="493"/>
      <c r="N859" s="493"/>
      <c r="O859" s="493"/>
      <c r="P859" s="493"/>
      <c r="Q859" s="493"/>
    </row>
    <row r="860" ht="25.15" customHeight="true" x14ac:dyDescent="0.2">
      <c r="C860" s="493"/>
      <c r="D860" s="493"/>
      <c r="E860" s="493"/>
      <c r="F860" s="493"/>
      <c r="G860" s="493"/>
      <c r="H860" s="493"/>
      <c r="I860" s="493"/>
      <c r="J860" s="493"/>
      <c r="K860" s="493"/>
      <c r="L860" s="493"/>
      <c r="M860" s="493"/>
      <c r="N860" s="493"/>
      <c r="O860" s="493"/>
      <c r="P860" s="493"/>
      <c r="Q860" s="493"/>
    </row>
    <row r="861" ht="25.15" customHeight="true" x14ac:dyDescent="0.2">
      <c r="C861" s="493"/>
      <c r="D861" s="493"/>
      <c r="E861" s="493"/>
      <c r="F861" s="493"/>
      <c r="G861" s="493"/>
      <c r="H861" s="493"/>
      <c r="I861" s="493"/>
      <c r="J861" s="493"/>
      <c r="K861" s="493"/>
      <c r="L861" s="493"/>
      <c r="M861" s="493"/>
      <c r="N861" s="493"/>
      <c r="O861" s="493"/>
      <c r="P861" s="493"/>
      <c r="Q861" s="493"/>
    </row>
    <row r="862" ht="25.15" customHeight="true" x14ac:dyDescent="0.2">
      <c r="C862" s="493"/>
      <c r="D862" s="493"/>
      <c r="E862" s="493"/>
      <c r="F862" s="493"/>
      <c r="G862" s="493"/>
      <c r="H862" s="493"/>
      <c r="I862" s="493"/>
      <c r="J862" s="493"/>
      <c r="K862" s="493"/>
      <c r="L862" s="493"/>
      <c r="M862" s="493"/>
      <c r="N862" s="493"/>
      <c r="O862" s="493"/>
      <c r="P862" s="493"/>
      <c r="Q862" s="493"/>
    </row>
    <row r="863" ht="25.15" customHeight="true" x14ac:dyDescent="0.2">
      <c r="C863" s="493"/>
      <c r="D863" s="493"/>
      <c r="E863" s="493"/>
      <c r="F863" s="493"/>
      <c r="G863" s="493"/>
      <c r="H863" s="493"/>
      <c r="I863" s="493"/>
      <c r="J863" s="493"/>
      <c r="K863" s="493"/>
      <c r="L863" s="493"/>
      <c r="M863" s="493"/>
      <c r="N863" s="493"/>
      <c r="O863" s="493"/>
      <c r="P863" s="493"/>
      <c r="Q863" s="493"/>
    </row>
    <row r="864" ht="25.15" customHeight="true" x14ac:dyDescent="0.2">
      <c r="C864" s="493"/>
      <c r="D864" s="493"/>
      <c r="E864" s="493"/>
      <c r="F864" s="493"/>
      <c r="G864" s="493"/>
      <c r="H864" s="493"/>
      <c r="I864" s="493"/>
      <c r="J864" s="493"/>
      <c r="K864" s="493"/>
      <c r="L864" s="493"/>
      <c r="M864" s="493"/>
      <c r="N864" s="493"/>
      <c r="O864" s="493"/>
      <c r="P864" s="493"/>
      <c r="Q864" s="493"/>
    </row>
    <row r="865" ht="25.15" customHeight="true" x14ac:dyDescent="0.2">
      <c r="C865" s="493"/>
      <c r="D865" s="493"/>
      <c r="E865" s="493"/>
      <c r="F865" s="493"/>
      <c r="G865" s="493"/>
      <c r="H865" s="493"/>
      <c r="I865" s="493"/>
      <c r="J865" s="493"/>
      <c r="K865" s="493"/>
      <c r="L865" s="493"/>
      <c r="M865" s="493"/>
      <c r="N865" s="493"/>
      <c r="O865" s="493"/>
      <c r="P865" s="493"/>
      <c r="Q865" s="493"/>
    </row>
    <row r="866" ht="25.15" customHeight="true" x14ac:dyDescent="0.2">
      <c r="C866" s="493"/>
      <c r="D866" s="493"/>
      <c r="E866" s="493"/>
      <c r="F866" s="493"/>
      <c r="G866" s="493"/>
      <c r="H866" s="493"/>
      <c r="I866" s="493"/>
      <c r="J866" s="493"/>
      <c r="K866" s="493"/>
      <c r="L866" s="493"/>
      <c r="M866" s="493"/>
      <c r="N866" s="493"/>
      <c r="O866" s="493"/>
      <c r="P866" s="493"/>
      <c r="Q866" s="493"/>
    </row>
    <row r="867" ht="25.15" customHeight="true" x14ac:dyDescent="0.2">
      <c r="C867" s="493"/>
      <c r="D867" s="493"/>
      <c r="E867" s="493"/>
      <c r="F867" s="493"/>
      <c r="G867" s="493"/>
      <c r="H867" s="493"/>
      <c r="I867" s="493"/>
      <c r="J867" s="493"/>
      <c r="K867" s="493"/>
      <c r="L867" s="493"/>
      <c r="M867" s="493"/>
      <c r="N867" s="493"/>
      <c r="O867" s="493"/>
      <c r="P867" s="493"/>
      <c r="Q867" s="493"/>
    </row>
    <row r="868" ht="25.15" customHeight="true" x14ac:dyDescent="0.2">
      <c r="C868" s="493"/>
      <c r="D868" s="493"/>
      <c r="E868" s="493"/>
      <c r="F868" s="493"/>
      <c r="G868" s="493"/>
      <c r="H868" s="493"/>
      <c r="I868" s="493"/>
      <c r="J868" s="493"/>
      <c r="K868" s="493"/>
      <c r="L868" s="493"/>
      <c r="M868" s="493"/>
      <c r="N868" s="493"/>
      <c r="O868" s="493"/>
      <c r="P868" s="493"/>
      <c r="Q868" s="493"/>
    </row>
    <row r="869" ht="25.15" customHeight="true" x14ac:dyDescent="0.2">
      <c r="C869" s="493"/>
      <c r="D869" s="493"/>
      <c r="E869" s="493"/>
      <c r="F869" s="493"/>
      <c r="G869" s="493"/>
      <c r="H869" s="493"/>
      <c r="I869" s="493"/>
      <c r="J869" s="493"/>
      <c r="K869" s="493"/>
      <c r="L869" s="493"/>
      <c r="M869" s="493"/>
      <c r="N869" s="493"/>
      <c r="O869" s="493"/>
      <c r="P869" s="493"/>
      <c r="Q869" s="493"/>
    </row>
    <row r="870" ht="25.15" customHeight="true" x14ac:dyDescent="0.2">
      <c r="C870" s="493"/>
      <c r="D870" s="493"/>
      <c r="E870" s="493"/>
      <c r="F870" s="493"/>
      <c r="G870" s="493"/>
      <c r="H870" s="493"/>
      <c r="I870" s="493"/>
      <c r="J870" s="493"/>
      <c r="K870" s="493"/>
      <c r="L870" s="493"/>
      <c r="M870" s="493"/>
      <c r="N870" s="493"/>
      <c r="O870" s="493"/>
      <c r="P870" s="493"/>
      <c r="Q870" s="493"/>
    </row>
    <row r="871" ht="25.15" customHeight="true" x14ac:dyDescent="0.2">
      <c r="C871" s="493"/>
      <c r="D871" s="493"/>
      <c r="E871" s="493"/>
      <c r="F871" s="493"/>
      <c r="G871" s="493"/>
      <c r="H871" s="493"/>
      <c r="I871" s="493"/>
      <c r="J871" s="493"/>
      <c r="K871" s="493"/>
      <c r="L871" s="493"/>
      <c r="M871" s="493"/>
      <c r="N871" s="493"/>
      <c r="O871" s="493"/>
      <c r="P871" s="493"/>
      <c r="Q871" s="493"/>
    </row>
    <row r="872" ht="25.15" customHeight="true" x14ac:dyDescent="0.2">
      <c r="C872" s="493"/>
      <c r="D872" s="493"/>
      <c r="E872" s="493"/>
      <c r="F872" s="493"/>
      <c r="G872" s="493"/>
      <c r="H872" s="493"/>
      <c r="I872" s="493"/>
      <c r="J872" s="493"/>
      <c r="K872" s="493"/>
      <c r="L872" s="493"/>
      <c r="M872" s="493"/>
      <c r="N872" s="493"/>
      <c r="O872" s="493"/>
      <c r="P872" s="493"/>
      <c r="Q872" s="493"/>
    </row>
    <row r="873" ht="25.15" customHeight="true" x14ac:dyDescent="0.2">
      <c r="C873" s="493"/>
      <c r="D873" s="493"/>
      <c r="E873" s="493"/>
      <c r="F873" s="493"/>
      <c r="G873" s="493"/>
      <c r="H873" s="493"/>
      <c r="I873" s="493"/>
      <c r="J873" s="493"/>
      <c r="K873" s="493"/>
      <c r="L873" s="493"/>
      <c r="M873" s="493"/>
      <c r="N873" s="493"/>
      <c r="O873" s="493"/>
      <c r="P873" s="493"/>
      <c r="Q873" s="493"/>
    </row>
    <row r="874" ht="25.15" customHeight="true" x14ac:dyDescent="0.2">
      <c r="C874" s="493"/>
      <c r="D874" s="493"/>
      <c r="E874" s="493"/>
      <c r="F874" s="493"/>
      <c r="G874" s="493"/>
      <c r="H874" s="493"/>
      <c r="I874" s="493"/>
      <c r="J874" s="493"/>
      <c r="K874" s="493"/>
      <c r="L874" s="493"/>
      <c r="M874" s="493"/>
      <c r="N874" s="493"/>
      <c r="O874" s="493"/>
      <c r="P874" s="493"/>
      <c r="Q874" s="493"/>
    </row>
    <row r="875" ht="25.15" customHeight="true" x14ac:dyDescent="0.2">
      <c r="C875" s="493"/>
      <c r="D875" s="493"/>
      <c r="E875" s="493"/>
      <c r="F875" s="493"/>
      <c r="G875" s="493"/>
      <c r="H875" s="493"/>
      <c r="I875" s="493"/>
      <c r="J875" s="493"/>
      <c r="K875" s="493"/>
      <c r="L875" s="493"/>
      <c r="M875" s="493"/>
      <c r="N875" s="493"/>
      <c r="O875" s="493"/>
      <c r="P875" s="493"/>
      <c r="Q875" s="493"/>
    </row>
    <row r="876" ht="25.15" customHeight="true" x14ac:dyDescent="0.2">
      <c r="C876" s="493"/>
      <c r="D876" s="493"/>
      <c r="E876" s="493"/>
      <c r="F876" s="493"/>
      <c r="G876" s="493"/>
      <c r="H876" s="493"/>
      <c r="I876" s="493"/>
      <c r="J876" s="493"/>
      <c r="K876" s="493"/>
      <c r="L876" s="493"/>
      <c r="M876" s="493"/>
      <c r="N876" s="493"/>
      <c r="O876" s="493"/>
      <c r="P876" s="493"/>
      <c r="Q876" s="493"/>
    </row>
    <row r="877" ht="25.15" customHeight="true" x14ac:dyDescent="0.2">
      <c r="C877" s="493"/>
      <c r="D877" s="493"/>
      <c r="E877" s="493"/>
      <c r="F877" s="493"/>
      <c r="G877" s="493"/>
      <c r="H877" s="493"/>
      <c r="I877" s="493"/>
      <c r="J877" s="493"/>
      <c r="K877" s="493"/>
      <c r="L877" s="493"/>
      <c r="M877" s="493"/>
      <c r="N877" s="493"/>
      <c r="O877" s="493"/>
      <c r="P877" s="493"/>
      <c r="Q877" s="493"/>
    </row>
    <row r="878" ht="25.15" customHeight="true" x14ac:dyDescent="0.2">
      <c r="C878" s="493"/>
      <c r="D878" s="493"/>
      <c r="E878" s="493"/>
      <c r="F878" s="493"/>
      <c r="G878" s="493"/>
      <c r="H878" s="493"/>
      <c r="I878" s="493"/>
      <c r="J878" s="493"/>
      <c r="K878" s="493"/>
      <c r="L878" s="493"/>
      <c r="M878" s="493"/>
      <c r="N878" s="493"/>
      <c r="O878" s="493"/>
      <c r="P878" s="493"/>
      <c r="Q878" s="493"/>
    </row>
    <row r="879" ht="25.15" customHeight="true" x14ac:dyDescent="0.2">
      <c r="C879" s="493"/>
      <c r="D879" s="493"/>
      <c r="E879" s="493"/>
      <c r="F879" s="493"/>
      <c r="G879" s="493"/>
      <c r="H879" s="493"/>
      <c r="I879" s="493"/>
      <c r="J879" s="493"/>
      <c r="K879" s="493"/>
      <c r="L879" s="493"/>
      <c r="M879" s="493"/>
      <c r="N879" s="493"/>
      <c r="O879" s="493"/>
      <c r="P879" s="493"/>
      <c r="Q879" s="493"/>
    </row>
    <row r="880" ht="25.15" customHeight="true" x14ac:dyDescent="0.2">
      <c r="C880" s="493"/>
      <c r="D880" s="493"/>
      <c r="E880" s="493"/>
      <c r="F880" s="493"/>
      <c r="G880" s="493"/>
      <c r="H880" s="493"/>
      <c r="I880" s="493"/>
      <c r="J880" s="493"/>
      <c r="K880" s="493"/>
      <c r="L880" s="493"/>
      <c r="M880" s="493"/>
      <c r="N880" s="493"/>
      <c r="O880" s="493"/>
      <c r="P880" s="493"/>
      <c r="Q880" s="493"/>
    </row>
    <row r="881" ht="25.15" customHeight="true" x14ac:dyDescent="0.2">
      <c r="C881" s="493"/>
      <c r="D881" s="493"/>
      <c r="E881" s="493"/>
      <c r="F881" s="493"/>
      <c r="G881" s="493"/>
      <c r="H881" s="493"/>
      <c r="I881" s="493"/>
      <c r="J881" s="493"/>
      <c r="K881" s="493"/>
      <c r="L881" s="493"/>
      <c r="M881" s="493"/>
      <c r="N881" s="493"/>
      <c r="O881" s="493"/>
      <c r="P881" s="493"/>
      <c r="Q881" s="493"/>
    </row>
    <row r="882" ht="25.15" customHeight="true" x14ac:dyDescent="0.2">
      <c r="C882" s="493"/>
      <c r="D882" s="493"/>
      <c r="E882" s="493"/>
      <c r="F882" s="493"/>
      <c r="G882" s="493"/>
      <c r="H882" s="493"/>
      <c r="I882" s="493"/>
      <c r="J882" s="493"/>
      <c r="K882" s="493"/>
      <c r="L882" s="493"/>
      <c r="M882" s="493"/>
      <c r="N882" s="493"/>
      <c r="O882" s="493"/>
      <c r="P882" s="493"/>
      <c r="Q882" s="493"/>
    </row>
    <row r="883" ht="25.15" customHeight="true" x14ac:dyDescent="0.2">
      <c r="C883" s="493"/>
      <c r="D883" s="493"/>
      <c r="E883" s="493"/>
      <c r="F883" s="493"/>
      <c r="G883" s="493"/>
      <c r="H883" s="493"/>
      <c r="I883" s="493"/>
      <c r="J883" s="493"/>
      <c r="K883" s="493"/>
      <c r="L883" s="493"/>
      <c r="M883" s="493"/>
      <c r="N883" s="493"/>
      <c r="O883" s="493"/>
      <c r="P883" s="493"/>
      <c r="Q883" s="493"/>
    </row>
    <row r="884" ht="25.15" customHeight="true" x14ac:dyDescent="0.2">
      <c r="C884" s="493"/>
      <c r="D884" s="493"/>
      <c r="E884" s="493"/>
      <c r="F884" s="493"/>
      <c r="G884" s="493"/>
      <c r="H884" s="493"/>
      <c r="I884" s="493"/>
      <c r="J884" s="493"/>
      <c r="K884" s="493"/>
      <c r="L884" s="493"/>
      <c r="M884" s="493"/>
      <c r="N884" s="493"/>
      <c r="O884" s="493"/>
      <c r="P884" s="493"/>
      <c r="Q884" s="493"/>
    </row>
    <row r="885" ht="25.15" customHeight="true" x14ac:dyDescent="0.2">
      <c r="C885" s="493"/>
      <c r="D885" s="493"/>
      <c r="E885" s="493"/>
      <c r="F885" s="493"/>
      <c r="G885" s="493"/>
      <c r="H885" s="493"/>
      <c r="I885" s="493"/>
      <c r="J885" s="493"/>
      <c r="K885" s="493"/>
      <c r="L885" s="493"/>
      <c r="M885" s="493"/>
      <c r="N885" s="493"/>
      <c r="O885" s="493"/>
      <c r="P885" s="493"/>
      <c r="Q885" s="493"/>
    </row>
    <row r="886" ht="25.15" customHeight="true" x14ac:dyDescent="0.2">
      <c r="C886" s="493"/>
      <c r="D886" s="493"/>
      <c r="E886" s="493"/>
      <c r="F886" s="493"/>
      <c r="G886" s="493"/>
      <c r="H886" s="493"/>
      <c r="I886" s="493"/>
      <c r="J886" s="493"/>
      <c r="K886" s="493"/>
      <c r="L886" s="493"/>
      <c r="M886" s="493"/>
      <c r="N886" s="493"/>
      <c r="O886" s="493"/>
      <c r="P886" s="493"/>
      <c r="Q886" s="493"/>
    </row>
    <row r="887" ht="25.15" customHeight="true" x14ac:dyDescent="0.2">
      <c r="C887" s="493"/>
      <c r="D887" s="493"/>
      <c r="E887" s="493"/>
      <c r="F887" s="493"/>
      <c r="G887" s="493"/>
      <c r="H887" s="493"/>
      <c r="I887" s="493"/>
      <c r="J887" s="493"/>
      <c r="K887" s="493"/>
      <c r="L887" s="493"/>
      <c r="M887" s="493"/>
      <c r="N887" s="493"/>
      <c r="O887" s="493"/>
      <c r="P887" s="493"/>
      <c r="Q887" s="493"/>
    </row>
    <row r="888" ht="25.15" customHeight="true" x14ac:dyDescent="0.2">
      <c r="C888" s="493"/>
      <c r="D888" s="493"/>
      <c r="E888" s="493"/>
      <c r="F888" s="493"/>
      <c r="G888" s="493"/>
      <c r="H888" s="493"/>
      <c r="I888" s="493"/>
      <c r="J888" s="493"/>
      <c r="K888" s="493"/>
      <c r="L888" s="493"/>
      <c r="M888" s="493"/>
      <c r="N888" s="493"/>
      <c r="O888" s="493"/>
      <c r="P888" s="493"/>
      <c r="Q888" s="493"/>
    </row>
    <row r="889" ht="25.15" customHeight="true" x14ac:dyDescent="0.2">
      <c r="C889" s="493"/>
      <c r="D889" s="493"/>
      <c r="E889" s="493"/>
      <c r="F889" s="493"/>
      <c r="G889" s="493"/>
      <c r="H889" s="493"/>
      <c r="I889" s="493"/>
      <c r="J889" s="493"/>
      <c r="K889" s="493"/>
      <c r="L889" s="493"/>
      <c r="M889" s="493"/>
      <c r="N889" s="493"/>
      <c r="O889" s="493"/>
      <c r="P889" s="493"/>
      <c r="Q889" s="493"/>
    </row>
    <row r="890" ht="25.15" customHeight="true" x14ac:dyDescent="0.2">
      <c r="C890" s="493"/>
      <c r="D890" s="493"/>
      <c r="E890" s="493"/>
      <c r="F890" s="493"/>
      <c r="G890" s="493"/>
      <c r="H890" s="493"/>
      <c r="I890" s="493"/>
      <c r="J890" s="493"/>
      <c r="K890" s="493"/>
      <c r="L890" s="493"/>
      <c r="M890" s="493"/>
      <c r="N890" s="493"/>
      <c r="O890" s="493"/>
      <c r="P890" s="493"/>
      <c r="Q890" s="493"/>
    </row>
    <row r="891" ht="25.15" customHeight="true" x14ac:dyDescent="0.2">
      <c r="C891" s="493"/>
      <c r="D891" s="493"/>
      <c r="E891" s="493"/>
      <c r="F891" s="493"/>
      <c r="G891" s="493"/>
      <c r="H891" s="493"/>
      <c r="I891" s="493"/>
      <c r="J891" s="493"/>
      <c r="K891" s="493"/>
      <c r="L891" s="493"/>
      <c r="M891" s="493"/>
      <c r="N891" s="493"/>
      <c r="O891" s="493"/>
      <c r="P891" s="493"/>
      <c r="Q891" s="493"/>
    </row>
    <row r="892" ht="25.15" customHeight="true" x14ac:dyDescent="0.2">
      <c r="C892" s="493"/>
      <c r="D892" s="493"/>
      <c r="E892" s="493"/>
      <c r="F892" s="493"/>
      <c r="G892" s="493"/>
      <c r="H892" s="493"/>
      <c r="I892" s="493"/>
      <c r="J892" s="493"/>
      <c r="K892" s="493"/>
      <c r="L892" s="493"/>
      <c r="M892" s="493"/>
      <c r="N892" s="493"/>
      <c r="O892" s="493"/>
      <c r="P892" s="493"/>
      <c r="Q892" s="493"/>
    </row>
    <row r="893" ht="25.15" customHeight="true" x14ac:dyDescent="0.2">
      <c r="C893" s="493"/>
      <c r="D893" s="493"/>
      <c r="E893" s="493"/>
      <c r="F893" s="493"/>
      <c r="G893" s="493"/>
      <c r="H893" s="493"/>
      <c r="I893" s="493"/>
      <c r="J893" s="493"/>
      <c r="K893" s="493"/>
      <c r="L893" s="493"/>
      <c r="M893" s="493"/>
      <c r="N893" s="493"/>
      <c r="O893" s="493"/>
      <c r="P893" s="493"/>
      <c r="Q893" s="493"/>
    </row>
    <row r="894" ht="25.15" customHeight="true" x14ac:dyDescent="0.2">
      <c r="C894" s="493"/>
      <c r="D894" s="493"/>
      <c r="E894" s="493"/>
      <c r="F894" s="493"/>
      <c r="G894" s="493"/>
      <c r="H894" s="493"/>
      <c r="I894" s="493"/>
      <c r="J894" s="493"/>
      <c r="K894" s="493"/>
      <c r="L894" s="493"/>
      <c r="M894" s="493"/>
      <c r="N894" s="493"/>
      <c r="O894" s="493"/>
      <c r="P894" s="493"/>
      <c r="Q894" s="493"/>
    </row>
    <row r="895" ht="25.15" customHeight="true" x14ac:dyDescent="0.2">
      <c r="C895" s="493"/>
      <c r="D895" s="493"/>
      <c r="E895" s="493"/>
      <c r="F895" s="493"/>
      <c r="G895" s="493"/>
      <c r="H895" s="493"/>
      <c r="I895" s="493"/>
      <c r="J895" s="493"/>
      <c r="K895" s="493"/>
      <c r="L895" s="493"/>
      <c r="M895" s="493"/>
      <c r="N895" s="493"/>
      <c r="O895" s="493"/>
      <c r="P895" s="493"/>
      <c r="Q895" s="493"/>
    </row>
    <row r="896" ht="25.15" customHeight="true" x14ac:dyDescent="0.2">
      <c r="C896" s="493"/>
      <c r="D896" s="493"/>
      <c r="E896" s="493"/>
      <c r="F896" s="493"/>
      <c r="G896" s="493"/>
      <c r="H896" s="493"/>
      <c r="I896" s="493"/>
      <c r="J896" s="493"/>
      <c r="K896" s="493"/>
      <c r="L896" s="493"/>
      <c r="M896" s="493"/>
      <c r="N896" s="493"/>
      <c r="O896" s="493"/>
      <c r="P896" s="493"/>
      <c r="Q896" s="493"/>
    </row>
    <row r="897" ht="25.15" customHeight="true" x14ac:dyDescent="0.2">
      <c r="C897" s="493"/>
      <c r="D897" s="493"/>
      <c r="E897" s="493"/>
      <c r="F897" s="493"/>
      <c r="G897" s="493"/>
      <c r="H897" s="493"/>
      <c r="I897" s="493"/>
      <c r="J897" s="493"/>
      <c r="K897" s="493"/>
      <c r="L897" s="493"/>
      <c r="M897" s="493"/>
      <c r="N897" s="493"/>
      <c r="O897" s="493"/>
      <c r="P897" s="493"/>
      <c r="Q897" s="493"/>
    </row>
    <row r="898" ht="25.15" customHeight="true" x14ac:dyDescent="0.2">
      <c r="C898" s="493"/>
      <c r="D898" s="493"/>
      <c r="E898" s="493"/>
      <c r="F898" s="493"/>
      <c r="G898" s="493"/>
      <c r="H898" s="493"/>
      <c r="I898" s="493"/>
      <c r="J898" s="493"/>
      <c r="K898" s="493"/>
      <c r="L898" s="493"/>
      <c r="M898" s="493"/>
      <c r="N898" s="493"/>
      <c r="O898" s="493"/>
      <c r="P898" s="493"/>
      <c r="Q898" s="493"/>
    </row>
    <row r="899" ht="25.15" customHeight="true" x14ac:dyDescent="0.2">
      <c r="C899" s="493"/>
      <c r="D899" s="493"/>
      <c r="E899" s="493"/>
      <c r="F899" s="493"/>
      <c r="G899" s="493"/>
      <c r="H899" s="493"/>
      <c r="I899" s="493"/>
      <c r="J899" s="493"/>
      <c r="K899" s="493"/>
      <c r="L899" s="493"/>
      <c r="M899" s="493"/>
      <c r="N899" s="493"/>
      <c r="O899" s="493"/>
      <c r="P899" s="493"/>
      <c r="Q899" s="493"/>
    </row>
    <row r="900" ht="25.15" customHeight="true" x14ac:dyDescent="0.2">
      <c r="C900" s="493"/>
      <c r="D900" s="493"/>
      <c r="E900" s="493"/>
      <c r="F900" s="493"/>
      <c r="G900" s="493"/>
      <c r="H900" s="493"/>
      <c r="I900" s="493"/>
      <c r="J900" s="493"/>
      <c r="K900" s="493"/>
      <c r="L900" s="493"/>
      <c r="M900" s="493"/>
      <c r="N900" s="493"/>
      <c r="O900" s="493"/>
      <c r="P900" s="493"/>
      <c r="Q900" s="493"/>
    </row>
    <row r="901" ht="25.15" customHeight="true" x14ac:dyDescent="0.2">
      <c r="C901" s="493"/>
      <c r="D901" s="493"/>
      <c r="E901" s="493"/>
      <c r="F901" s="493"/>
      <c r="G901" s="493"/>
      <c r="H901" s="493"/>
      <c r="I901" s="493"/>
      <c r="J901" s="493"/>
      <c r="K901" s="493"/>
      <c r="L901" s="493"/>
      <c r="M901" s="493"/>
      <c r="N901" s="493"/>
      <c r="O901" s="493"/>
      <c r="P901" s="493"/>
      <c r="Q901" s="493"/>
    </row>
    <row r="902" ht="25.15" customHeight="true" x14ac:dyDescent="0.2">
      <c r="C902" s="493"/>
      <c r="D902" s="493"/>
      <c r="E902" s="493"/>
      <c r="F902" s="493"/>
      <c r="G902" s="493"/>
      <c r="H902" s="493"/>
      <c r="I902" s="493"/>
      <c r="J902" s="493"/>
      <c r="K902" s="493"/>
      <c r="L902" s="493"/>
      <c r="M902" s="493"/>
      <c r="N902" s="493"/>
      <c r="O902" s="493"/>
      <c r="P902" s="493"/>
      <c r="Q902" s="493"/>
    </row>
    <row r="903" ht="25.15" customHeight="true" x14ac:dyDescent="0.2">
      <c r="C903" s="493"/>
      <c r="D903" s="493"/>
      <c r="E903" s="493"/>
      <c r="F903" s="493"/>
      <c r="G903" s="493"/>
      <c r="H903" s="493"/>
      <c r="I903" s="493"/>
      <c r="J903" s="493"/>
      <c r="K903" s="493"/>
      <c r="L903" s="493"/>
      <c r="M903" s="493"/>
      <c r="N903" s="493"/>
      <c r="O903" s="493"/>
      <c r="P903" s="493"/>
      <c r="Q903" s="493"/>
    </row>
    <row r="904" ht="25.15" customHeight="true" x14ac:dyDescent="0.2">
      <c r="C904" s="493"/>
      <c r="D904" s="493"/>
      <c r="E904" s="493"/>
      <c r="F904" s="493"/>
      <c r="G904" s="493"/>
      <c r="H904" s="493"/>
      <c r="I904" s="493"/>
      <c r="J904" s="493"/>
      <c r="K904" s="493"/>
      <c r="L904" s="493"/>
      <c r="M904" s="493"/>
      <c r="N904" s="493"/>
      <c r="O904" s="493"/>
      <c r="P904" s="493"/>
      <c r="Q904" s="493"/>
    </row>
    <row r="905" ht="25.15" customHeight="true" x14ac:dyDescent="0.2">
      <c r="C905" s="493"/>
      <c r="D905" s="493"/>
      <c r="E905" s="493"/>
      <c r="F905" s="493"/>
      <c r="G905" s="493"/>
      <c r="H905" s="493"/>
      <c r="I905" s="493"/>
      <c r="J905" s="493"/>
      <c r="K905" s="493"/>
      <c r="L905" s="493"/>
      <c r="M905" s="493"/>
      <c r="N905" s="493"/>
      <c r="O905" s="493"/>
      <c r="P905" s="493"/>
      <c r="Q905" s="493"/>
    </row>
    <row r="906" ht="25.15" customHeight="true" x14ac:dyDescent="0.2">
      <c r="C906" s="493"/>
      <c r="D906" s="493"/>
      <c r="E906" s="493"/>
      <c r="F906" s="493"/>
      <c r="G906" s="493"/>
      <c r="H906" s="493"/>
      <c r="I906" s="493"/>
      <c r="J906" s="493"/>
      <c r="K906" s="493"/>
      <c r="L906" s="493"/>
      <c r="M906" s="493"/>
      <c r="N906" s="493"/>
      <c r="O906" s="493"/>
      <c r="P906" s="493"/>
      <c r="Q906" s="493"/>
    </row>
    <row r="907" ht="25.15" customHeight="true" x14ac:dyDescent="0.2">
      <c r="C907" s="493"/>
      <c r="D907" s="493"/>
      <c r="E907" s="493"/>
      <c r="F907" s="493"/>
      <c r="G907" s="493"/>
      <c r="H907" s="493"/>
      <c r="I907" s="493"/>
      <c r="J907" s="493"/>
      <c r="K907" s="493"/>
      <c r="L907" s="493"/>
      <c r="M907" s="493"/>
      <c r="N907" s="493"/>
      <c r="O907" s="493"/>
      <c r="P907" s="493"/>
      <c r="Q907" s="493"/>
    </row>
    <row r="908" ht="25.15" customHeight="true" x14ac:dyDescent="0.2">
      <c r="C908" s="493"/>
      <c r="D908" s="493"/>
      <c r="E908" s="493"/>
      <c r="F908" s="493"/>
      <c r="G908" s="493"/>
      <c r="H908" s="493"/>
      <c r="I908" s="493"/>
      <c r="J908" s="493"/>
      <c r="K908" s="493"/>
      <c r="L908" s="493"/>
      <c r="M908" s="493"/>
      <c r="N908" s="493"/>
      <c r="O908" s="493"/>
      <c r="P908" s="493"/>
      <c r="Q908" s="493"/>
    </row>
    <row r="909" ht="25.15" customHeight="true" x14ac:dyDescent="0.2">
      <c r="C909" s="493"/>
      <c r="D909" s="493"/>
      <c r="E909" s="493"/>
      <c r="F909" s="493"/>
      <c r="G909" s="493"/>
      <c r="H909" s="493"/>
      <c r="I909" s="493"/>
      <c r="J909" s="493"/>
      <c r="K909" s="493"/>
      <c r="L909" s="493"/>
      <c r="M909" s="493"/>
      <c r="N909" s="493"/>
      <c r="O909" s="493"/>
      <c r="P909" s="493"/>
      <c r="Q909" s="493"/>
    </row>
    <row r="910" ht="25.15" customHeight="true" x14ac:dyDescent="0.2">
      <c r="C910" s="493"/>
      <c r="D910" s="493"/>
      <c r="E910" s="493"/>
      <c r="F910" s="493"/>
      <c r="G910" s="493"/>
      <c r="H910" s="493"/>
      <c r="I910" s="493"/>
      <c r="J910" s="493"/>
      <c r="K910" s="493"/>
      <c r="L910" s="493"/>
      <c r="M910" s="493"/>
      <c r="N910" s="493"/>
      <c r="O910" s="493"/>
      <c r="P910" s="493"/>
      <c r="Q910" s="493"/>
    </row>
    <row r="911" ht="25.15" customHeight="true" x14ac:dyDescent="0.2">
      <c r="C911" s="493"/>
      <c r="D911" s="493"/>
      <c r="E911" s="493"/>
      <c r="F911" s="493"/>
      <c r="G911" s="493"/>
      <c r="H911" s="493"/>
      <c r="I911" s="493"/>
      <c r="J911" s="493"/>
      <c r="K911" s="493"/>
      <c r="L911" s="493"/>
      <c r="M911" s="493"/>
      <c r="N911" s="493"/>
      <c r="O911" s="493"/>
      <c r="P911" s="493"/>
      <c r="Q911" s="493"/>
    </row>
    <row r="912" ht="25.15" customHeight="true" x14ac:dyDescent="0.2">
      <c r="C912" s="493"/>
      <c r="D912" s="493"/>
      <c r="E912" s="493"/>
      <c r="F912" s="493"/>
      <c r="G912" s="493"/>
      <c r="H912" s="493"/>
      <c r="I912" s="493"/>
      <c r="J912" s="493"/>
      <c r="K912" s="493"/>
      <c r="L912" s="493"/>
      <c r="M912" s="493"/>
      <c r="N912" s="493"/>
      <c r="O912" s="493"/>
      <c r="P912" s="493"/>
      <c r="Q912" s="493"/>
    </row>
    <row r="913" ht="25.15" customHeight="true" x14ac:dyDescent="0.2">
      <c r="C913" s="493"/>
      <c r="D913" s="493"/>
      <c r="E913" s="493"/>
      <c r="F913" s="493"/>
      <c r="G913" s="493"/>
      <c r="H913" s="493"/>
      <c r="I913" s="493"/>
      <c r="J913" s="493"/>
      <c r="K913" s="493"/>
      <c r="L913" s="493"/>
      <c r="M913" s="493"/>
      <c r="N913" s="493"/>
      <c r="O913" s="493"/>
      <c r="P913" s="493"/>
      <c r="Q913" s="493"/>
    </row>
    <row r="914" ht="25.15" customHeight="true" x14ac:dyDescent="0.2">
      <c r="C914" s="493"/>
      <c r="D914" s="493"/>
      <c r="E914" s="493"/>
      <c r="F914" s="493"/>
      <c r="G914" s="493"/>
      <c r="H914" s="493"/>
      <c r="I914" s="493"/>
      <c r="J914" s="493"/>
      <c r="K914" s="493"/>
      <c r="L914" s="493"/>
      <c r="M914" s="493"/>
      <c r="N914" s="493"/>
      <c r="O914" s="493"/>
      <c r="P914" s="493"/>
      <c r="Q914" s="493"/>
    </row>
    <row r="915" ht="25.15" customHeight="true" x14ac:dyDescent="0.2">
      <c r="C915" s="493"/>
      <c r="D915" s="493"/>
      <c r="E915" s="493"/>
      <c r="F915" s="493"/>
      <c r="G915" s="493"/>
      <c r="H915" s="493"/>
      <c r="I915" s="493"/>
      <c r="J915" s="493"/>
      <c r="K915" s="493"/>
      <c r="L915" s="493"/>
      <c r="M915" s="493"/>
      <c r="N915" s="493"/>
      <c r="O915" s="493"/>
      <c r="P915" s="493"/>
      <c r="Q915" s="493"/>
    </row>
    <row r="916" ht="25.15" customHeight="true" x14ac:dyDescent="0.2">
      <c r="C916" s="493"/>
      <c r="D916" s="493"/>
      <c r="E916" s="493"/>
      <c r="F916" s="493"/>
      <c r="G916" s="493"/>
      <c r="H916" s="493"/>
      <c r="I916" s="493"/>
      <c r="J916" s="493"/>
      <c r="K916" s="493"/>
      <c r="L916" s="493"/>
      <c r="M916" s="493"/>
      <c r="N916" s="493"/>
      <c r="O916" s="493"/>
      <c r="P916" s="493"/>
      <c r="Q916" s="493"/>
    </row>
    <row r="917" ht="25.15" customHeight="true" x14ac:dyDescent="0.2">
      <c r="C917" s="493"/>
      <c r="D917" s="493"/>
      <c r="E917" s="493"/>
      <c r="F917" s="493"/>
      <c r="G917" s="493"/>
      <c r="H917" s="493"/>
      <c r="I917" s="493"/>
      <c r="J917" s="493"/>
      <c r="K917" s="493"/>
      <c r="L917" s="493"/>
      <c r="M917" s="493"/>
      <c r="N917" s="493"/>
      <c r="O917" s="493"/>
      <c r="P917" s="493"/>
      <c r="Q917" s="493"/>
    </row>
    <row r="918" ht="25.15" customHeight="true" x14ac:dyDescent="0.2">
      <c r="C918" s="493"/>
      <c r="D918" s="493"/>
      <c r="E918" s="493"/>
      <c r="F918" s="493"/>
      <c r="G918" s="493"/>
      <c r="H918" s="493"/>
      <c r="I918" s="493"/>
      <c r="J918" s="493"/>
      <c r="K918" s="493"/>
      <c r="L918" s="493"/>
      <c r="M918" s="493"/>
      <c r="N918" s="493"/>
      <c r="O918" s="493"/>
      <c r="P918" s="493"/>
      <c r="Q918" s="493"/>
    </row>
    <row r="919" ht="25.15" customHeight="true" x14ac:dyDescent="0.2">
      <c r="C919" s="493"/>
      <c r="D919" s="493"/>
      <c r="E919" s="493"/>
      <c r="F919" s="493"/>
      <c r="G919" s="493"/>
      <c r="H919" s="493"/>
      <c r="I919" s="493"/>
      <c r="J919" s="493"/>
      <c r="K919" s="493"/>
      <c r="L919" s="493"/>
      <c r="M919" s="493"/>
      <c r="N919" s="493"/>
      <c r="O919" s="493"/>
      <c r="P919" s="493"/>
      <c r="Q919" s="493"/>
    </row>
    <row r="920" ht="25.15" customHeight="true" x14ac:dyDescent="0.2">
      <c r="C920" s="493"/>
      <c r="D920" s="493"/>
      <c r="E920" s="493"/>
      <c r="F920" s="493"/>
      <c r="G920" s="493"/>
      <c r="H920" s="493"/>
      <c r="I920" s="493"/>
      <c r="J920" s="493"/>
      <c r="K920" s="493"/>
      <c r="L920" s="493"/>
      <c r="M920" s="493"/>
      <c r="N920" s="493"/>
      <c r="O920" s="493"/>
      <c r="P920" s="493"/>
      <c r="Q920" s="493"/>
    </row>
    <row r="921" ht="25.15" customHeight="true" x14ac:dyDescent="0.2">
      <c r="C921" s="493"/>
      <c r="D921" s="493"/>
      <c r="E921" s="493"/>
      <c r="F921" s="493"/>
      <c r="G921" s="493"/>
      <c r="H921" s="493"/>
      <c r="I921" s="493"/>
      <c r="J921" s="493"/>
      <c r="K921" s="493"/>
      <c r="L921" s="493"/>
      <c r="M921" s="493"/>
      <c r="N921" s="493"/>
      <c r="O921" s="493"/>
      <c r="P921" s="493"/>
      <c r="Q921" s="493"/>
    </row>
    <row r="922" ht="25.15" customHeight="true" x14ac:dyDescent="0.2">
      <c r="C922" s="493"/>
      <c r="D922" s="493"/>
      <c r="E922" s="493"/>
      <c r="F922" s="493"/>
      <c r="G922" s="493"/>
      <c r="H922" s="493"/>
      <c r="I922" s="493"/>
      <c r="J922" s="493"/>
      <c r="K922" s="493"/>
      <c r="L922" s="493"/>
      <c r="M922" s="493"/>
      <c r="N922" s="493"/>
      <c r="O922" s="493"/>
      <c r="P922" s="493"/>
      <c r="Q922" s="493"/>
    </row>
    <row r="923" ht="25.15" customHeight="true" x14ac:dyDescent="0.2">
      <c r="C923" s="493"/>
      <c r="D923" s="493"/>
      <c r="E923" s="493"/>
      <c r="F923" s="493"/>
      <c r="G923" s="493"/>
      <c r="H923" s="493"/>
      <c r="I923" s="493"/>
      <c r="J923" s="493"/>
      <c r="K923" s="493"/>
      <c r="L923" s="493"/>
      <c r="M923" s="493"/>
      <c r="N923" s="493"/>
      <c r="O923" s="493"/>
      <c r="P923" s="493"/>
      <c r="Q923" s="493"/>
    </row>
    <row r="924" ht="25.15" customHeight="true" x14ac:dyDescent="0.2">
      <c r="C924" s="493"/>
      <c r="D924" s="493"/>
      <c r="E924" s="493"/>
      <c r="F924" s="493"/>
      <c r="G924" s="493"/>
      <c r="H924" s="493"/>
      <c r="I924" s="493"/>
      <c r="J924" s="493"/>
      <c r="K924" s="493"/>
      <c r="L924" s="493"/>
      <c r="M924" s="493"/>
      <c r="N924" s="493"/>
      <c r="O924" s="493"/>
      <c r="P924" s="493"/>
      <c r="Q924" s="493"/>
    </row>
    <row r="925" ht="25.15" customHeight="true" x14ac:dyDescent="0.2">
      <c r="C925" s="493"/>
      <c r="D925" s="493"/>
      <c r="E925" s="493"/>
      <c r="F925" s="493"/>
      <c r="G925" s="493"/>
      <c r="H925" s="493"/>
      <c r="I925" s="493"/>
      <c r="J925" s="493"/>
      <c r="K925" s="493"/>
      <c r="L925" s="493"/>
      <c r="M925" s="493"/>
      <c r="N925" s="493"/>
      <c r="O925" s="493"/>
      <c r="P925" s="493"/>
      <c r="Q925" s="493"/>
    </row>
    <row r="926" ht="25.15" customHeight="true" x14ac:dyDescent="0.2">
      <c r="C926" s="493"/>
      <c r="D926" s="493"/>
      <c r="E926" s="493"/>
      <c r="F926" s="493"/>
      <c r="G926" s="493"/>
      <c r="H926" s="493"/>
      <c r="I926" s="493"/>
      <c r="J926" s="493"/>
      <c r="K926" s="493"/>
      <c r="L926" s="493"/>
      <c r="M926" s="493"/>
      <c r="N926" s="493"/>
      <c r="O926" s="493"/>
      <c r="P926" s="493"/>
      <c r="Q926" s="493"/>
    </row>
    <row r="927" ht="25.15" customHeight="true" x14ac:dyDescent="0.2">
      <c r="C927" s="493"/>
      <c r="D927" s="493"/>
      <c r="E927" s="493"/>
      <c r="F927" s="493"/>
      <c r="G927" s="493"/>
      <c r="H927" s="493"/>
      <c r="I927" s="493"/>
      <c r="J927" s="493"/>
      <c r="K927" s="493"/>
      <c r="L927" s="493"/>
      <c r="M927" s="493"/>
      <c r="N927" s="493"/>
      <c r="O927" s="493"/>
      <c r="P927" s="493"/>
      <c r="Q927" s="493"/>
    </row>
    <row r="928" ht="25.15" customHeight="true" x14ac:dyDescent="0.2">
      <c r="C928" s="493"/>
      <c r="D928" s="493"/>
      <c r="E928" s="493"/>
      <c r="F928" s="493"/>
      <c r="G928" s="493"/>
      <c r="H928" s="493"/>
      <c r="I928" s="493"/>
      <c r="J928" s="493"/>
      <c r="K928" s="493"/>
      <c r="L928" s="493"/>
      <c r="M928" s="493"/>
      <c r="N928" s="493"/>
      <c r="O928" s="493"/>
      <c r="P928" s="493"/>
      <c r="Q928" s="493"/>
    </row>
    <row r="929" ht="25.15" customHeight="true" x14ac:dyDescent="0.2">
      <c r="C929" s="493"/>
      <c r="D929" s="493"/>
      <c r="E929" s="493"/>
      <c r="F929" s="493"/>
      <c r="G929" s="493"/>
      <c r="H929" s="493"/>
      <c r="I929" s="493"/>
      <c r="J929" s="493"/>
      <c r="K929" s="493"/>
      <c r="L929" s="493"/>
      <c r="M929" s="493"/>
      <c r="N929" s="493"/>
      <c r="O929" s="493"/>
      <c r="P929" s="493"/>
      <c r="Q929" s="493"/>
    </row>
    <row r="930" ht="25.15" customHeight="true" x14ac:dyDescent="0.2">
      <c r="C930" s="493"/>
      <c r="D930" s="493"/>
      <c r="E930" s="493"/>
      <c r="F930" s="493"/>
      <c r="G930" s="493"/>
      <c r="H930" s="493"/>
      <c r="I930" s="493"/>
      <c r="J930" s="493"/>
      <c r="K930" s="493"/>
      <c r="L930" s="493"/>
      <c r="M930" s="493"/>
      <c r="N930" s="493"/>
      <c r="O930" s="493"/>
      <c r="P930" s="493"/>
      <c r="Q930" s="493"/>
    </row>
    <row r="931" ht="25.15" customHeight="true" x14ac:dyDescent="0.2">
      <c r="C931" s="493"/>
      <c r="D931" s="493"/>
      <c r="E931" s="493"/>
      <c r="F931" s="493"/>
      <c r="G931" s="493"/>
      <c r="H931" s="493"/>
      <c r="I931" s="493"/>
      <c r="J931" s="493"/>
      <c r="K931" s="493"/>
      <c r="L931" s="493"/>
      <c r="M931" s="493"/>
      <c r="N931" s="493"/>
      <c r="O931" s="493"/>
      <c r="P931" s="493"/>
      <c r="Q931" s="493"/>
    </row>
    <row r="932" ht="25.15" customHeight="true" x14ac:dyDescent="0.2">
      <c r="C932" s="493"/>
      <c r="D932" s="493"/>
      <c r="E932" s="493"/>
      <c r="F932" s="493"/>
      <c r="G932" s="493"/>
      <c r="H932" s="493"/>
      <c r="I932" s="493"/>
      <c r="J932" s="493"/>
      <c r="K932" s="493"/>
      <c r="L932" s="493"/>
      <c r="M932" s="493"/>
      <c r="N932" s="493"/>
      <c r="O932" s="493"/>
      <c r="P932" s="493"/>
      <c r="Q932" s="493"/>
    </row>
    <row r="933" ht="25.15" customHeight="true" x14ac:dyDescent="0.2">
      <c r="C933" s="493"/>
      <c r="D933" s="493"/>
      <c r="E933" s="493"/>
      <c r="F933" s="493"/>
      <c r="G933" s="493"/>
      <c r="H933" s="493"/>
      <c r="I933" s="493"/>
      <c r="J933" s="493"/>
      <c r="K933" s="493"/>
      <c r="L933" s="493"/>
      <c r="M933" s="493"/>
      <c r="N933" s="493"/>
      <c r="O933" s="493"/>
      <c r="P933" s="493"/>
      <c r="Q933" s="493"/>
    </row>
    <row r="934" ht="25.15" customHeight="true" x14ac:dyDescent="0.2">
      <c r="C934" s="493"/>
      <c r="D934" s="493"/>
      <c r="E934" s="493"/>
      <c r="F934" s="493"/>
      <c r="G934" s="493"/>
      <c r="H934" s="493"/>
      <c r="I934" s="493"/>
      <c r="J934" s="493"/>
      <c r="K934" s="493"/>
      <c r="L934" s="493"/>
      <c r="M934" s="493"/>
      <c r="N934" s="493"/>
      <c r="O934" s="493"/>
      <c r="P934" s="493"/>
      <c r="Q934" s="493"/>
    </row>
    <row r="935" ht="25.15" customHeight="true" x14ac:dyDescent="0.2">
      <c r="C935" s="493"/>
      <c r="D935" s="493"/>
      <c r="E935" s="493"/>
      <c r="F935" s="493"/>
      <c r="G935" s="493"/>
      <c r="H935" s="493"/>
      <c r="I935" s="493"/>
      <c r="J935" s="493"/>
      <c r="K935" s="493"/>
      <c r="L935" s="493"/>
      <c r="M935" s="493"/>
      <c r="N935" s="493"/>
      <c r="O935" s="493"/>
      <c r="P935" s="493"/>
      <c r="Q935" s="493"/>
    </row>
    <row r="936" ht="25.15" customHeight="true" x14ac:dyDescent="0.2">
      <c r="C936" s="493"/>
      <c r="D936" s="493"/>
      <c r="E936" s="493"/>
      <c r="F936" s="493"/>
      <c r="G936" s="493"/>
      <c r="H936" s="493"/>
      <c r="I936" s="493"/>
      <c r="J936" s="493"/>
      <c r="K936" s="493"/>
      <c r="L936" s="493"/>
      <c r="M936" s="493"/>
      <c r="N936" s="493"/>
      <c r="O936" s="493"/>
      <c r="P936" s="493"/>
      <c r="Q936" s="493"/>
    </row>
    <row r="937" ht="25.15" customHeight="true" x14ac:dyDescent="0.2">
      <c r="C937" s="493"/>
      <c r="D937" s="493"/>
      <c r="E937" s="493"/>
      <c r="F937" s="493"/>
      <c r="G937" s="493"/>
      <c r="H937" s="493"/>
      <c r="I937" s="493"/>
      <c r="J937" s="493"/>
      <c r="K937" s="493"/>
      <c r="L937" s="493"/>
      <c r="M937" s="493"/>
      <c r="N937" s="493"/>
      <c r="O937" s="493"/>
      <c r="P937" s="493"/>
      <c r="Q937" s="493"/>
    </row>
    <row r="938" ht="25.15" customHeight="true" x14ac:dyDescent="0.2">
      <c r="C938" s="493"/>
      <c r="D938" s="493"/>
      <c r="E938" s="493"/>
      <c r="F938" s="493"/>
      <c r="G938" s="493"/>
      <c r="H938" s="493"/>
      <c r="I938" s="493"/>
      <c r="J938" s="493"/>
      <c r="K938" s="493"/>
      <c r="L938" s="493"/>
      <c r="M938" s="493"/>
      <c r="N938" s="493"/>
      <c r="O938" s="493"/>
      <c r="P938" s="493"/>
      <c r="Q938" s="493"/>
    </row>
    <row r="939" ht="25.15" customHeight="true" x14ac:dyDescent="0.2">
      <c r="C939" s="493"/>
      <c r="D939" s="493"/>
      <c r="E939" s="493"/>
      <c r="F939" s="493"/>
      <c r="G939" s="493"/>
      <c r="H939" s="493"/>
      <c r="I939" s="493"/>
      <c r="J939" s="493"/>
      <c r="K939" s="493"/>
      <c r="L939" s="493"/>
      <c r="M939" s="493"/>
      <c r="N939" s="493"/>
      <c r="O939" s="493"/>
      <c r="P939" s="493"/>
      <c r="Q939" s="493"/>
    </row>
    <row r="940" ht="25.15" customHeight="true" x14ac:dyDescent="0.2">
      <c r="C940" s="493"/>
      <c r="D940" s="493"/>
      <c r="E940" s="493"/>
      <c r="F940" s="493"/>
      <c r="G940" s="493"/>
      <c r="H940" s="493"/>
      <c r="I940" s="493"/>
      <c r="J940" s="493"/>
      <c r="K940" s="493"/>
      <c r="L940" s="493"/>
      <c r="M940" s="493"/>
      <c r="N940" s="493"/>
      <c r="O940" s="493"/>
      <c r="P940" s="493"/>
      <c r="Q940" s="493"/>
    </row>
    <row r="941" ht="25.15" customHeight="true" x14ac:dyDescent="0.2">
      <c r="C941" s="493"/>
      <c r="D941" s="493"/>
      <c r="E941" s="493"/>
      <c r="F941" s="493"/>
      <c r="G941" s="493"/>
      <c r="H941" s="493"/>
      <c r="I941" s="493"/>
      <c r="J941" s="493"/>
      <c r="K941" s="493"/>
      <c r="L941" s="493"/>
      <c r="M941" s="493"/>
      <c r="N941" s="493"/>
      <c r="O941" s="493"/>
      <c r="P941" s="493"/>
      <c r="Q941" s="493"/>
    </row>
    <row r="942" ht="25.15" customHeight="true" x14ac:dyDescent="0.2">
      <c r="C942" s="493"/>
      <c r="D942" s="493"/>
      <c r="E942" s="493"/>
      <c r="F942" s="493"/>
      <c r="G942" s="493"/>
      <c r="H942" s="493"/>
      <c r="I942" s="493"/>
      <c r="J942" s="493"/>
      <c r="K942" s="493"/>
      <c r="L942" s="493"/>
      <c r="M942" s="493"/>
      <c r="N942" s="493"/>
      <c r="O942" s="493"/>
      <c r="P942" s="493"/>
      <c r="Q942" s="493"/>
    </row>
    <row r="943" ht="25.15" customHeight="true" x14ac:dyDescent="0.2">
      <c r="C943" s="493"/>
      <c r="D943" s="493"/>
      <c r="E943" s="493"/>
      <c r="F943" s="493"/>
      <c r="G943" s="493"/>
      <c r="H943" s="493"/>
      <c r="I943" s="493"/>
      <c r="J943" s="493"/>
      <c r="K943" s="493"/>
      <c r="L943" s="493"/>
      <c r="M943" s="493"/>
      <c r="N943" s="493"/>
      <c r="O943" s="493"/>
      <c r="P943" s="493"/>
      <c r="Q943" s="493"/>
    </row>
    <row r="944" ht="25.15" customHeight="true" x14ac:dyDescent="0.2">
      <c r="C944" s="493"/>
      <c r="D944" s="493"/>
      <c r="E944" s="493"/>
      <c r="F944" s="493"/>
      <c r="G944" s="493"/>
      <c r="H944" s="493"/>
      <c r="I944" s="493"/>
      <c r="J944" s="493"/>
      <c r="K944" s="493"/>
      <c r="L944" s="493"/>
      <c r="M944" s="493"/>
      <c r="N944" s="493"/>
      <c r="O944" s="493"/>
      <c r="P944" s="493"/>
      <c r="Q944" s="493"/>
    </row>
    <row r="945" ht="25.15" customHeight="true" x14ac:dyDescent="0.2">
      <c r="C945" s="493"/>
      <c r="D945" s="493"/>
      <c r="E945" s="493"/>
      <c r="F945" s="493"/>
      <c r="G945" s="493"/>
      <c r="H945" s="493"/>
      <c r="I945" s="493"/>
      <c r="J945" s="493"/>
      <c r="K945" s="493"/>
      <c r="L945" s="493"/>
      <c r="M945" s="493"/>
      <c r="N945" s="493"/>
      <c r="O945" s="493"/>
      <c r="P945" s="493"/>
      <c r="Q945" s="493"/>
    </row>
    <row r="946" ht="25.15" customHeight="true" x14ac:dyDescent="0.2">
      <c r="C946" s="493"/>
      <c r="D946" s="493"/>
      <c r="E946" s="493"/>
      <c r="F946" s="493"/>
      <c r="G946" s="493"/>
      <c r="H946" s="493"/>
      <c r="I946" s="493"/>
      <c r="J946" s="493"/>
      <c r="K946" s="493"/>
      <c r="L946" s="493"/>
      <c r="M946" s="493"/>
      <c r="N946" s="493"/>
      <c r="O946" s="493"/>
      <c r="P946" s="493"/>
      <c r="Q946" s="493"/>
    </row>
    <row r="947" ht="25.15" customHeight="true" x14ac:dyDescent="0.2">
      <c r="C947" s="493"/>
      <c r="D947" s="493"/>
      <c r="E947" s="493"/>
      <c r="F947" s="493"/>
      <c r="G947" s="493"/>
      <c r="H947" s="493"/>
      <c r="I947" s="493"/>
      <c r="J947" s="493"/>
      <c r="K947" s="493"/>
      <c r="L947" s="493"/>
      <c r="M947" s="493"/>
      <c r="N947" s="493"/>
      <c r="O947" s="493"/>
      <c r="P947" s="493"/>
      <c r="Q947" s="493"/>
    </row>
    <row r="948" ht="25.15" customHeight="true" x14ac:dyDescent="0.2">
      <c r="C948" s="493"/>
      <c r="D948" s="493"/>
      <c r="E948" s="493"/>
      <c r="F948" s="493"/>
      <c r="G948" s="493"/>
      <c r="H948" s="493"/>
      <c r="I948" s="493"/>
      <c r="J948" s="493"/>
      <c r="K948" s="493"/>
      <c r="L948" s="493"/>
      <c r="M948" s="493"/>
      <c r="N948" s="493"/>
      <c r="O948" s="493"/>
      <c r="P948" s="493"/>
      <c r="Q948" s="493"/>
    </row>
    <row r="949" ht="25.15" customHeight="true" x14ac:dyDescent="0.2">
      <c r="C949" s="493"/>
      <c r="D949" s="493"/>
      <c r="E949" s="493"/>
      <c r="F949" s="493"/>
      <c r="G949" s="493"/>
      <c r="H949" s="493"/>
      <c r="I949" s="493"/>
      <c r="J949" s="493"/>
      <c r="K949" s="493"/>
      <c r="L949" s="493"/>
      <c r="M949" s="493"/>
      <c r="N949" s="493"/>
      <c r="O949" s="493"/>
      <c r="P949" s="493"/>
      <c r="Q949" s="493"/>
    </row>
    <row r="950" ht="25.15" customHeight="true" x14ac:dyDescent="0.2">
      <c r="C950" s="493"/>
      <c r="D950" s="493"/>
      <c r="E950" s="493"/>
      <c r="F950" s="493"/>
      <c r="G950" s="493"/>
      <c r="H950" s="493"/>
      <c r="I950" s="493"/>
      <c r="J950" s="493"/>
      <c r="K950" s="493"/>
      <c r="L950" s="493"/>
      <c r="M950" s="493"/>
      <c r="N950" s="493"/>
      <c r="O950" s="493"/>
      <c r="P950" s="493"/>
      <c r="Q950" s="493"/>
    </row>
    <row r="951" ht="25.15" customHeight="true" x14ac:dyDescent="0.2">
      <c r="C951" s="493"/>
      <c r="D951" s="493"/>
      <c r="E951" s="493"/>
      <c r="F951" s="493"/>
      <c r="G951" s="493"/>
      <c r="H951" s="493"/>
      <c r="I951" s="493"/>
      <c r="J951" s="493"/>
      <c r="K951" s="493"/>
      <c r="L951" s="493"/>
      <c r="M951" s="493"/>
      <c r="N951" s="493"/>
      <c r="O951" s="493"/>
      <c r="P951" s="493"/>
      <c r="Q951" s="493"/>
    </row>
    <row r="952" ht="25.15" customHeight="true" x14ac:dyDescent="0.2">
      <c r="C952" s="493"/>
      <c r="D952" s="493"/>
      <c r="E952" s="493"/>
      <c r="F952" s="493"/>
      <c r="G952" s="493"/>
      <c r="H952" s="493"/>
      <c r="I952" s="493"/>
      <c r="J952" s="493"/>
      <c r="K952" s="493"/>
      <c r="L952" s="493"/>
      <c r="M952" s="493"/>
      <c r="N952" s="493"/>
      <c r="O952" s="493"/>
      <c r="P952" s="493"/>
      <c r="Q952" s="493"/>
    </row>
    <row r="953" ht="25.15" customHeight="true" x14ac:dyDescent="0.2">
      <c r="C953" s="493"/>
      <c r="D953" s="493"/>
      <c r="E953" s="493"/>
      <c r="F953" s="493"/>
      <c r="G953" s="493"/>
      <c r="H953" s="493"/>
      <c r="I953" s="493"/>
      <c r="J953" s="493"/>
      <c r="K953" s="493"/>
      <c r="L953" s="493"/>
      <c r="M953" s="493"/>
      <c r="N953" s="493"/>
      <c r="O953" s="493"/>
      <c r="P953" s="493"/>
      <c r="Q953" s="493"/>
    </row>
    <row r="954" ht="25.15" customHeight="true" x14ac:dyDescent="0.2">
      <c r="C954" s="493"/>
      <c r="D954" s="493"/>
      <c r="E954" s="493"/>
      <c r="F954" s="493"/>
      <c r="G954" s="493"/>
      <c r="H954" s="493"/>
      <c r="I954" s="493"/>
      <c r="J954" s="493"/>
      <c r="K954" s="493"/>
      <c r="L954" s="493"/>
      <c r="M954" s="493"/>
      <c r="N954" s="493"/>
      <c r="O954" s="493"/>
      <c r="P954" s="493"/>
      <c r="Q954" s="493"/>
    </row>
    <row r="955" ht="25.15" customHeight="true" x14ac:dyDescent="0.2">
      <c r="C955" s="493"/>
      <c r="D955" s="493"/>
      <c r="E955" s="493"/>
      <c r="F955" s="493"/>
      <c r="G955" s="493"/>
      <c r="H955" s="493"/>
      <c r="I955" s="493"/>
      <c r="J955" s="493"/>
      <c r="K955" s="493"/>
      <c r="L955" s="493"/>
      <c r="M955" s="493"/>
      <c r="N955" s="493"/>
      <c r="O955" s="493"/>
      <c r="P955" s="493"/>
      <c r="Q955" s="493"/>
    </row>
    <row r="956" ht="25.15" customHeight="true" x14ac:dyDescent="0.2">
      <c r="C956" s="493"/>
      <c r="D956" s="493"/>
      <c r="E956" s="493"/>
      <c r="F956" s="493"/>
      <c r="G956" s="493"/>
      <c r="H956" s="493"/>
      <c r="I956" s="493"/>
      <c r="J956" s="493"/>
      <c r="K956" s="493"/>
      <c r="L956" s="493"/>
      <c r="M956" s="493"/>
      <c r="N956" s="493"/>
      <c r="O956" s="493"/>
      <c r="P956" s="493"/>
      <c r="Q956" s="493"/>
    </row>
    <row r="957" ht="25.15" customHeight="true" x14ac:dyDescent="0.2">
      <c r="C957" s="493"/>
      <c r="D957" s="493"/>
      <c r="E957" s="493"/>
      <c r="F957" s="493"/>
      <c r="G957" s="493"/>
      <c r="H957" s="493"/>
      <c r="I957" s="493"/>
      <c r="J957" s="493"/>
      <c r="K957" s="493"/>
      <c r="L957" s="493"/>
      <c r="M957" s="493"/>
      <c r="N957" s="493"/>
      <c r="O957" s="493"/>
      <c r="P957" s="493"/>
      <c r="Q957" s="493"/>
    </row>
    <row r="958" ht="25.15" customHeight="true" x14ac:dyDescent="0.2">
      <c r="C958" s="493"/>
      <c r="D958" s="493"/>
      <c r="E958" s="493"/>
      <c r="F958" s="493"/>
      <c r="G958" s="493"/>
      <c r="H958" s="493"/>
      <c r="I958" s="493"/>
      <c r="J958" s="493"/>
      <c r="K958" s="493"/>
      <c r="L958" s="493"/>
      <c r="M958" s="493"/>
      <c r="N958" s="493"/>
      <c r="O958" s="493"/>
      <c r="P958" s="493"/>
      <c r="Q958" s="493"/>
    </row>
    <row r="959" ht="25.15" customHeight="true" x14ac:dyDescent="0.2">
      <c r="C959" s="493"/>
      <c r="D959" s="493"/>
      <c r="E959" s="493"/>
      <c r="F959" s="493"/>
      <c r="G959" s="493"/>
      <c r="H959" s="493"/>
      <c r="I959" s="493"/>
      <c r="J959" s="493"/>
      <c r="K959" s="493"/>
      <c r="L959" s="493"/>
      <c r="M959" s="493"/>
      <c r="N959" s="493"/>
      <c r="O959" s="493"/>
      <c r="P959" s="493"/>
      <c r="Q959" s="493"/>
    </row>
    <row r="960" ht="25.15" customHeight="true" x14ac:dyDescent="0.2">
      <c r="C960" s="493"/>
      <c r="D960" s="493"/>
      <c r="E960" s="493"/>
      <c r="F960" s="493"/>
      <c r="G960" s="493"/>
      <c r="H960" s="493"/>
      <c r="I960" s="493"/>
      <c r="J960" s="493"/>
      <c r="K960" s="493"/>
      <c r="L960" s="493"/>
      <c r="M960" s="493"/>
      <c r="N960" s="493"/>
      <c r="O960" s="493"/>
      <c r="P960" s="493"/>
      <c r="Q960" s="493"/>
    </row>
    <row r="961" ht="25.15" customHeight="true" x14ac:dyDescent="0.2">
      <c r="C961" s="493"/>
      <c r="D961" s="493"/>
      <c r="E961" s="493"/>
      <c r="F961" s="493"/>
      <c r="G961" s="493"/>
      <c r="H961" s="493"/>
      <c r="I961" s="493"/>
      <c r="J961" s="493"/>
      <c r="K961" s="493"/>
      <c r="L961" s="493"/>
      <c r="M961" s="493"/>
      <c r="N961" s="493"/>
      <c r="O961" s="493"/>
      <c r="P961" s="493"/>
      <c r="Q961" s="493"/>
    </row>
    <row r="962" ht="25.15" customHeight="true" x14ac:dyDescent="0.2">
      <c r="C962" s="493"/>
      <c r="D962" s="493"/>
      <c r="E962" s="493"/>
      <c r="F962" s="493"/>
      <c r="G962" s="493"/>
      <c r="H962" s="493"/>
      <c r="I962" s="493"/>
      <c r="J962" s="493"/>
      <c r="K962" s="493"/>
      <c r="L962" s="493"/>
      <c r="M962" s="493"/>
      <c r="N962" s="493"/>
      <c r="O962" s="493"/>
      <c r="P962" s="493"/>
      <c r="Q962" s="493"/>
    </row>
    <row r="963" ht="25.15" customHeight="true" x14ac:dyDescent="0.2">
      <c r="C963" s="493"/>
      <c r="D963" s="493"/>
      <c r="E963" s="493"/>
      <c r="F963" s="493"/>
      <c r="G963" s="493"/>
      <c r="H963" s="493"/>
      <c r="I963" s="493"/>
      <c r="J963" s="493"/>
      <c r="K963" s="493"/>
      <c r="L963" s="493"/>
      <c r="M963" s="493"/>
      <c r="N963" s="493"/>
      <c r="O963" s="493"/>
      <c r="P963" s="493"/>
      <c r="Q963" s="493"/>
    </row>
    <row r="964" ht="25.15" customHeight="true" x14ac:dyDescent="0.2">
      <c r="C964" s="493"/>
      <c r="D964" s="493"/>
      <c r="E964" s="493"/>
      <c r="F964" s="493"/>
      <c r="G964" s="493"/>
      <c r="H964" s="493"/>
      <c r="I964" s="493"/>
      <c r="J964" s="493"/>
      <c r="K964" s="493"/>
      <c r="L964" s="493"/>
      <c r="M964" s="493"/>
      <c r="N964" s="493"/>
      <c r="O964" s="493"/>
      <c r="P964" s="493"/>
      <c r="Q964" s="493"/>
    </row>
    <row r="965" ht="25.15" customHeight="true" x14ac:dyDescent="0.2">
      <c r="C965" s="493"/>
      <c r="D965" s="493"/>
      <c r="E965" s="493"/>
      <c r="F965" s="493"/>
      <c r="G965" s="493"/>
      <c r="H965" s="493"/>
      <c r="I965" s="493"/>
      <c r="J965" s="493"/>
      <c r="K965" s="493"/>
      <c r="L965" s="493"/>
      <c r="M965" s="493"/>
      <c r="N965" s="493"/>
      <c r="O965" s="493"/>
      <c r="P965" s="493"/>
      <c r="Q965" s="493"/>
    </row>
    <row r="966" ht="25.15" customHeight="true" x14ac:dyDescent="0.2">
      <c r="C966" s="493"/>
      <c r="D966" s="493"/>
      <c r="E966" s="493"/>
      <c r="F966" s="493"/>
      <c r="G966" s="493"/>
      <c r="H966" s="493"/>
      <c r="I966" s="493"/>
      <c r="J966" s="493"/>
      <c r="K966" s="493"/>
      <c r="L966" s="493"/>
      <c r="M966" s="493"/>
      <c r="N966" s="493"/>
      <c r="O966" s="493"/>
      <c r="P966" s="493"/>
      <c r="Q966" s="493"/>
    </row>
    <row r="967" ht="25.15" customHeight="true" x14ac:dyDescent="0.2">
      <c r="C967" s="493"/>
      <c r="D967" s="493"/>
      <c r="E967" s="493"/>
      <c r="F967" s="493"/>
      <c r="G967" s="493"/>
      <c r="H967" s="493"/>
      <c r="I967" s="493"/>
      <c r="J967" s="493"/>
      <c r="K967" s="493"/>
      <c r="L967" s="493"/>
      <c r="M967" s="493"/>
      <c r="N967" s="493"/>
      <c r="O967" s="493"/>
      <c r="P967" s="493"/>
      <c r="Q967" s="493"/>
    </row>
    <row r="968" ht="25.15" customHeight="true" x14ac:dyDescent="0.2">
      <c r="C968" s="493"/>
      <c r="D968" s="493"/>
      <c r="E968" s="493"/>
      <c r="F968" s="493"/>
      <c r="G968" s="493"/>
      <c r="H968" s="493"/>
      <c r="I968" s="493"/>
      <c r="J968" s="493"/>
      <c r="K968" s="493"/>
      <c r="L968" s="493"/>
      <c r="M968" s="493"/>
      <c r="N968" s="493"/>
      <c r="O968" s="493"/>
      <c r="P968" s="493"/>
      <c r="Q968" s="493"/>
    </row>
    <row r="969" ht="25.15" customHeight="true" x14ac:dyDescent="0.2">
      <c r="C969" s="493"/>
      <c r="D969" s="493"/>
      <c r="E969" s="493"/>
      <c r="F969" s="493"/>
      <c r="G969" s="493"/>
      <c r="H969" s="493"/>
      <c r="I969" s="493"/>
      <c r="J969" s="493"/>
      <c r="K969" s="493"/>
      <c r="L969" s="493"/>
      <c r="M969" s="493"/>
      <c r="N969" s="493"/>
      <c r="O969" s="493"/>
      <c r="P969" s="493"/>
      <c r="Q969" s="493"/>
    </row>
    <row r="970" ht="25.15" customHeight="true" x14ac:dyDescent="0.2">
      <c r="C970" s="493"/>
      <c r="D970" s="493"/>
      <c r="E970" s="493"/>
      <c r="F970" s="493"/>
      <c r="G970" s="493"/>
      <c r="H970" s="493"/>
      <c r="I970" s="493"/>
      <c r="J970" s="493"/>
      <c r="K970" s="493"/>
      <c r="L970" s="493"/>
      <c r="M970" s="493"/>
      <c r="N970" s="493"/>
      <c r="O970" s="493"/>
      <c r="P970" s="493"/>
      <c r="Q970" s="493"/>
    </row>
    <row r="971" ht="25.15" customHeight="true" x14ac:dyDescent="0.2">
      <c r="C971" s="493"/>
      <c r="D971" s="493"/>
      <c r="E971" s="493"/>
      <c r="F971" s="493"/>
      <c r="G971" s="493"/>
      <c r="H971" s="493"/>
      <c r="I971" s="493"/>
      <c r="J971" s="493"/>
      <c r="K971" s="493"/>
      <c r="L971" s="493"/>
      <c r="M971" s="493"/>
      <c r="N971" s="493"/>
      <c r="O971" s="493"/>
      <c r="P971" s="493"/>
      <c r="Q971" s="493"/>
    </row>
    <row r="972" ht="25.15" customHeight="true" x14ac:dyDescent="0.2">
      <c r="C972" s="493"/>
      <c r="D972" s="493"/>
      <c r="E972" s="493"/>
      <c r="F972" s="493"/>
      <c r="G972" s="493"/>
      <c r="H972" s="493"/>
      <c r="I972" s="493"/>
      <c r="J972" s="493"/>
      <c r="K972" s="493"/>
      <c r="L972" s="493"/>
      <c r="M972" s="493"/>
      <c r="N972" s="493"/>
      <c r="O972" s="493"/>
      <c r="P972" s="493"/>
      <c r="Q972" s="493"/>
    </row>
    <row r="973" ht="25.15" customHeight="true" x14ac:dyDescent="0.2">
      <c r="C973" s="493"/>
      <c r="D973" s="493"/>
      <c r="E973" s="493"/>
      <c r="F973" s="493"/>
      <c r="G973" s="493"/>
      <c r="H973" s="493"/>
      <c r="I973" s="493"/>
      <c r="J973" s="493"/>
      <c r="K973" s="493"/>
      <c r="L973" s="493"/>
      <c r="M973" s="493"/>
      <c r="N973" s="493"/>
      <c r="O973" s="493"/>
      <c r="P973" s="493"/>
      <c r="Q973" s="493"/>
    </row>
    <row r="974" ht="25.15" customHeight="true" x14ac:dyDescent="0.2">
      <c r="C974" s="493"/>
      <c r="D974" s="493"/>
      <c r="E974" s="493"/>
      <c r="F974" s="493"/>
      <c r="G974" s="493"/>
      <c r="H974" s="493"/>
      <c r="I974" s="493"/>
      <c r="J974" s="493"/>
      <c r="K974" s="493"/>
      <c r="L974" s="493"/>
      <c r="M974" s="493"/>
      <c r="N974" s="493"/>
      <c r="O974" s="493"/>
      <c r="P974" s="493"/>
      <c r="Q974" s="493"/>
    </row>
    <row r="975" ht="25.15" customHeight="true" x14ac:dyDescent="0.2">
      <c r="C975" s="493"/>
      <c r="D975" s="493"/>
      <c r="E975" s="493"/>
      <c r="F975" s="493"/>
      <c r="G975" s="493"/>
      <c r="H975" s="493"/>
      <c r="I975" s="493"/>
      <c r="J975" s="493"/>
      <c r="K975" s="493"/>
      <c r="L975" s="493"/>
      <c r="M975" s="493"/>
      <c r="N975" s="493"/>
      <c r="O975" s="493"/>
      <c r="P975" s="493"/>
      <c r="Q975" s="493"/>
    </row>
    <row r="976" ht="25.15" customHeight="true" x14ac:dyDescent="0.2">
      <c r="C976" s="493"/>
      <c r="D976" s="493"/>
      <c r="E976" s="493"/>
      <c r="F976" s="493"/>
      <c r="G976" s="493"/>
      <c r="H976" s="493"/>
      <c r="I976" s="493"/>
      <c r="J976" s="493"/>
      <c r="K976" s="493"/>
      <c r="L976" s="493"/>
      <c r="M976" s="493"/>
      <c r="N976" s="493"/>
      <c r="O976" s="493"/>
      <c r="P976" s="493"/>
      <c r="Q976" s="493"/>
    </row>
    <row r="977" ht="25.15" customHeight="true" x14ac:dyDescent="0.2">
      <c r="C977" s="493"/>
      <c r="D977" s="493"/>
      <c r="E977" s="493"/>
      <c r="F977" s="493"/>
      <c r="G977" s="493"/>
      <c r="H977" s="493"/>
      <c r="I977" s="493"/>
      <c r="J977" s="493"/>
      <c r="K977" s="493"/>
      <c r="L977" s="493"/>
      <c r="M977" s="493"/>
      <c r="N977" s="493"/>
      <c r="O977" s="493"/>
      <c r="P977" s="493"/>
      <c r="Q977" s="493"/>
    </row>
    <row r="978" ht="25.15" customHeight="true" x14ac:dyDescent="0.2">
      <c r="C978" s="493"/>
      <c r="D978" s="493"/>
      <c r="E978" s="493"/>
      <c r="F978" s="493"/>
      <c r="G978" s="493"/>
      <c r="H978" s="493"/>
      <c r="I978" s="493"/>
      <c r="J978" s="493"/>
      <c r="K978" s="493"/>
      <c r="L978" s="493"/>
      <c r="M978" s="493"/>
      <c r="N978" s="493"/>
      <c r="O978" s="493"/>
      <c r="P978" s="493"/>
      <c r="Q978" s="493"/>
    </row>
    <row r="979" ht="25.15" customHeight="true" x14ac:dyDescent="0.2">
      <c r="C979" s="493"/>
      <c r="D979" s="493"/>
      <c r="E979" s="493"/>
      <c r="F979" s="493"/>
      <c r="G979" s="493"/>
      <c r="H979" s="493"/>
      <c r="I979" s="493"/>
      <c r="J979" s="493"/>
      <c r="K979" s="493"/>
      <c r="L979" s="493"/>
      <c r="M979" s="493"/>
      <c r="N979" s="493"/>
      <c r="O979" s="493"/>
      <c r="P979" s="493"/>
      <c r="Q979" s="493"/>
    </row>
    <row r="980" ht="25.15" customHeight="true" x14ac:dyDescent="0.2">
      <c r="C980" s="493"/>
      <c r="D980" s="493"/>
      <c r="E980" s="493"/>
      <c r="F980" s="493"/>
      <c r="G980" s="493"/>
      <c r="H980" s="493"/>
      <c r="I980" s="493"/>
      <c r="J980" s="493"/>
      <c r="K980" s="493"/>
      <c r="L980" s="493"/>
      <c r="M980" s="493"/>
      <c r="N980" s="493"/>
      <c r="O980" s="493"/>
      <c r="P980" s="493"/>
      <c r="Q980" s="493"/>
    </row>
    <row r="981" ht="25.15" customHeight="true" x14ac:dyDescent="0.2">
      <c r="C981" s="493"/>
      <c r="D981" s="493"/>
      <c r="E981" s="493"/>
      <c r="F981" s="493"/>
      <c r="G981" s="493"/>
      <c r="H981" s="493"/>
      <c r="I981" s="493"/>
      <c r="J981" s="493"/>
      <c r="K981" s="493"/>
      <c r="L981" s="493"/>
      <c r="M981" s="493"/>
      <c r="N981" s="493"/>
      <c r="O981" s="493"/>
      <c r="P981" s="493"/>
      <c r="Q981" s="493"/>
    </row>
    <row r="982" ht="25.15" customHeight="true" x14ac:dyDescent="0.2">
      <c r="C982" s="493"/>
      <c r="D982" s="493"/>
      <c r="E982" s="493"/>
      <c r="F982" s="493"/>
      <c r="G982" s="493"/>
      <c r="H982" s="493"/>
      <c r="I982" s="493"/>
      <c r="J982" s="493"/>
      <c r="K982" s="493"/>
      <c r="L982" s="493"/>
      <c r="M982" s="493"/>
      <c r="N982" s="493"/>
      <c r="O982" s="493"/>
      <c r="P982" s="493"/>
      <c r="Q982" s="493"/>
    </row>
    <row r="983" ht="25.15" customHeight="true" x14ac:dyDescent="0.2">
      <c r="C983" s="493"/>
      <c r="D983" s="493"/>
      <c r="E983" s="493"/>
      <c r="F983" s="493"/>
      <c r="G983" s="493"/>
      <c r="H983" s="493"/>
      <c r="I983" s="493"/>
      <c r="J983" s="493"/>
      <c r="K983" s="493"/>
      <c r="L983" s="493"/>
      <c r="M983" s="493"/>
      <c r="N983" s="493"/>
      <c r="O983" s="493"/>
      <c r="P983" s="493"/>
      <c r="Q983" s="493"/>
    </row>
    <row r="984" ht="25.15" customHeight="true" x14ac:dyDescent="0.2">
      <c r="C984" s="493"/>
      <c r="D984" s="493"/>
      <c r="E984" s="493"/>
      <c r="F984" s="493"/>
      <c r="G984" s="493"/>
      <c r="H984" s="493"/>
      <c r="I984" s="493"/>
      <c r="J984" s="493"/>
      <c r="K984" s="493"/>
      <c r="L984" s="493"/>
      <c r="M984" s="493"/>
      <c r="N984" s="493"/>
      <c r="O984" s="493"/>
      <c r="P984" s="493"/>
      <c r="Q984" s="493"/>
    </row>
    <row r="985" ht="25.15" customHeight="true" x14ac:dyDescent="0.2">
      <c r="C985" s="493"/>
      <c r="D985" s="493"/>
      <c r="E985" s="493"/>
      <c r="F985" s="493"/>
      <c r="G985" s="493"/>
      <c r="H985" s="493"/>
      <c r="I985" s="493"/>
      <c r="J985" s="493"/>
      <c r="K985" s="493"/>
      <c r="L985" s="493"/>
      <c r="M985" s="493"/>
      <c r="N985" s="493"/>
      <c r="O985" s="493"/>
      <c r="P985" s="493"/>
      <c r="Q985" s="493"/>
    </row>
    <row r="986" ht="25.15" customHeight="true" x14ac:dyDescent="0.2">
      <c r="C986" s="493"/>
      <c r="D986" s="493"/>
      <c r="E986" s="493"/>
      <c r="F986" s="493"/>
      <c r="G986" s="493"/>
      <c r="H986" s="493"/>
      <c r="I986" s="493"/>
      <c r="J986" s="493"/>
      <c r="K986" s="493"/>
      <c r="L986" s="493"/>
      <c r="M986" s="493"/>
      <c r="N986" s="493"/>
      <c r="O986" s="493"/>
      <c r="P986" s="493"/>
      <c r="Q986" s="493"/>
    </row>
    <row r="987" ht="25.15" customHeight="true" x14ac:dyDescent="0.2">
      <c r="C987" s="493"/>
      <c r="D987" s="493"/>
      <c r="E987" s="493"/>
      <c r="F987" s="493"/>
      <c r="G987" s="493"/>
      <c r="H987" s="493"/>
      <c r="I987" s="493"/>
      <c r="J987" s="493"/>
      <c r="K987" s="493"/>
      <c r="L987" s="493"/>
      <c r="M987" s="493"/>
      <c r="N987" s="493"/>
      <c r="O987" s="493"/>
      <c r="P987" s="493"/>
      <c r="Q987" s="493"/>
    </row>
    <row r="988" ht="25.15" customHeight="true" x14ac:dyDescent="0.2">
      <c r="C988" s="493"/>
      <c r="D988" s="493"/>
      <c r="E988" s="493"/>
      <c r="F988" s="493"/>
      <c r="G988" s="493"/>
      <c r="H988" s="493"/>
      <c r="I988" s="493"/>
      <c r="J988" s="493"/>
      <c r="K988" s="493"/>
      <c r="L988" s="493"/>
      <c r="M988" s="493"/>
      <c r="N988" s="493"/>
      <c r="O988" s="493"/>
      <c r="P988" s="493"/>
      <c r="Q988" s="493"/>
    </row>
    <row r="989" ht="25.15" customHeight="true" x14ac:dyDescent="0.2">
      <c r="C989" s="493"/>
      <c r="D989" s="493"/>
      <c r="E989" s="493"/>
      <c r="F989" s="493"/>
      <c r="G989" s="493"/>
      <c r="H989" s="493"/>
      <c r="I989" s="493"/>
      <c r="J989" s="493"/>
      <c r="K989" s="493"/>
      <c r="L989" s="493"/>
      <c r="M989" s="493"/>
      <c r="N989" s="493"/>
      <c r="O989" s="493"/>
      <c r="P989" s="493"/>
      <c r="Q989" s="493"/>
    </row>
    <row r="990" ht="25.15" customHeight="true" x14ac:dyDescent="0.2">
      <c r="C990" s="493"/>
      <c r="D990" s="493"/>
      <c r="E990" s="493"/>
      <c r="F990" s="493"/>
      <c r="G990" s="493"/>
      <c r="H990" s="493"/>
      <c r="I990" s="493"/>
      <c r="J990" s="493"/>
      <c r="K990" s="493"/>
      <c r="L990" s="493"/>
      <c r="M990" s="493"/>
      <c r="N990" s="493"/>
      <c r="O990" s="493"/>
      <c r="P990" s="493"/>
      <c r="Q990" s="493"/>
    </row>
    <row r="991" ht="25.15" customHeight="true" x14ac:dyDescent="0.2">
      <c r="C991" s="493"/>
      <c r="D991" s="493"/>
      <c r="E991" s="493"/>
      <c r="F991" s="493"/>
      <c r="G991" s="493"/>
      <c r="H991" s="493"/>
      <c r="I991" s="493"/>
      <c r="J991" s="493"/>
      <c r="K991" s="493"/>
      <c r="L991" s="493"/>
      <c r="M991" s="493"/>
      <c r="N991" s="493"/>
      <c r="O991" s="493"/>
      <c r="P991" s="493"/>
      <c r="Q991" s="493"/>
    </row>
    <row r="992" ht="25.15" customHeight="true" x14ac:dyDescent="0.2">
      <c r="C992" s="493"/>
      <c r="D992" s="493"/>
      <c r="E992" s="493"/>
      <c r="F992" s="493"/>
      <c r="G992" s="493"/>
      <c r="H992" s="493"/>
      <c r="I992" s="493"/>
      <c r="J992" s="493"/>
      <c r="K992" s="493"/>
      <c r="L992" s="493"/>
      <c r="M992" s="493"/>
      <c r="N992" s="493"/>
      <c r="O992" s="493"/>
      <c r="P992" s="493"/>
      <c r="Q992" s="493"/>
    </row>
    <row r="993" ht="25.15" customHeight="true" x14ac:dyDescent="0.2">
      <c r="C993" s="493"/>
      <c r="D993" s="493"/>
      <c r="E993" s="493"/>
      <c r="F993" s="493"/>
      <c r="G993" s="493"/>
      <c r="H993" s="493"/>
      <c r="I993" s="493"/>
      <c r="J993" s="493"/>
      <c r="K993" s="493"/>
      <c r="L993" s="493"/>
      <c r="M993" s="493"/>
      <c r="N993" s="493"/>
      <c r="O993" s="493"/>
      <c r="P993" s="493"/>
      <c r="Q993" s="493"/>
    </row>
    <row r="994" ht="25.15" customHeight="true" x14ac:dyDescent="0.2">
      <c r="C994" s="493"/>
      <c r="D994" s="493"/>
      <c r="E994" s="493"/>
      <c r="F994" s="493"/>
      <c r="G994" s="493"/>
      <c r="H994" s="493"/>
      <c r="I994" s="493"/>
      <c r="J994" s="493"/>
      <c r="K994" s="493"/>
      <c r="L994" s="493"/>
      <c r="M994" s="493"/>
      <c r="N994" s="493"/>
      <c r="O994" s="493"/>
      <c r="P994" s="493"/>
      <c r="Q994" s="493"/>
    </row>
    <row r="995" ht="25.15" customHeight="true" x14ac:dyDescent="0.2">
      <c r="C995" s="493"/>
      <c r="D995" s="493"/>
      <c r="E995" s="493"/>
      <c r="F995" s="493"/>
      <c r="G995" s="493"/>
      <c r="H995" s="493"/>
      <c r="I995" s="493"/>
      <c r="J995" s="493"/>
      <c r="K995" s="493"/>
      <c r="L995" s="493"/>
      <c r="M995" s="493"/>
      <c r="N995" s="493"/>
      <c r="O995" s="493"/>
      <c r="P995" s="493"/>
      <c r="Q995" s="493"/>
    </row>
    <row r="996" ht="25.15" customHeight="true" x14ac:dyDescent="0.2">
      <c r="C996" s="493"/>
      <c r="D996" s="493"/>
      <c r="E996" s="493"/>
      <c r="F996" s="493"/>
      <c r="G996" s="493"/>
      <c r="H996" s="493"/>
      <c r="I996" s="493"/>
      <c r="J996" s="493"/>
      <c r="K996" s="493"/>
      <c r="L996" s="493"/>
      <c r="M996" s="493"/>
      <c r="N996" s="493"/>
      <c r="O996" s="493"/>
      <c r="P996" s="493"/>
      <c r="Q996" s="493"/>
    </row>
    <row r="997" ht="25.15" customHeight="true" x14ac:dyDescent="0.2">
      <c r="C997" s="493"/>
      <c r="D997" s="493"/>
      <c r="E997" s="493"/>
      <c r="F997" s="493"/>
      <c r="G997" s="493"/>
      <c r="H997" s="493"/>
      <c r="I997" s="493"/>
      <c r="J997" s="493"/>
      <c r="K997" s="493"/>
      <c r="L997" s="493"/>
      <c r="M997" s="493"/>
      <c r="N997" s="493"/>
      <c r="O997" s="493"/>
      <c r="P997" s="493"/>
      <c r="Q997" s="493"/>
    </row>
    <row r="998" ht="25.15" customHeight="true" x14ac:dyDescent="0.2">
      <c r="C998" s="493"/>
      <c r="D998" s="493"/>
      <c r="E998" s="493"/>
      <c r="F998" s="493"/>
      <c r="G998" s="493"/>
      <c r="H998" s="493"/>
      <c r="I998" s="493"/>
      <c r="J998" s="493"/>
      <c r="K998" s="493"/>
      <c r="L998" s="493"/>
      <c r="M998" s="493"/>
      <c r="N998" s="493"/>
      <c r="O998" s="493"/>
      <c r="P998" s="493"/>
      <c r="Q998" s="493"/>
    </row>
    <row r="999" ht="25.15" customHeight="true" x14ac:dyDescent="0.2">
      <c r="C999" s="493"/>
      <c r="D999" s="493"/>
      <c r="E999" s="493"/>
      <c r="F999" s="493"/>
      <c r="G999" s="493"/>
      <c r="H999" s="493"/>
      <c r="I999" s="493"/>
      <c r="J999" s="493"/>
      <c r="K999" s="493"/>
      <c r="L999" s="493"/>
      <c r="M999" s="493"/>
      <c r="N999" s="493"/>
      <c r="O999" s="493"/>
      <c r="P999" s="493"/>
      <c r="Q999" s="493"/>
    </row>
    <row r="1000" ht="25.15" customHeight="true" x14ac:dyDescent="0.2">
      <c r="C1000" s="493"/>
      <c r="D1000" s="493"/>
      <c r="E1000" s="493"/>
      <c r="F1000" s="493"/>
      <c r="G1000" s="493"/>
      <c r="H1000" s="493"/>
      <c r="I1000" s="493"/>
      <c r="J1000" s="493"/>
      <c r="K1000" s="493"/>
      <c r="L1000" s="493"/>
      <c r="M1000" s="493"/>
      <c r="N1000" s="493"/>
      <c r="O1000" s="493"/>
      <c r="P1000" s="493"/>
      <c r="Q1000" s="493"/>
    </row>
    <row r="1001" ht="25.15" customHeight="true" x14ac:dyDescent="0.2">
      <c r="C1001" s="493"/>
      <c r="D1001" s="493"/>
      <c r="E1001" s="493"/>
      <c r="F1001" s="493"/>
      <c r="G1001" s="493"/>
      <c r="H1001" s="493"/>
      <c r="I1001" s="493"/>
      <c r="J1001" s="493"/>
      <c r="K1001" s="493"/>
      <c r="L1001" s="493"/>
      <c r="M1001" s="493"/>
      <c r="N1001" s="493"/>
      <c r="O1001" s="493"/>
      <c r="P1001" s="493"/>
      <c r="Q1001" s="493"/>
    </row>
    <row r="1002" ht="25.15" customHeight="true" x14ac:dyDescent="0.2">
      <c r="C1002" s="493"/>
      <c r="D1002" s="493"/>
      <c r="E1002" s="493"/>
      <c r="F1002" s="493"/>
      <c r="G1002" s="493"/>
      <c r="H1002" s="493"/>
      <c r="I1002" s="493"/>
      <c r="J1002" s="493"/>
      <c r="K1002" s="493"/>
      <c r="L1002" s="493"/>
      <c r="M1002" s="493"/>
      <c r="N1002" s="493"/>
      <c r="O1002" s="493"/>
      <c r="P1002" s="493"/>
      <c r="Q1002" s="493"/>
    </row>
    <row r="1003" ht="25.15" customHeight="true" x14ac:dyDescent="0.2">
      <c r="C1003" s="493"/>
      <c r="D1003" s="493"/>
      <c r="E1003" s="493"/>
      <c r="F1003" s="493"/>
      <c r="G1003" s="493"/>
      <c r="H1003" s="493"/>
      <c r="I1003" s="493"/>
      <c r="J1003" s="493"/>
      <c r="K1003" s="493"/>
      <c r="L1003" s="493"/>
      <c r="M1003" s="493"/>
      <c r="N1003" s="493"/>
      <c r="O1003" s="493"/>
      <c r="P1003" s="493"/>
      <c r="Q1003" s="493"/>
    </row>
    <row r="1004" ht="25.15" customHeight="true" x14ac:dyDescent="0.2">
      <c r="C1004" s="493"/>
      <c r="D1004" s="493"/>
      <c r="E1004" s="493"/>
      <c r="F1004" s="493"/>
      <c r="G1004" s="493"/>
      <c r="H1004" s="493"/>
      <c r="I1004" s="493"/>
      <c r="J1004" s="493"/>
      <c r="K1004" s="493"/>
      <c r="L1004" s="493"/>
      <c r="M1004" s="493"/>
      <c r="N1004" s="493"/>
      <c r="O1004" s="493"/>
      <c r="P1004" s="493"/>
      <c r="Q1004" s="493"/>
    </row>
    <row r="1005" ht="25.15" customHeight="true" x14ac:dyDescent="0.2">
      <c r="C1005" s="493"/>
      <c r="D1005" s="493"/>
      <c r="E1005" s="493"/>
      <c r="F1005" s="493"/>
      <c r="G1005" s="493"/>
      <c r="H1005" s="493"/>
      <c r="I1005" s="493"/>
      <c r="J1005" s="493"/>
      <c r="K1005" s="493"/>
      <c r="L1005" s="493"/>
      <c r="M1005" s="493"/>
      <c r="N1005" s="493"/>
      <c r="O1005" s="493"/>
      <c r="P1005" s="493"/>
      <c r="Q1005" s="493"/>
    </row>
    <row r="1006" ht="25.15" customHeight="true" x14ac:dyDescent="0.2">
      <c r="C1006" s="493"/>
      <c r="D1006" s="493"/>
      <c r="E1006" s="493"/>
      <c r="F1006" s="493"/>
      <c r="G1006" s="493"/>
      <c r="H1006" s="493"/>
      <c r="I1006" s="493"/>
      <c r="J1006" s="493"/>
      <c r="K1006" s="493"/>
      <c r="L1006" s="493"/>
      <c r="M1006" s="493"/>
      <c r="N1006" s="493"/>
      <c r="O1006" s="493"/>
      <c r="P1006" s="493"/>
      <c r="Q1006" s="493"/>
    </row>
    <row r="1007" ht="25.15" customHeight="true" x14ac:dyDescent="0.2">
      <c r="C1007" s="493"/>
      <c r="D1007" s="493"/>
      <c r="E1007" s="493"/>
      <c r="F1007" s="493"/>
      <c r="G1007" s="493"/>
      <c r="H1007" s="493"/>
      <c r="I1007" s="493"/>
      <c r="J1007" s="493"/>
      <c r="K1007" s="493"/>
      <c r="L1007" s="493"/>
      <c r="M1007" s="493"/>
      <c r="N1007" s="493"/>
      <c r="O1007" s="493"/>
      <c r="P1007" s="493"/>
      <c r="Q1007" s="493"/>
    </row>
    <row r="1008" ht="25.15" customHeight="true" x14ac:dyDescent="0.2">
      <c r="C1008" s="493"/>
      <c r="D1008" s="493"/>
      <c r="E1008" s="493"/>
      <c r="F1008" s="493"/>
      <c r="G1008" s="493"/>
      <c r="H1008" s="493"/>
      <c r="I1008" s="493"/>
      <c r="J1008" s="493"/>
      <c r="K1008" s="493"/>
      <c r="L1008" s="493"/>
      <c r="M1008" s="493"/>
      <c r="N1008" s="493"/>
      <c r="O1008" s="493"/>
      <c r="P1008" s="493"/>
      <c r="Q1008" s="493"/>
    </row>
    <row r="1009" ht="25.15" customHeight="true" x14ac:dyDescent="0.2">
      <c r="C1009" s="493"/>
      <c r="D1009" s="493"/>
      <c r="E1009" s="493"/>
      <c r="F1009" s="493"/>
      <c r="G1009" s="493"/>
      <c r="H1009" s="493"/>
      <c r="I1009" s="493"/>
      <c r="J1009" s="493"/>
      <c r="K1009" s="493"/>
      <c r="L1009" s="493"/>
      <c r="M1009" s="493"/>
      <c r="N1009" s="493"/>
      <c r="O1009" s="493"/>
      <c r="P1009" s="493"/>
      <c r="Q1009" s="493"/>
    </row>
    <row r="1010" ht="25.15" customHeight="true" x14ac:dyDescent="0.2">
      <c r="C1010" s="493"/>
      <c r="D1010" s="493"/>
      <c r="E1010" s="493"/>
      <c r="F1010" s="493"/>
      <c r="G1010" s="493"/>
      <c r="H1010" s="493"/>
      <c r="I1010" s="493"/>
      <c r="J1010" s="493"/>
      <c r="K1010" s="493"/>
      <c r="L1010" s="493"/>
      <c r="M1010" s="493"/>
      <c r="N1010" s="493"/>
      <c r="O1010" s="493"/>
      <c r="P1010" s="493"/>
      <c r="Q1010" s="493"/>
    </row>
    <row r="1011" ht="25.15" customHeight="true" x14ac:dyDescent="0.2">
      <c r="C1011" s="493"/>
      <c r="D1011" s="493"/>
      <c r="E1011" s="493"/>
      <c r="F1011" s="493"/>
      <c r="G1011" s="493"/>
      <c r="H1011" s="493"/>
      <c r="I1011" s="493"/>
      <c r="J1011" s="493"/>
      <c r="K1011" s="493"/>
      <c r="L1011" s="493"/>
      <c r="M1011" s="493"/>
      <c r="N1011" s="493"/>
      <c r="O1011" s="493"/>
      <c r="P1011" s="493"/>
      <c r="Q1011" s="493"/>
    </row>
    <row r="1012" ht="25.15" customHeight="true" x14ac:dyDescent="0.2">
      <c r="C1012" s="493"/>
      <c r="D1012" s="493"/>
      <c r="E1012" s="493"/>
      <c r="F1012" s="493"/>
      <c r="G1012" s="493"/>
      <c r="H1012" s="493"/>
      <c r="I1012" s="493"/>
      <c r="J1012" s="493"/>
      <c r="K1012" s="493"/>
      <c r="L1012" s="493"/>
      <c r="M1012" s="493"/>
      <c r="N1012" s="493"/>
      <c r="O1012" s="493"/>
      <c r="P1012" s="493"/>
      <c r="Q1012" s="493"/>
    </row>
    <row r="1013" ht="25.15" customHeight="true" x14ac:dyDescent="0.2">
      <c r="C1013" s="493"/>
      <c r="D1013" s="493"/>
      <c r="E1013" s="493"/>
      <c r="F1013" s="493"/>
      <c r="G1013" s="493"/>
      <c r="H1013" s="493"/>
      <c r="I1013" s="493"/>
      <c r="J1013" s="493"/>
      <c r="K1013" s="493"/>
      <c r="L1013" s="493"/>
      <c r="M1013" s="493"/>
      <c r="N1013" s="493"/>
      <c r="O1013" s="493"/>
      <c r="P1013" s="493"/>
      <c r="Q1013" s="493"/>
    </row>
    <row r="1014" ht="25.15" customHeight="true" x14ac:dyDescent="0.2">
      <c r="C1014" s="493"/>
      <c r="D1014" s="493"/>
      <c r="E1014" s="493"/>
      <c r="F1014" s="493"/>
      <c r="G1014" s="493"/>
      <c r="H1014" s="493"/>
      <c r="I1014" s="493"/>
      <c r="J1014" s="493"/>
      <c r="K1014" s="493"/>
      <c r="L1014" s="493"/>
      <c r="M1014" s="493"/>
      <c r="N1014" s="493"/>
      <c r="O1014" s="493"/>
      <c r="P1014" s="493"/>
      <c r="Q1014" s="493"/>
    </row>
    <row r="1015" ht="25.15" customHeight="true" x14ac:dyDescent="0.2">
      <c r="C1015" s="493"/>
      <c r="D1015" s="493"/>
      <c r="E1015" s="493"/>
      <c r="F1015" s="493"/>
      <c r="G1015" s="493"/>
      <c r="H1015" s="493"/>
      <c r="I1015" s="493"/>
      <c r="J1015" s="493"/>
      <c r="K1015" s="493"/>
      <c r="L1015" s="493"/>
      <c r="M1015" s="493"/>
      <c r="N1015" s="493"/>
      <c r="O1015" s="493"/>
      <c r="P1015" s="493"/>
      <c r="Q1015" s="493"/>
    </row>
    <row r="1016" ht="25.15" customHeight="true" x14ac:dyDescent="0.2">
      <c r="C1016" s="493"/>
      <c r="D1016" s="493"/>
      <c r="E1016" s="493"/>
      <c r="F1016" s="493"/>
      <c r="G1016" s="493"/>
      <c r="H1016" s="493"/>
      <c r="I1016" s="493"/>
      <c r="J1016" s="493"/>
      <c r="K1016" s="493"/>
      <c r="L1016" s="493"/>
      <c r="M1016" s="493"/>
      <c r="N1016" s="493"/>
      <c r="O1016" s="493"/>
      <c r="P1016" s="493"/>
      <c r="Q1016" s="493"/>
    </row>
    <row r="1017" ht="25.15" customHeight="true" x14ac:dyDescent="0.2">
      <c r="C1017" s="493"/>
      <c r="D1017" s="493"/>
      <c r="E1017" s="493"/>
      <c r="F1017" s="493"/>
      <c r="G1017" s="493"/>
      <c r="H1017" s="493"/>
      <c r="I1017" s="493"/>
      <c r="J1017" s="493"/>
      <c r="K1017" s="493"/>
      <c r="L1017" s="493"/>
      <c r="M1017" s="493"/>
      <c r="N1017" s="493"/>
      <c r="O1017" s="493"/>
      <c r="P1017" s="493"/>
      <c r="Q1017" s="493"/>
    </row>
    <row r="1018" ht="25.15" customHeight="true" x14ac:dyDescent="0.2">
      <c r="C1018" s="493"/>
      <c r="D1018" s="493"/>
      <c r="E1018" s="493"/>
      <c r="F1018" s="493"/>
      <c r="G1018" s="493"/>
      <c r="H1018" s="493"/>
      <c r="I1018" s="493"/>
      <c r="J1018" s="493"/>
      <c r="K1018" s="493"/>
      <c r="L1018" s="493"/>
      <c r="M1018" s="493"/>
      <c r="N1018" s="493"/>
      <c r="O1018" s="493"/>
      <c r="P1018" s="493"/>
      <c r="Q1018" s="493"/>
    </row>
    <row r="1019" ht="25.15" customHeight="true" x14ac:dyDescent="0.2">
      <c r="C1019" s="493"/>
      <c r="D1019" s="493"/>
      <c r="E1019" s="493"/>
      <c r="F1019" s="493"/>
      <c r="G1019" s="493"/>
      <c r="H1019" s="493"/>
      <c r="I1019" s="493"/>
      <c r="J1019" s="493"/>
      <c r="K1019" s="493"/>
      <c r="L1019" s="493"/>
      <c r="M1019" s="493"/>
      <c r="N1019" s="493"/>
      <c r="O1019" s="493"/>
      <c r="P1019" s="493"/>
      <c r="Q1019" s="493"/>
    </row>
    <row r="1020" ht="25.15" customHeight="true" x14ac:dyDescent="0.2">
      <c r="C1020" s="493"/>
      <c r="D1020" s="493"/>
      <c r="E1020" s="493"/>
      <c r="F1020" s="493"/>
      <c r="G1020" s="493"/>
      <c r="H1020" s="493"/>
      <c r="I1020" s="493"/>
      <c r="J1020" s="493"/>
      <c r="K1020" s="493"/>
      <c r="L1020" s="493"/>
      <c r="M1020" s="493"/>
      <c r="N1020" s="493"/>
      <c r="O1020" s="493"/>
      <c r="P1020" s="493"/>
      <c r="Q1020" s="493"/>
    </row>
    <row r="1021" ht="25.15" customHeight="true" x14ac:dyDescent="0.2">
      <c r="C1021" s="493"/>
      <c r="D1021" s="493"/>
      <c r="E1021" s="493"/>
      <c r="F1021" s="493"/>
      <c r="G1021" s="493"/>
      <c r="H1021" s="493"/>
      <c r="I1021" s="493"/>
      <c r="J1021" s="493"/>
      <c r="K1021" s="493"/>
      <c r="L1021" s="493"/>
      <c r="M1021" s="493"/>
      <c r="N1021" s="493"/>
      <c r="O1021" s="493"/>
      <c r="P1021" s="493"/>
      <c r="Q1021" s="493"/>
    </row>
    <row r="1022" ht="25.15" customHeight="true" x14ac:dyDescent="0.2">
      <c r="C1022" s="493"/>
      <c r="D1022" s="493"/>
      <c r="E1022" s="493"/>
      <c r="F1022" s="493"/>
      <c r="G1022" s="493"/>
      <c r="H1022" s="493"/>
      <c r="I1022" s="493"/>
      <c r="J1022" s="493"/>
      <c r="K1022" s="493"/>
      <c r="L1022" s="493"/>
      <c r="M1022" s="493"/>
      <c r="N1022" s="493"/>
      <c r="O1022" s="493"/>
      <c r="P1022" s="493"/>
      <c r="Q1022" s="493"/>
    </row>
    <row r="1023" ht="25.15" customHeight="true" x14ac:dyDescent="0.2">
      <c r="C1023" s="493"/>
      <c r="D1023" s="493"/>
      <c r="E1023" s="493"/>
      <c r="F1023" s="493"/>
      <c r="G1023" s="493"/>
      <c r="H1023" s="493"/>
      <c r="I1023" s="493"/>
      <c r="J1023" s="493"/>
      <c r="K1023" s="493"/>
      <c r="L1023" s="493"/>
      <c r="M1023" s="493"/>
      <c r="N1023" s="493"/>
      <c r="O1023" s="493"/>
      <c r="P1023" s="493"/>
      <c r="Q1023" s="493"/>
    </row>
    <row r="1024" ht="25.15" customHeight="true" x14ac:dyDescent="0.2">
      <c r="C1024" s="493"/>
      <c r="D1024" s="493"/>
      <c r="E1024" s="493"/>
      <c r="F1024" s="493"/>
      <c r="G1024" s="493"/>
      <c r="H1024" s="493"/>
      <c r="I1024" s="493"/>
      <c r="J1024" s="493"/>
      <c r="K1024" s="493"/>
      <c r="L1024" s="493"/>
      <c r="M1024" s="493"/>
      <c r="N1024" s="493"/>
      <c r="O1024" s="493"/>
      <c r="P1024" s="493"/>
      <c r="Q1024" s="493"/>
    </row>
    <row r="1025" s="218" customFormat="true" ht="21" customHeight="true" x14ac:dyDescent="0.2">
      <c r="A1025" s="2455" t="s">
        <v>178</v>
      </c>
      <c r="B1025" s="2456"/>
      <c r="C1025" s="2457"/>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458" t="s">
        <v>179</v>
      </c>
      <c r="B1026" s="2459"/>
      <c r="C1026" s="402" t="s">
        <v>180</v>
      </c>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03" t="s">
        <v>181</v>
      </c>
      <c r="B1027" s="404" t="s">
        <v>182</v>
      </c>
      <c r="C1027" s="405">
        <v>14072</v>
      </c>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06" t="s">
        <v>183</v>
      </c>
      <c r="B1028" s="407" t="s">
        <v>182</v>
      </c>
      <c r="C1028" s="408">
        <v>14072</v>
      </c>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06" t="s">
        <v>184</v>
      </c>
      <c r="B1029" s="407" t="s">
        <v>185</v>
      </c>
      <c r="C1029" s="408">
        <v>14072</v>
      </c>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06" t="s">
        <v>186</v>
      </c>
      <c r="B1030" s="407" t="s">
        <v>187</v>
      </c>
      <c r="C1030" s="408">
        <v>14072</v>
      </c>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460" t="s">
        <v>188</v>
      </c>
      <c r="B1031" s="407" t="s">
        <v>189</v>
      </c>
      <c r="C1031" s="408">
        <v>3629</v>
      </c>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460"/>
      <c r="B1032" s="407" t="s">
        <v>190</v>
      </c>
      <c r="C1032" s="408">
        <v>10443</v>
      </c>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461"/>
      <c r="B1033" s="409" t="s">
        <v>191</v>
      </c>
      <c r="C1033" s="410">
        <v>0</v>
      </c>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18"/>
      <c r="BB1033" s="136"/>
      <c r="BC1033" s="418"/>
      <c r="BD1033" s="418"/>
      <c r="BE1033" s="418"/>
      <c r="BF1033" s="418"/>
      <c r="BG1033" s="418"/>
      <c r="BH1033" s="418"/>
      <c r="BI1033" s="418"/>
      <c r="BJ1033" s="418"/>
      <c r="BK1033" s="418"/>
      <c r="BL1033" s="418"/>
      <c r="BM1033" s="418"/>
      <c r="BN1033" s="418"/>
      <c r="BO1033" s="418"/>
      <c r="BP1033" s="418"/>
      <c r="BQ1033" s="418"/>
      <c r="BR1033" s="418"/>
      <c r="BS1033" s="418"/>
      <c r="BT1033" s="418"/>
      <c r="BU1033" s="418"/>
      <c r="BV1033" s="418"/>
      <c r="BW1033" s="418"/>
      <c r="BX1033" s="418"/>
      <c r="BY1033" s="418"/>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462" t="s">
        <v>192</v>
      </c>
      <c r="B1034" s="2463"/>
      <c r="C1034" s="2464"/>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7"/>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2"/>
      <c r="BB1035" s="238"/>
      <c r="BC1035" s="392"/>
      <c r="BD1035" s="392"/>
      <c r="BE1035" s="392"/>
      <c r="BF1035" s="392"/>
      <c r="BG1035" s="392"/>
      <c r="BH1035" s="392"/>
      <c r="BI1035" s="392"/>
      <c r="BJ1035" s="392"/>
      <c r="BK1035" s="392"/>
      <c r="BL1035" s="392"/>
      <c r="BM1035" s="392"/>
      <c r="BN1035" s="392"/>
      <c r="BO1035" s="392"/>
      <c r="BP1035" s="392"/>
      <c r="BQ1035" s="392"/>
      <c r="BR1035" s="392"/>
      <c r="BS1035" s="392"/>
      <c r="BT1035" s="392"/>
      <c r="BU1035" s="392"/>
      <c r="BV1035" s="392"/>
      <c r="BW1035" s="392"/>
      <c r="BX1035" s="392"/>
      <c r="BY1035" s="392"/>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Addis</v>
      </c>
      <c r="B1037" s="293" t="e">
        <f>BR122+BR123</f>
        <v>#VALUE!</v>
      </c>
    </row>
    <row r="1038" ht="15" customHeight="true" x14ac:dyDescent="0.2">
      <c r="A1038" s="293" t="str">
        <f>S15</f>
        <v>Affar</v>
      </c>
      <c r="B1038" s="293" t="e">
        <f>BS122+BS123</f>
        <v>#VALUE!</v>
      </c>
    </row>
    <row r="1039" ht="15" customHeight="true" x14ac:dyDescent="0.2">
      <c r="A1039" s="293" t="str">
        <f>T15</f>
        <v>Amhara</v>
      </c>
      <c r="B1039" s="293" t="e">
        <f>BT122+BT123</f>
        <v>#VALUE!</v>
      </c>
    </row>
    <row r="1040" ht="15" customHeight="true" x14ac:dyDescent="0.2">
      <c r="A1040" s="293" t="str">
        <f>U15</f>
        <v>Ben-Gumz</v>
      </c>
      <c r="B1040" s="293" t="e">
        <f>BU122+BU123</f>
        <v>#VALUE!</v>
      </c>
    </row>
    <row r="1041" ht="15" customHeight="true" x14ac:dyDescent="0.2">
      <c r="A1041" s="293" t="str">
        <f>V15</f>
        <v>Dire Dawa</v>
      </c>
      <c r="B1041" s="293" t="e">
        <f>BV122+BV123</f>
        <v>#VALUE!</v>
      </c>
    </row>
    <row r="1042" ht="15" customHeight="true" x14ac:dyDescent="0.2">
      <c r="A1042" s="293" t="str">
        <f>W15</f>
        <v>Gambela</v>
      </c>
      <c r="B1042" s="293" t="e">
        <f>BW122+BW123</f>
        <v>#VALUE!</v>
      </c>
    </row>
    <row r="1043" ht="15" customHeight="true" x14ac:dyDescent="0.2">
      <c r="A1043" s="293" t="str">
        <f>X15</f>
        <v>Harari</v>
      </c>
      <c r="B1043" s="293" t="e">
        <f>BX122+XR123</f>
        <v>#VALUE!</v>
      </c>
    </row>
    <row r="1044" ht="15" customHeight="true" x14ac:dyDescent="0.2">
      <c r="A1044" s="293" t="str">
        <f>Y15</f>
        <v>Oromiya</v>
      </c>
      <c r="B1044" s="293" t="e">
        <f>BY122+BY123</f>
        <v>#VALUE!</v>
      </c>
    </row>
    <row r="1045" ht="15" customHeight="true" x14ac:dyDescent="0.2">
      <c r="A1045" s="293" t="str">
        <f>Z15</f>
        <v>SNNP</v>
      </c>
      <c r="B1045" s="293" t="e">
        <f>BZ122+BZ123</f>
        <v>#VALUE!</v>
      </c>
    </row>
    <row r="1046" ht="15" customHeight="true" x14ac:dyDescent="0.2">
      <c r="A1046" s="238" t="str">
        <f>AA15</f>
        <v>Somali</v>
      </c>
      <c r="B1046" s="293" t="e">
        <f>CA122+CA123</f>
        <v>#VALUE!</v>
      </c>
    </row>
    <row r="1047" ht="15" customHeight="true" x14ac:dyDescent="0.2">
      <c r="A1047" s="238" t="str">
        <f>AB15</f>
        <v>Tigray</v>
      </c>
      <c r="B1047" s="293" t="e">
        <f>CB122+CB123</f>
        <v>#VALUE!</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11</v>
      </c>
      <c r="B1072" s="238" t="s">
        <v>136</v>
      </c>
    </row>
    <row r="1100" s="211" customFormat="true" ht="17.1" customHeight="true" x14ac:dyDescent="0.2">
      <c r="A1100" s="668"/>
      <c r="B1100" s="658"/>
      <c r="BA1100" s="392"/>
      <c r="BB1100" s="238"/>
      <c r="BC1100" s="392"/>
      <c r="BD1100" s="392"/>
      <c r="BE1100" s="392"/>
      <c r="BF1100" s="392"/>
      <c r="BG1100" s="392"/>
      <c r="BH1100" s="392"/>
      <c r="BI1100" s="392"/>
      <c r="BJ1100" s="392"/>
      <c r="BK1100" s="392"/>
      <c r="BL1100" s="392"/>
      <c r="BM1100" s="392"/>
      <c r="BN1100" s="392"/>
      <c r="BO1100" s="392"/>
      <c r="BP1100" s="392"/>
      <c r="BQ1100" s="392"/>
      <c r="BR1100" s="392"/>
      <c r="BS1100" s="392"/>
      <c r="BT1100" s="392"/>
      <c r="BU1100" s="392"/>
      <c r="BV1100" s="392"/>
      <c r="BW1100" s="392"/>
      <c r="BX1100" s="392"/>
      <c r="BY1100" s="392"/>
    </row>
    <row r="1101" s="211" customFormat="true" ht="17.1" customHeight="true" x14ac:dyDescent="0.2">
      <c r="A1101" s="669"/>
      <c r="B1101" s="659"/>
      <c r="BA1101" s="392"/>
      <c r="BB1101" s="238"/>
      <c r="BC1101" s="392"/>
      <c r="BD1101" s="392"/>
      <c r="BE1101" s="392"/>
      <c r="BF1101" s="392"/>
      <c r="BG1101" s="392"/>
      <c r="BH1101" s="392"/>
      <c r="BI1101" s="392"/>
      <c r="BJ1101" s="392"/>
      <c r="BK1101" s="392"/>
      <c r="BL1101" s="392"/>
      <c r="BM1101" s="392"/>
      <c r="BN1101" s="392"/>
      <c r="BO1101" s="392"/>
      <c r="BP1101" s="392"/>
      <c r="BQ1101" s="392"/>
      <c r="BR1101" s="392"/>
      <c r="BS1101" s="392"/>
      <c r="BT1101" s="392"/>
      <c r="BU1101" s="392"/>
      <c r="BV1101" s="392"/>
      <c r="BW1101" s="392"/>
      <c r="BX1101" s="392"/>
      <c r="BY1101" s="392"/>
    </row>
    <row r="1102" s="211" customFormat="true" ht="15" customHeight="true" x14ac:dyDescent="0.2">
      <c r="BA1102" s="392"/>
      <c r="BB1102" s="238"/>
      <c r="BC1102" s="392"/>
      <c r="BD1102" s="392"/>
      <c r="BE1102" s="392"/>
      <c r="BF1102" s="392"/>
      <c r="BG1102" s="392"/>
      <c r="BH1102" s="392"/>
      <c r="BI1102" s="392"/>
      <c r="BJ1102" s="392"/>
      <c r="BK1102" s="392"/>
      <c r="BL1102" s="392"/>
      <c r="BM1102" s="392"/>
      <c r="BN1102" s="392"/>
      <c r="BO1102" s="392"/>
      <c r="BP1102" s="392"/>
      <c r="BQ1102" s="392"/>
      <c r="BR1102" s="392"/>
      <c r="BS1102" s="392"/>
      <c r="BT1102" s="392"/>
      <c r="BU1102" s="392"/>
      <c r="BV1102" s="392"/>
      <c r="BW1102" s="392"/>
      <c r="BX1102" s="392"/>
      <c r="BY1102" s="392"/>
    </row>
    <row r="1103" s="211" customFormat="true" ht="15" customHeight="true" x14ac:dyDescent="0.2">
      <c r="BA1103" s="392"/>
      <c r="BB1103" s="238"/>
      <c r="BC1103" s="392"/>
      <c r="BD1103" s="392"/>
      <c r="BE1103" s="392"/>
      <c r="BF1103" s="392"/>
      <c r="BG1103" s="392"/>
      <c r="BH1103" s="392"/>
      <c r="BI1103" s="392"/>
      <c r="BJ1103" s="392"/>
      <c r="BK1103" s="392"/>
      <c r="BL1103" s="392"/>
      <c r="BM1103" s="392"/>
      <c r="BN1103" s="392"/>
      <c r="BO1103" s="392"/>
      <c r="BP1103" s="392"/>
      <c r="BQ1103" s="392"/>
      <c r="BR1103" s="392"/>
      <c r="BS1103" s="392"/>
      <c r="BT1103" s="392"/>
      <c r="BU1103" s="392"/>
      <c r="BV1103" s="392"/>
      <c r="BW1103" s="392"/>
      <c r="BX1103" s="392"/>
      <c r="BY1103" s="392"/>
    </row>
    <row r="1104" s="211" customFormat="true" ht="15" customHeight="true" x14ac:dyDescent="0.2">
      <c r="BA1104" s="392"/>
      <c r="BB1104" s="238"/>
      <c r="BC1104" s="392"/>
      <c r="BD1104" s="392"/>
      <c r="BE1104" s="392"/>
      <c r="BF1104" s="392"/>
      <c r="BG1104" s="392"/>
      <c r="BH1104" s="392"/>
      <c r="BI1104" s="392"/>
      <c r="BJ1104" s="392"/>
      <c r="BK1104" s="392"/>
      <c r="BL1104" s="392"/>
      <c r="BM1104" s="392"/>
      <c r="BN1104" s="392"/>
      <c r="BO1104" s="392"/>
      <c r="BP1104" s="392"/>
      <c r="BQ1104" s="392"/>
      <c r="BR1104" s="392"/>
      <c r="BS1104" s="392"/>
      <c r="BT1104" s="392"/>
      <c r="BU1104" s="392"/>
      <c r="BV1104" s="392"/>
      <c r="BW1104" s="392"/>
      <c r="BX1104" s="392"/>
      <c r="BY1104" s="392"/>
    </row>
    <row r="1105" s="211" customFormat="true" ht="15" customHeight="true" x14ac:dyDescent="0.2">
      <c r="BA1105" s="392"/>
      <c r="BB1105" s="238"/>
      <c r="BC1105" s="392"/>
      <c r="BD1105" s="392"/>
      <c r="BE1105" s="392"/>
      <c r="BF1105" s="392"/>
      <c r="BG1105" s="392"/>
      <c r="BH1105" s="392"/>
      <c r="BI1105" s="392"/>
      <c r="BJ1105" s="392"/>
      <c r="BK1105" s="392"/>
      <c r="BL1105" s="392"/>
      <c r="BM1105" s="392"/>
      <c r="BN1105" s="392"/>
      <c r="BO1105" s="392"/>
      <c r="BP1105" s="392"/>
      <c r="BQ1105" s="392"/>
      <c r="BR1105" s="392"/>
      <c r="BS1105" s="392"/>
      <c r="BT1105" s="392"/>
      <c r="BU1105" s="392"/>
      <c r="BV1105" s="392"/>
      <c r="BW1105" s="392"/>
      <c r="BX1105" s="392"/>
      <c r="BY1105" s="392"/>
    </row>
    <row r="1106" s="211" customFormat="true" ht="15" customHeight="true" x14ac:dyDescent="0.2">
      <c r="BA1106" s="392"/>
      <c r="BB1106" s="238"/>
      <c r="BC1106" s="392"/>
      <c r="BD1106" s="392"/>
      <c r="BE1106" s="392"/>
      <c r="BF1106" s="392"/>
      <c r="BG1106" s="392"/>
      <c r="BH1106" s="392"/>
      <c r="BI1106" s="392"/>
      <c r="BJ1106" s="392"/>
      <c r="BK1106" s="392"/>
      <c r="BL1106" s="392"/>
      <c r="BM1106" s="392"/>
      <c r="BN1106" s="392"/>
      <c r="BO1106" s="392"/>
      <c r="BP1106" s="392"/>
      <c r="BQ1106" s="392"/>
      <c r="BR1106" s="392"/>
      <c r="BS1106" s="392"/>
      <c r="BT1106" s="392"/>
      <c r="BU1106" s="392"/>
      <c r="BV1106" s="392"/>
      <c r="BW1106" s="392"/>
      <c r="BX1106" s="392"/>
      <c r="BY1106" s="392"/>
    </row>
    <row r="1107" s="211" customFormat="true" ht="15" customHeight="true" x14ac:dyDescent="0.2">
      <c r="BA1107" s="392"/>
      <c r="BB1107" s="238"/>
      <c r="BC1107" s="392"/>
      <c r="BD1107" s="392"/>
      <c r="BE1107" s="392"/>
      <c r="BF1107" s="392"/>
      <c r="BG1107" s="392"/>
      <c r="BH1107" s="392"/>
      <c r="BI1107" s="392"/>
      <c r="BJ1107" s="392"/>
      <c r="BK1107" s="392"/>
      <c r="BL1107" s="392"/>
      <c r="BM1107" s="392"/>
      <c r="BN1107" s="392"/>
      <c r="BO1107" s="392"/>
      <c r="BP1107" s="392"/>
      <c r="BQ1107" s="392"/>
      <c r="BR1107" s="392"/>
      <c r="BS1107" s="392"/>
      <c r="BT1107" s="392"/>
      <c r="BU1107" s="392"/>
      <c r="BV1107" s="392"/>
      <c r="BW1107" s="392"/>
      <c r="BX1107" s="392"/>
      <c r="BY1107" s="392"/>
    </row>
    <row r="1108" s="211" customFormat="true" ht="15" customHeight="true" x14ac:dyDescent="0.2">
      <c r="BA1108" s="392"/>
      <c r="BB1108" s="238"/>
      <c r="BC1108" s="392"/>
      <c r="BD1108" s="392"/>
      <c r="BE1108" s="392"/>
      <c r="BF1108" s="392"/>
      <c r="BG1108" s="392"/>
      <c r="BH1108" s="392"/>
      <c r="BI1108" s="392"/>
      <c r="BJ1108" s="392"/>
      <c r="BK1108" s="392"/>
      <c r="BL1108" s="392"/>
      <c r="BM1108" s="392"/>
      <c r="BN1108" s="392"/>
      <c r="BO1108" s="392"/>
      <c r="BP1108" s="392"/>
      <c r="BQ1108" s="392"/>
      <c r="BR1108" s="392"/>
      <c r="BS1108" s="392"/>
      <c r="BT1108" s="392"/>
      <c r="BU1108" s="392"/>
      <c r="BV1108" s="392"/>
      <c r="BW1108" s="392"/>
      <c r="BX1108" s="392"/>
      <c r="BY1108" s="392"/>
    </row>
    <row r="1109" s="211" customFormat="true" ht="15" customHeight="true" x14ac:dyDescent="0.2">
      <c r="BA1109" s="392"/>
      <c r="BB1109" s="238"/>
      <c r="BC1109" s="392"/>
      <c r="BD1109" s="392"/>
      <c r="BE1109" s="392"/>
      <c r="BF1109" s="392"/>
      <c r="BG1109" s="392"/>
      <c r="BH1109" s="392"/>
      <c r="BI1109" s="392"/>
      <c r="BJ1109" s="392"/>
      <c r="BK1109" s="392"/>
      <c r="BL1109" s="392"/>
      <c r="BM1109" s="392"/>
      <c r="BN1109" s="392"/>
      <c r="BO1109" s="392"/>
      <c r="BP1109" s="392"/>
      <c r="BQ1109" s="392"/>
      <c r="BR1109" s="392"/>
      <c r="BS1109" s="392"/>
      <c r="BT1109" s="392"/>
      <c r="BU1109" s="392"/>
      <c r="BV1109" s="392"/>
      <c r="BW1109" s="392"/>
      <c r="BX1109" s="392"/>
      <c r="BY1109" s="392"/>
    </row>
    <row r="1110" s="211" customFormat="true" ht="15" customHeight="true" x14ac:dyDescent="0.2">
      <c r="BA1110" s="392"/>
      <c r="BB1110" s="238"/>
      <c r="BC1110" s="392"/>
      <c r="BD1110" s="392"/>
      <c r="BE1110" s="392"/>
      <c r="BF1110" s="392"/>
      <c r="BG1110" s="392"/>
      <c r="BH1110" s="392"/>
      <c r="BI1110" s="392"/>
      <c r="BJ1110" s="392"/>
      <c r="BK1110" s="392"/>
      <c r="BL1110" s="392"/>
      <c r="BM1110" s="392"/>
      <c r="BN1110" s="392"/>
      <c r="BO1110" s="392"/>
      <c r="BP1110" s="392"/>
      <c r="BQ1110" s="392"/>
      <c r="BR1110" s="392"/>
      <c r="BS1110" s="392"/>
      <c r="BT1110" s="392"/>
      <c r="BU1110" s="392"/>
      <c r="BV1110" s="392"/>
      <c r="BW1110" s="392"/>
      <c r="BX1110" s="392"/>
      <c r="BY1110" s="392"/>
    </row>
    <row r="1111" s="211" customFormat="true" ht="15" customHeight="true" x14ac:dyDescent="0.2">
      <c r="BA1111" s="392"/>
      <c r="BB1111" s="238"/>
      <c r="BC1111" s="392"/>
      <c r="BD1111" s="392"/>
      <c r="BE1111" s="392"/>
      <c r="BF1111" s="392"/>
      <c r="BG1111" s="392"/>
      <c r="BH1111" s="392"/>
      <c r="BI1111" s="392"/>
      <c r="BJ1111" s="392"/>
      <c r="BK1111" s="392"/>
      <c r="BL1111" s="392"/>
      <c r="BM1111" s="392"/>
      <c r="BN1111" s="392"/>
      <c r="BO1111" s="392"/>
      <c r="BP1111" s="392"/>
      <c r="BQ1111" s="392"/>
      <c r="BR1111" s="392"/>
      <c r="BS1111" s="392"/>
      <c r="BT1111" s="392"/>
      <c r="BU1111" s="392"/>
      <c r="BV1111" s="392"/>
      <c r="BW1111" s="392"/>
      <c r="BX1111" s="392"/>
      <c r="BY1111" s="392"/>
    </row>
    <row r="1112" s="211" customFormat="true" ht="15" customHeight="true" x14ac:dyDescent="0.2">
      <c r="BA1112" s="392"/>
      <c r="BB1112" s="238"/>
      <c r="BC1112" s="392"/>
      <c r="BD1112" s="392"/>
      <c r="BE1112" s="392"/>
      <c r="BF1112" s="392"/>
      <c r="BG1112" s="392"/>
      <c r="BH1112" s="392"/>
      <c r="BI1112" s="392"/>
      <c r="BJ1112" s="392"/>
      <c r="BK1112" s="392"/>
      <c r="BL1112" s="392"/>
      <c r="BM1112" s="392"/>
      <c r="BN1112" s="392"/>
      <c r="BO1112" s="392"/>
      <c r="BP1112" s="392"/>
      <c r="BQ1112" s="392"/>
      <c r="BR1112" s="392"/>
      <c r="BS1112" s="392"/>
      <c r="BT1112" s="392"/>
      <c r="BU1112" s="392"/>
      <c r="BV1112" s="392"/>
      <c r="BW1112" s="392"/>
      <c r="BX1112" s="392"/>
      <c r="BY1112" s="392"/>
    </row>
    <row r="1113" s="211" customFormat="true" ht="15" customHeight="true" x14ac:dyDescent="0.2">
      <c r="BA1113" s="392"/>
      <c r="BB1113" s="238"/>
      <c r="BC1113" s="392"/>
      <c r="BD1113" s="392"/>
      <c r="BE1113" s="392"/>
      <c r="BF1113" s="392"/>
      <c r="BG1113" s="392"/>
      <c r="BH1113" s="392"/>
      <c r="BI1113" s="392"/>
      <c r="BJ1113" s="392"/>
      <c r="BK1113" s="392"/>
      <c r="BL1113" s="392"/>
      <c r="BM1113" s="392"/>
      <c r="BN1113" s="392"/>
      <c r="BO1113" s="392"/>
      <c r="BP1113" s="392"/>
      <c r="BQ1113" s="392"/>
      <c r="BR1113" s="392"/>
      <c r="BS1113" s="392"/>
      <c r="BT1113" s="392"/>
      <c r="BU1113" s="392"/>
      <c r="BV1113" s="392"/>
      <c r="BW1113" s="392"/>
      <c r="BX1113" s="392"/>
      <c r="BY1113" s="392"/>
    </row>
    <row r="1114" s="211" customFormat="true" ht="17.1" customHeight="true" x14ac:dyDescent="0.2">
      <c r="A1114" s="669"/>
      <c r="B1114" s="659"/>
      <c r="C1114" s="660"/>
      <c r="D1114" s="660"/>
      <c r="E1114" s="660"/>
      <c r="F1114" s="660"/>
      <c r="G1114" s="660"/>
      <c r="H1114" s="660"/>
      <c r="I1114" s="660"/>
      <c r="J1114" s="660"/>
      <c r="K1114" s="660"/>
      <c r="L1114" s="660"/>
      <c r="M1114" s="660"/>
      <c r="N1114" s="660"/>
      <c r="O1114" s="660"/>
      <c r="P1114" s="660"/>
      <c r="Q1114" s="660"/>
      <c r="R1114" s="660"/>
      <c r="S1114" s="660"/>
      <c r="T1114" s="660"/>
      <c r="U1114" s="660"/>
      <c r="V1114" s="660"/>
      <c r="W1114" s="660"/>
      <c r="X1114" s="660"/>
      <c r="Y1114" s="660"/>
      <c r="Z1114" s="660"/>
      <c r="AA1114" s="660"/>
      <c r="AB1114" s="660"/>
      <c r="BA1114" s="392"/>
      <c r="BB1114" s="238"/>
      <c r="BC1114" s="392"/>
      <c r="BD1114" s="392"/>
      <c r="BE1114" s="392"/>
      <c r="BF1114" s="392"/>
      <c r="BG1114" s="392"/>
      <c r="BH1114" s="392"/>
      <c r="BI1114" s="392"/>
      <c r="BJ1114" s="392"/>
      <c r="BK1114" s="392"/>
      <c r="BL1114" s="392"/>
      <c r="BM1114" s="392"/>
      <c r="BN1114" s="392"/>
      <c r="BO1114" s="392"/>
      <c r="BP1114" s="392"/>
      <c r="BQ1114" s="392"/>
      <c r="BR1114" s="392"/>
      <c r="BS1114" s="392"/>
      <c r="BT1114" s="392"/>
      <c r="BU1114" s="392"/>
      <c r="BV1114" s="392"/>
      <c r="BW1114" s="392"/>
      <c r="BX1114" s="392"/>
      <c r="BY1114" s="392"/>
    </row>
    <row r="1115" s="211" customFormat="true" ht="17.1" customHeight="true" x14ac:dyDescent="0.2">
      <c r="A1115" s="669"/>
      <c r="B1115" s="659"/>
      <c r="C1115" s="660"/>
      <c r="D1115" s="660"/>
      <c r="E1115" s="660"/>
      <c r="F1115" s="660"/>
      <c r="G1115" s="660"/>
      <c r="H1115" s="660"/>
      <c r="I1115" s="660"/>
      <c r="J1115" s="660"/>
      <c r="K1115" s="660"/>
      <c r="L1115" s="660"/>
      <c r="M1115" s="660"/>
      <c r="N1115" s="660"/>
      <c r="O1115" s="660"/>
      <c r="P1115" s="660"/>
      <c r="Q1115" s="660"/>
      <c r="R1115" s="660"/>
      <c r="S1115" s="660"/>
      <c r="T1115" s="660"/>
      <c r="U1115" s="660"/>
      <c r="V1115" s="660"/>
      <c r="W1115" s="660"/>
      <c r="X1115" s="660"/>
      <c r="Y1115" s="660"/>
      <c r="Z1115" s="660"/>
      <c r="AA1115" s="660"/>
      <c r="AB1115" s="660"/>
      <c r="BA1115" s="392"/>
      <c r="BB1115" s="238"/>
      <c r="BC1115" s="392"/>
      <c r="BD1115" s="392"/>
      <c r="BE1115" s="392"/>
      <c r="BF1115" s="392"/>
      <c r="BG1115" s="392"/>
      <c r="BH1115" s="392"/>
      <c r="BI1115" s="392"/>
      <c r="BJ1115" s="392"/>
      <c r="BK1115" s="392"/>
      <c r="BL1115" s="392"/>
      <c r="BM1115" s="392"/>
      <c r="BN1115" s="392"/>
      <c r="BO1115" s="392"/>
      <c r="BP1115" s="392"/>
      <c r="BQ1115" s="392"/>
      <c r="BR1115" s="392"/>
      <c r="BS1115" s="392"/>
      <c r="BT1115" s="392"/>
      <c r="BU1115" s="392"/>
      <c r="BV1115" s="392"/>
      <c r="BW1115" s="392"/>
      <c r="BX1115" s="392"/>
      <c r="BY1115" s="392"/>
    </row>
    <row r="1116" s="211" customFormat="true" ht="17.1" customHeight="true" x14ac:dyDescent="0.2">
      <c r="A1116" s="669"/>
      <c r="B1116" s="659"/>
      <c r="C1116" s="660"/>
      <c r="D1116" s="660"/>
      <c r="E1116" s="660"/>
      <c r="F1116" s="660"/>
      <c r="G1116" s="660"/>
      <c r="H1116" s="660"/>
      <c r="I1116" s="660"/>
      <c r="J1116" s="660"/>
      <c r="K1116" s="660"/>
      <c r="L1116" s="660"/>
      <c r="M1116" s="660"/>
      <c r="N1116" s="660"/>
      <c r="O1116" s="660"/>
      <c r="P1116" s="660"/>
      <c r="Q1116" s="660"/>
      <c r="R1116" s="660"/>
      <c r="S1116" s="660"/>
      <c r="T1116" s="660"/>
      <c r="U1116" s="660"/>
      <c r="V1116" s="660"/>
      <c r="W1116" s="660"/>
      <c r="X1116" s="660"/>
      <c r="Y1116" s="660"/>
      <c r="Z1116" s="660"/>
      <c r="AA1116" s="660"/>
      <c r="AB1116" s="660"/>
      <c r="BA1116" s="392"/>
      <c r="BB1116" s="238"/>
      <c r="BC1116" s="392"/>
      <c r="BD1116" s="392"/>
      <c r="BE1116" s="392"/>
      <c r="BF1116" s="392"/>
      <c r="BG1116" s="392"/>
      <c r="BH1116" s="392"/>
      <c r="BI1116" s="392"/>
      <c r="BJ1116" s="392"/>
      <c r="BK1116" s="392"/>
      <c r="BL1116" s="392"/>
      <c r="BM1116" s="392"/>
      <c r="BN1116" s="392"/>
      <c r="BO1116" s="392"/>
      <c r="BP1116" s="392"/>
      <c r="BQ1116" s="392"/>
      <c r="BR1116" s="392"/>
      <c r="BS1116" s="392"/>
      <c r="BT1116" s="392"/>
      <c r="BU1116" s="392"/>
      <c r="BV1116" s="392"/>
      <c r="BW1116" s="392"/>
      <c r="BX1116" s="392"/>
      <c r="BY1116" s="392"/>
    </row>
    <row r="1117" s="211" customFormat="true" ht="17.1" customHeight="true" x14ac:dyDescent="0.2">
      <c r="A1117" s="670"/>
      <c r="B1117" s="661"/>
      <c r="C1117" s="662"/>
      <c r="D1117" s="662"/>
      <c r="E1117" s="662"/>
      <c r="F1117" s="662"/>
      <c r="G1117" s="662"/>
      <c r="H1117" s="662"/>
      <c r="I1117" s="662"/>
      <c r="J1117" s="662"/>
      <c r="K1117" s="662"/>
      <c r="L1117" s="662"/>
      <c r="M1117" s="662"/>
      <c r="N1117" s="662"/>
      <c r="O1117" s="662"/>
      <c r="P1117" s="662"/>
      <c r="Q1117" s="662"/>
      <c r="R1117" s="662"/>
      <c r="S1117" s="662"/>
      <c r="T1117" s="662"/>
      <c r="U1117" s="662"/>
      <c r="V1117" s="662"/>
      <c r="W1117" s="662"/>
      <c r="X1117" s="662"/>
      <c r="Y1117" s="662"/>
      <c r="Z1117" s="662"/>
      <c r="AA1117" s="662"/>
      <c r="AB1117" s="662"/>
      <c r="BA1117" s="392"/>
      <c r="BB1117" s="238"/>
      <c r="BC1117" s="392"/>
      <c r="BD1117" s="392"/>
      <c r="BE1117" s="392"/>
      <c r="BF1117" s="392"/>
      <c r="BG1117" s="392"/>
      <c r="BH1117" s="392"/>
      <c r="BI1117" s="392"/>
      <c r="BJ1117" s="392"/>
      <c r="BK1117" s="392"/>
      <c r="BL1117" s="392"/>
      <c r="BM1117" s="392"/>
      <c r="BN1117" s="392"/>
      <c r="BO1117" s="392"/>
      <c r="BP1117" s="392"/>
      <c r="BQ1117" s="392"/>
      <c r="BR1117" s="392"/>
      <c r="BS1117" s="392"/>
      <c r="BT1117" s="392"/>
      <c r="BU1117" s="392"/>
      <c r="BV1117" s="392"/>
      <c r="BW1117" s="392"/>
      <c r="BX1117" s="392"/>
      <c r="BY1117" s="392"/>
    </row>
    <row r="1118" s="211" customFormat="true" ht="15" customHeight="true" x14ac:dyDescent="0.2">
      <c r="BA1118" s="392"/>
      <c r="BB1118" s="238"/>
      <c r="BC1118" s="392"/>
      <c r="BD1118" s="392"/>
      <c r="BE1118" s="392"/>
      <c r="BF1118" s="392"/>
      <c r="BG1118" s="392"/>
      <c r="BH1118" s="392"/>
      <c r="BI1118" s="392"/>
      <c r="BJ1118" s="392"/>
      <c r="BK1118" s="392"/>
      <c r="BL1118" s="392"/>
      <c r="BM1118" s="392"/>
      <c r="BN1118" s="392"/>
      <c r="BO1118" s="392"/>
      <c r="BP1118" s="392"/>
      <c r="BQ1118" s="392"/>
      <c r="BR1118" s="392"/>
      <c r="BS1118" s="392"/>
      <c r="BT1118" s="392"/>
      <c r="BU1118" s="392"/>
      <c r="BV1118" s="392"/>
      <c r="BW1118" s="392"/>
      <c r="BX1118" s="392"/>
      <c r="BY1118" s="392"/>
    </row>
    <row r="1119" s="211" customFormat="true" ht="15" customHeight="true" x14ac:dyDescent="0.2">
      <c r="BA1119" s="392"/>
      <c r="BB1119" s="238"/>
      <c r="BC1119" s="392"/>
      <c r="BD1119" s="392"/>
      <c r="BE1119" s="392"/>
      <c r="BF1119" s="392"/>
      <c r="BG1119" s="392"/>
      <c r="BH1119" s="392"/>
      <c r="BI1119" s="392"/>
      <c r="BJ1119" s="392"/>
      <c r="BK1119" s="392"/>
      <c r="BL1119" s="392"/>
      <c r="BM1119" s="392"/>
      <c r="BN1119" s="392"/>
      <c r="BO1119" s="392"/>
      <c r="BP1119" s="392"/>
      <c r="BQ1119" s="392"/>
      <c r="BR1119" s="392"/>
      <c r="BS1119" s="392"/>
      <c r="BT1119" s="392"/>
      <c r="BU1119" s="392"/>
      <c r="BV1119" s="392"/>
      <c r="BW1119" s="392"/>
      <c r="BX1119" s="392"/>
      <c r="BY1119" s="392"/>
    </row>
    <row r="1120" s="211" customFormat="true" ht="15" customHeight="true" x14ac:dyDescent="0.2">
      <c r="BA1120" s="392"/>
      <c r="BB1120" s="238"/>
      <c r="BC1120" s="392"/>
      <c r="BD1120" s="392"/>
      <c r="BE1120" s="392"/>
      <c r="BF1120" s="392"/>
      <c r="BG1120" s="392"/>
      <c r="BH1120" s="392"/>
      <c r="BI1120" s="392"/>
      <c r="BJ1120" s="392"/>
      <c r="BK1120" s="392"/>
      <c r="BL1120" s="392"/>
      <c r="BM1120" s="392"/>
      <c r="BN1120" s="392"/>
      <c r="BO1120" s="392"/>
      <c r="BP1120" s="392"/>
      <c r="BQ1120" s="392"/>
      <c r="BR1120" s="392"/>
      <c r="BS1120" s="392"/>
      <c r="BT1120" s="392"/>
      <c r="BU1120" s="392"/>
      <c r="BV1120" s="392"/>
      <c r="BW1120" s="392"/>
      <c r="BX1120" s="392"/>
      <c r="BY1120" s="392"/>
    </row>
    <row r="1121" s="211" customFormat="true" ht="15" customHeight="true" x14ac:dyDescent="0.2">
      <c r="BA1121" s="392"/>
      <c r="BB1121" s="238"/>
      <c r="BC1121" s="392"/>
      <c r="BD1121" s="392"/>
      <c r="BE1121" s="392"/>
      <c r="BF1121" s="392"/>
      <c r="BG1121" s="392"/>
      <c r="BH1121" s="392"/>
      <c r="BI1121" s="392"/>
      <c r="BJ1121" s="392"/>
      <c r="BK1121" s="392"/>
      <c r="BL1121" s="392"/>
      <c r="BM1121" s="392"/>
      <c r="BN1121" s="392"/>
      <c r="BO1121" s="392"/>
      <c r="BP1121" s="392"/>
      <c r="BQ1121" s="392"/>
      <c r="BR1121" s="392"/>
      <c r="BS1121" s="392"/>
      <c r="BT1121" s="392"/>
      <c r="BU1121" s="392"/>
      <c r="BV1121" s="392"/>
      <c r="BW1121" s="392"/>
      <c r="BX1121" s="392"/>
      <c r="BY1121" s="392"/>
    </row>
    <row r="1122" s="211" customFormat="true" ht="15" customHeight="true" x14ac:dyDescent="0.2">
      <c r="BA1122" s="392"/>
      <c r="BB1122" s="238"/>
      <c r="BC1122" s="392"/>
      <c r="BD1122" s="392"/>
      <c r="BE1122" s="392"/>
      <c r="BF1122" s="392"/>
      <c r="BG1122" s="392"/>
      <c r="BH1122" s="392"/>
      <c r="BI1122" s="392"/>
      <c r="BJ1122" s="392"/>
      <c r="BK1122" s="392"/>
      <c r="BL1122" s="392"/>
      <c r="BM1122" s="392"/>
      <c r="BN1122" s="392"/>
      <c r="BO1122" s="392"/>
      <c r="BP1122" s="392"/>
      <c r="BQ1122" s="392"/>
      <c r="BR1122" s="392"/>
      <c r="BS1122" s="392"/>
      <c r="BT1122" s="392"/>
      <c r="BU1122" s="392"/>
      <c r="BV1122" s="392"/>
      <c r="BW1122" s="392"/>
      <c r="BX1122" s="392"/>
      <c r="BY1122" s="392"/>
    </row>
    <row r="1123" s="211" customFormat="true" ht="15" customHeight="true" x14ac:dyDescent="0.2">
      <c r="BA1123" s="392"/>
      <c r="BB1123" s="238"/>
      <c r="BC1123" s="392"/>
      <c r="BD1123" s="392"/>
      <c r="BE1123" s="392"/>
      <c r="BF1123" s="392"/>
      <c r="BG1123" s="392"/>
      <c r="BH1123" s="392"/>
      <c r="BI1123" s="392"/>
      <c r="BJ1123" s="392"/>
      <c r="BK1123" s="392"/>
      <c r="BL1123" s="392"/>
      <c r="BM1123" s="392"/>
      <c r="BN1123" s="392"/>
      <c r="BO1123" s="392"/>
      <c r="BP1123" s="392"/>
      <c r="BQ1123" s="392"/>
      <c r="BR1123" s="392"/>
      <c r="BS1123" s="392"/>
      <c r="BT1123" s="392"/>
      <c r="BU1123" s="392"/>
      <c r="BV1123" s="392"/>
      <c r="BW1123" s="392"/>
      <c r="BX1123" s="392"/>
      <c r="BY1123" s="392"/>
    </row>
    <row r="1124" s="211" customFormat="true" ht="15" customHeight="true" x14ac:dyDescent="0.2">
      <c r="BA1124" s="392"/>
      <c r="BB1124" s="238"/>
      <c r="BC1124" s="392"/>
      <c r="BD1124" s="392"/>
      <c r="BE1124" s="392"/>
      <c r="BF1124" s="392"/>
      <c r="BG1124" s="392"/>
      <c r="BH1124" s="392"/>
      <c r="BI1124" s="392"/>
      <c r="BJ1124" s="392"/>
      <c r="BK1124" s="392"/>
      <c r="BL1124" s="392"/>
      <c r="BM1124" s="392"/>
      <c r="BN1124" s="392"/>
      <c r="BO1124" s="392"/>
      <c r="BP1124" s="392"/>
      <c r="BQ1124" s="392"/>
      <c r="BR1124" s="392"/>
      <c r="BS1124" s="392"/>
      <c r="BT1124" s="392"/>
      <c r="BU1124" s="392"/>
      <c r="BV1124" s="392"/>
      <c r="BW1124" s="392"/>
      <c r="BX1124" s="392"/>
      <c r="BY1124" s="392"/>
    </row>
    <row r="1125" s="211" customFormat="true" ht="15" customHeight="true" x14ac:dyDescent="0.2">
      <c r="BA1125" s="392"/>
      <c r="BB1125" s="238"/>
      <c r="BC1125" s="392"/>
      <c r="BD1125" s="392"/>
      <c r="BE1125" s="392"/>
      <c r="BF1125" s="392"/>
      <c r="BG1125" s="392"/>
      <c r="BH1125" s="392"/>
      <c r="BI1125" s="392"/>
      <c r="BJ1125" s="392"/>
      <c r="BK1125" s="392"/>
      <c r="BL1125" s="392"/>
      <c r="BM1125" s="392"/>
      <c r="BN1125" s="392"/>
      <c r="BO1125" s="392"/>
      <c r="BP1125" s="392"/>
      <c r="BQ1125" s="392"/>
      <c r="BR1125" s="392"/>
      <c r="BS1125" s="392"/>
      <c r="BT1125" s="392"/>
      <c r="BU1125" s="392"/>
      <c r="BV1125" s="392"/>
      <c r="BW1125" s="392"/>
      <c r="BX1125" s="392"/>
      <c r="BY1125" s="392"/>
    </row>
    <row r="1126" s="211" customFormat="true" ht="15" customHeight="true" x14ac:dyDescent="0.2">
      <c r="BA1126" s="392"/>
      <c r="BB1126" s="238"/>
      <c r="BC1126" s="392"/>
      <c r="BD1126" s="392"/>
      <c r="BE1126" s="392"/>
      <c r="BF1126" s="392"/>
      <c r="BG1126" s="392"/>
      <c r="BH1126" s="392"/>
      <c r="BI1126" s="392"/>
      <c r="BJ1126" s="392"/>
      <c r="BK1126" s="392"/>
      <c r="BL1126" s="392"/>
      <c r="BM1126" s="392"/>
      <c r="BN1126" s="392"/>
      <c r="BO1126" s="392"/>
      <c r="BP1126" s="392"/>
      <c r="BQ1126" s="392"/>
      <c r="BR1126" s="392"/>
      <c r="BS1126" s="392"/>
      <c r="BT1126" s="392"/>
      <c r="BU1126" s="392"/>
      <c r="BV1126" s="392"/>
      <c r="BW1126" s="392"/>
      <c r="BX1126" s="392"/>
      <c r="BY1126" s="392"/>
    </row>
    <row r="1127" s="211" customFormat="true" ht="15" customHeight="true" x14ac:dyDescent="0.2">
      <c r="BA1127" s="392"/>
      <c r="BB1127" s="238"/>
      <c r="BC1127" s="392"/>
      <c r="BD1127" s="392"/>
      <c r="BE1127" s="392"/>
      <c r="BF1127" s="392"/>
      <c r="BG1127" s="392"/>
      <c r="BH1127" s="392"/>
      <c r="BI1127" s="392"/>
      <c r="BJ1127" s="392"/>
      <c r="BK1127" s="392"/>
      <c r="BL1127" s="392"/>
      <c r="BM1127" s="392"/>
      <c r="BN1127" s="392"/>
      <c r="BO1127" s="392"/>
      <c r="BP1127" s="392"/>
      <c r="BQ1127" s="392"/>
      <c r="BR1127" s="392"/>
      <c r="BS1127" s="392"/>
      <c r="BT1127" s="392"/>
      <c r="BU1127" s="392"/>
      <c r="BV1127" s="392"/>
      <c r="BW1127" s="392"/>
      <c r="BX1127" s="392"/>
      <c r="BY1127" s="392"/>
    </row>
    <row r="1128" s="211" customFormat="true" ht="15" customHeight="true" x14ac:dyDescent="0.2">
      <c r="BA1128" s="392"/>
      <c r="BB1128" s="238"/>
      <c r="BC1128" s="392"/>
      <c r="BD1128" s="392"/>
      <c r="BE1128" s="392"/>
      <c r="BF1128" s="392"/>
      <c r="BG1128" s="392"/>
      <c r="BH1128" s="392"/>
      <c r="BI1128" s="392"/>
      <c r="BJ1128" s="392"/>
      <c r="BK1128" s="392"/>
      <c r="BL1128" s="392"/>
      <c r="BM1128" s="392"/>
      <c r="BN1128" s="392"/>
      <c r="BO1128" s="392"/>
      <c r="BP1128" s="392"/>
      <c r="BQ1128" s="392"/>
      <c r="BR1128" s="392"/>
      <c r="BS1128" s="392"/>
      <c r="BT1128" s="392"/>
      <c r="BU1128" s="392"/>
      <c r="BV1128" s="392"/>
      <c r="BW1128" s="392"/>
      <c r="BX1128" s="392"/>
      <c r="BY1128" s="392"/>
    </row>
    <row r="1129" s="211" customFormat="true" ht="15" customHeight="true" x14ac:dyDescent="0.2">
      <c r="BA1129" s="392"/>
      <c r="BB1129" s="238"/>
      <c r="BC1129" s="392"/>
      <c r="BD1129" s="392"/>
      <c r="BE1129" s="392"/>
      <c r="BF1129" s="392"/>
      <c r="BG1129" s="392"/>
      <c r="BH1129" s="392"/>
      <c r="BI1129" s="392"/>
      <c r="BJ1129" s="392"/>
      <c r="BK1129" s="392"/>
      <c r="BL1129" s="392"/>
      <c r="BM1129" s="392"/>
      <c r="BN1129" s="392"/>
      <c r="BO1129" s="392"/>
      <c r="BP1129" s="392"/>
      <c r="BQ1129" s="392"/>
      <c r="BR1129" s="392"/>
      <c r="BS1129" s="392"/>
      <c r="BT1129" s="392"/>
      <c r="BU1129" s="392"/>
      <c r="BV1129" s="392"/>
      <c r="BW1129" s="392"/>
      <c r="BX1129" s="392"/>
      <c r="BY1129" s="392"/>
    </row>
    <row r="1130" s="211" customFormat="true" ht="15" customHeight="true" x14ac:dyDescent="0.2">
      <c r="BA1130" s="392"/>
      <c r="BB1130" s="238"/>
      <c r="BC1130" s="392"/>
      <c r="BD1130" s="392"/>
      <c r="BE1130" s="392"/>
      <c r="BF1130" s="392"/>
      <c r="BG1130" s="392"/>
      <c r="BH1130" s="392"/>
      <c r="BI1130" s="392"/>
      <c r="BJ1130" s="392"/>
      <c r="BK1130" s="392"/>
      <c r="BL1130" s="392"/>
      <c r="BM1130" s="392"/>
      <c r="BN1130" s="392"/>
      <c r="BO1130" s="392"/>
      <c r="BP1130" s="392"/>
      <c r="BQ1130" s="392"/>
      <c r="BR1130" s="392"/>
      <c r="BS1130" s="392"/>
      <c r="BT1130" s="392"/>
      <c r="BU1130" s="392"/>
      <c r="BV1130" s="392"/>
      <c r="BW1130" s="392"/>
      <c r="BX1130" s="392"/>
      <c r="BY1130" s="392"/>
    </row>
    <row r="1131" s="211" customFormat="true" ht="15" customHeight="true" x14ac:dyDescent="0.2">
      <c r="BA1131" s="392"/>
      <c r="BB1131" s="238"/>
      <c r="BC1131" s="392"/>
      <c r="BD1131" s="392"/>
      <c r="BE1131" s="392"/>
      <c r="BF1131" s="392"/>
      <c r="BG1131" s="392"/>
      <c r="BH1131" s="392"/>
      <c r="BI1131" s="392"/>
      <c r="BJ1131" s="392"/>
      <c r="BK1131" s="392"/>
      <c r="BL1131" s="392"/>
      <c r="BM1131" s="392"/>
      <c r="BN1131" s="392"/>
      <c r="BO1131" s="392"/>
      <c r="BP1131" s="392"/>
      <c r="BQ1131" s="392"/>
      <c r="BR1131" s="392"/>
      <c r="BS1131" s="392"/>
      <c r="BT1131" s="392"/>
      <c r="BU1131" s="392"/>
      <c r="BV1131" s="392"/>
      <c r="BW1131" s="392"/>
      <c r="BX1131" s="392"/>
      <c r="BY1131" s="392"/>
    </row>
    <row r="1132" s="211" customFormat="true" ht="15" customHeight="true" x14ac:dyDescent="0.2">
      <c r="BA1132" s="392"/>
      <c r="BB1132" s="238"/>
      <c r="BC1132" s="392"/>
      <c r="BD1132" s="392"/>
      <c r="BE1132" s="392"/>
      <c r="BF1132" s="392"/>
      <c r="BG1132" s="392"/>
      <c r="BH1132" s="392"/>
      <c r="BI1132" s="392"/>
      <c r="BJ1132" s="392"/>
      <c r="BK1132" s="392"/>
      <c r="BL1132" s="392"/>
      <c r="BM1132" s="392"/>
      <c r="BN1132" s="392"/>
      <c r="BO1132" s="392"/>
      <c r="BP1132" s="392"/>
      <c r="BQ1132" s="392"/>
      <c r="BR1132" s="392"/>
      <c r="BS1132" s="392"/>
      <c r="BT1132" s="392"/>
      <c r="BU1132" s="392"/>
      <c r="BV1132" s="392"/>
      <c r="BW1132" s="392"/>
      <c r="BX1132" s="392"/>
      <c r="BY1132" s="392"/>
    </row>
    <row r="1133" s="211" customFormat="true" ht="15" customHeight="true" x14ac:dyDescent="0.2">
      <c r="BA1133" s="392"/>
      <c r="BB1133" s="238"/>
      <c r="BC1133" s="392"/>
      <c r="BD1133" s="392"/>
      <c r="BE1133" s="392"/>
      <c r="BF1133" s="392"/>
      <c r="BG1133" s="392"/>
      <c r="BH1133" s="392"/>
      <c r="BI1133" s="392"/>
      <c r="BJ1133" s="392"/>
      <c r="BK1133" s="392"/>
      <c r="BL1133" s="392"/>
      <c r="BM1133" s="392"/>
      <c r="BN1133" s="392"/>
      <c r="BO1133" s="392"/>
      <c r="BP1133" s="392"/>
      <c r="BQ1133" s="392"/>
      <c r="BR1133" s="392"/>
      <c r="BS1133" s="392"/>
      <c r="BT1133" s="392"/>
      <c r="BU1133" s="392"/>
      <c r="BV1133" s="392"/>
      <c r="BW1133" s="392"/>
      <c r="BX1133" s="392"/>
      <c r="BY1133" s="392"/>
    </row>
    <row r="1134" s="211" customFormat="true" ht="15" customHeight="true" x14ac:dyDescent="0.2">
      <c r="BA1134" s="392"/>
      <c r="BB1134" s="238"/>
      <c r="BC1134" s="392"/>
      <c r="BD1134" s="392"/>
      <c r="BE1134" s="392"/>
      <c r="BF1134" s="392"/>
      <c r="BG1134" s="392"/>
      <c r="BH1134" s="392"/>
      <c r="BI1134" s="392"/>
      <c r="BJ1134" s="392"/>
      <c r="BK1134" s="392"/>
      <c r="BL1134" s="392"/>
      <c r="BM1134" s="392"/>
      <c r="BN1134" s="392"/>
      <c r="BO1134" s="392"/>
      <c r="BP1134" s="392"/>
      <c r="BQ1134" s="392"/>
      <c r="BR1134" s="392"/>
      <c r="BS1134" s="392"/>
      <c r="BT1134" s="392"/>
      <c r="BU1134" s="392"/>
      <c r="BV1134" s="392"/>
      <c r="BW1134" s="392"/>
      <c r="BX1134" s="392"/>
      <c r="BY1134" s="392"/>
    </row>
    <row r="1135" s="211" customFormat="true" ht="15" customHeight="true" x14ac:dyDescent="0.2">
      <c r="BA1135" s="392"/>
      <c r="BB1135" s="238"/>
      <c r="BC1135" s="392"/>
      <c r="BD1135" s="392"/>
      <c r="BE1135" s="392"/>
      <c r="BF1135" s="392"/>
      <c r="BG1135" s="392"/>
      <c r="BH1135" s="392"/>
      <c r="BI1135" s="392"/>
      <c r="BJ1135" s="392"/>
      <c r="BK1135" s="392"/>
      <c r="BL1135" s="392"/>
      <c r="BM1135" s="392"/>
      <c r="BN1135" s="392"/>
      <c r="BO1135" s="392"/>
      <c r="BP1135" s="392"/>
      <c r="BQ1135" s="392"/>
      <c r="BR1135" s="392"/>
      <c r="BS1135" s="392"/>
      <c r="BT1135" s="392"/>
      <c r="BU1135" s="392"/>
      <c r="BV1135" s="392"/>
      <c r="BW1135" s="392"/>
      <c r="BX1135" s="392"/>
      <c r="BY1135" s="392"/>
    </row>
    <row r="1136" s="211" customFormat="true" ht="15" customHeight="true" x14ac:dyDescent="0.2">
      <c r="BA1136" s="392"/>
      <c r="BB1136" s="238"/>
      <c r="BC1136" s="392"/>
      <c r="BD1136" s="392"/>
      <c r="BE1136" s="392"/>
      <c r="BF1136" s="392"/>
      <c r="BG1136" s="392"/>
      <c r="BH1136" s="392"/>
      <c r="BI1136" s="392"/>
      <c r="BJ1136" s="392"/>
      <c r="BK1136" s="392"/>
      <c r="BL1136" s="392"/>
      <c r="BM1136" s="392"/>
      <c r="BN1136" s="392"/>
      <c r="BO1136" s="392"/>
      <c r="BP1136" s="392"/>
      <c r="BQ1136" s="392"/>
      <c r="BR1136" s="392"/>
      <c r="BS1136" s="392"/>
      <c r="BT1136" s="392"/>
      <c r="BU1136" s="392"/>
      <c r="BV1136" s="392"/>
      <c r="BW1136" s="392"/>
      <c r="BX1136" s="392"/>
      <c r="BY1136" s="392"/>
    </row>
    <row r="1137" s="211" customFormat="true" ht="15" customHeight="true" x14ac:dyDescent="0.2">
      <c r="BA1137" s="392"/>
      <c r="BB1137" s="238"/>
      <c r="BC1137" s="392"/>
      <c r="BD1137" s="392"/>
      <c r="BE1137" s="392"/>
      <c r="BF1137" s="392"/>
      <c r="BG1137" s="392"/>
      <c r="BH1137" s="392"/>
      <c r="BI1137" s="392"/>
      <c r="BJ1137" s="392"/>
      <c r="BK1137" s="392"/>
      <c r="BL1137" s="392"/>
      <c r="BM1137" s="392"/>
      <c r="BN1137" s="392"/>
      <c r="BO1137" s="392"/>
      <c r="BP1137" s="392"/>
      <c r="BQ1137" s="392"/>
      <c r="BR1137" s="392"/>
      <c r="BS1137" s="392"/>
      <c r="BT1137" s="392"/>
      <c r="BU1137" s="392"/>
      <c r="BV1137" s="392"/>
      <c r="BW1137" s="392"/>
      <c r="BX1137" s="392"/>
      <c r="BY1137" s="392"/>
    </row>
    <row r="1138" s="211" customFormat="true" ht="15" customHeight="true" x14ac:dyDescent="0.2">
      <c r="BA1138" s="392"/>
      <c r="BB1138" s="238"/>
      <c r="BC1138" s="392"/>
      <c r="BD1138" s="392"/>
      <c r="BE1138" s="392"/>
      <c r="BF1138" s="392"/>
      <c r="BG1138" s="392"/>
      <c r="BH1138" s="392"/>
      <c r="BI1138" s="392"/>
      <c r="BJ1138" s="392"/>
      <c r="BK1138" s="392"/>
      <c r="BL1138" s="392"/>
      <c r="BM1138" s="392"/>
      <c r="BN1138" s="392"/>
      <c r="BO1138" s="392"/>
      <c r="BP1138" s="392"/>
      <c r="BQ1138" s="392"/>
      <c r="BR1138" s="392"/>
      <c r="BS1138" s="392"/>
      <c r="BT1138" s="392"/>
      <c r="BU1138" s="392"/>
      <c r="BV1138" s="392"/>
      <c r="BW1138" s="392"/>
      <c r="BX1138" s="392"/>
      <c r="BY1138" s="392"/>
    </row>
    <row r="1139" s="211" customFormat="true" ht="15" customHeight="true" x14ac:dyDescent="0.2">
      <c r="BA1139" s="392"/>
      <c r="BB1139" s="238"/>
      <c r="BC1139" s="392"/>
      <c r="BD1139" s="392"/>
      <c r="BE1139" s="392"/>
      <c r="BF1139" s="392"/>
      <c r="BG1139" s="392"/>
      <c r="BH1139" s="392"/>
      <c r="BI1139" s="392"/>
      <c r="BJ1139" s="392"/>
      <c r="BK1139" s="392"/>
      <c r="BL1139" s="392"/>
      <c r="BM1139" s="392"/>
      <c r="BN1139" s="392"/>
      <c r="BO1139" s="392"/>
      <c r="BP1139" s="392"/>
      <c r="BQ1139" s="392"/>
      <c r="BR1139" s="392"/>
      <c r="BS1139" s="392"/>
      <c r="BT1139" s="392"/>
      <c r="BU1139" s="392"/>
      <c r="BV1139" s="392"/>
      <c r="BW1139" s="392"/>
      <c r="BX1139" s="392"/>
      <c r="BY1139" s="392"/>
    </row>
    <row r="1140" s="211" customFormat="true" ht="15" customHeight="true" x14ac:dyDescent="0.2">
      <c r="BA1140" s="392"/>
      <c r="BB1140" s="238"/>
      <c r="BC1140" s="392"/>
      <c r="BD1140" s="392"/>
      <c r="BE1140" s="392"/>
      <c r="BF1140" s="392"/>
      <c r="BG1140" s="392"/>
      <c r="BH1140" s="392"/>
      <c r="BI1140" s="392"/>
      <c r="BJ1140" s="392"/>
      <c r="BK1140" s="392"/>
      <c r="BL1140" s="392"/>
      <c r="BM1140" s="392"/>
      <c r="BN1140" s="392"/>
      <c r="BO1140" s="392"/>
      <c r="BP1140" s="392"/>
      <c r="BQ1140" s="392"/>
      <c r="BR1140" s="392"/>
      <c r="BS1140" s="392"/>
      <c r="BT1140" s="392"/>
      <c r="BU1140" s="392"/>
      <c r="BV1140" s="392"/>
      <c r="BW1140" s="392"/>
      <c r="BX1140" s="392"/>
      <c r="BY1140" s="392"/>
    </row>
    <row r="1141" s="211" customFormat="true" ht="15" customHeight="true" x14ac:dyDescent="0.2">
      <c r="BA1141" s="392"/>
      <c r="BB1141" s="238"/>
      <c r="BC1141" s="392"/>
      <c r="BD1141" s="392"/>
      <c r="BE1141" s="392"/>
      <c r="BF1141" s="392"/>
      <c r="BG1141" s="392"/>
      <c r="BH1141" s="392"/>
      <c r="BI1141" s="392"/>
      <c r="BJ1141" s="392"/>
      <c r="BK1141" s="392"/>
      <c r="BL1141" s="392"/>
      <c r="BM1141" s="392"/>
      <c r="BN1141" s="392"/>
      <c r="BO1141" s="392"/>
      <c r="BP1141" s="392"/>
      <c r="BQ1141" s="392"/>
      <c r="BR1141" s="392"/>
      <c r="BS1141" s="392"/>
      <c r="BT1141" s="392"/>
      <c r="BU1141" s="392"/>
      <c r="BV1141" s="392"/>
      <c r="BW1141" s="392"/>
      <c r="BX1141" s="392"/>
      <c r="BY1141" s="392"/>
    </row>
    <row r="1142" s="211" customFormat="true" ht="15" customHeight="true" x14ac:dyDescent="0.2">
      <c r="BA1142" s="392"/>
      <c r="BB1142" s="238"/>
      <c r="BC1142" s="392"/>
      <c r="BD1142" s="392"/>
      <c r="BE1142" s="392"/>
      <c r="BF1142" s="392"/>
      <c r="BG1142" s="392"/>
      <c r="BH1142" s="392"/>
      <c r="BI1142" s="392"/>
      <c r="BJ1142" s="392"/>
      <c r="BK1142" s="392"/>
      <c r="BL1142" s="392"/>
      <c r="BM1142" s="392"/>
      <c r="BN1142" s="392"/>
      <c r="BO1142" s="392"/>
      <c r="BP1142" s="392"/>
      <c r="BQ1142" s="392"/>
      <c r="BR1142" s="392"/>
      <c r="BS1142" s="392"/>
      <c r="BT1142" s="392"/>
      <c r="BU1142" s="392"/>
      <c r="BV1142" s="392"/>
      <c r="BW1142" s="392"/>
      <c r="BX1142" s="392"/>
      <c r="BY1142" s="392"/>
    </row>
    <row r="1143" s="211" customFormat="true" ht="15" customHeight="true" x14ac:dyDescent="0.2">
      <c r="BA1143" s="392"/>
      <c r="BB1143" s="238"/>
      <c r="BC1143" s="392"/>
      <c r="BD1143" s="392"/>
      <c r="BE1143" s="392"/>
      <c r="BF1143" s="392"/>
      <c r="BG1143" s="392"/>
      <c r="BH1143" s="392"/>
      <c r="BI1143" s="392"/>
      <c r="BJ1143" s="392"/>
      <c r="BK1143" s="392"/>
      <c r="BL1143" s="392"/>
      <c r="BM1143" s="392"/>
      <c r="BN1143" s="392"/>
      <c r="BO1143" s="392"/>
      <c r="BP1143" s="392"/>
      <c r="BQ1143" s="392"/>
      <c r="BR1143" s="392"/>
      <c r="BS1143" s="392"/>
      <c r="BT1143" s="392"/>
      <c r="BU1143" s="392"/>
      <c r="BV1143" s="392"/>
      <c r="BW1143" s="392"/>
      <c r="BX1143" s="392"/>
      <c r="BY1143" s="392"/>
    </row>
    <row r="1144" s="211" customFormat="true" ht="15" customHeight="true" x14ac:dyDescent="0.2">
      <c r="BA1144" s="392"/>
      <c r="BB1144" s="238"/>
      <c r="BC1144" s="392"/>
      <c r="BD1144" s="392"/>
      <c r="BE1144" s="392"/>
      <c r="BF1144" s="392"/>
      <c r="BG1144" s="392"/>
      <c r="BH1144" s="392"/>
      <c r="BI1144" s="392"/>
      <c r="BJ1144" s="392"/>
      <c r="BK1144" s="392"/>
      <c r="BL1144" s="392"/>
      <c r="BM1144" s="392"/>
      <c r="BN1144" s="392"/>
      <c r="BO1144" s="392"/>
      <c r="BP1144" s="392"/>
      <c r="BQ1144" s="392"/>
      <c r="BR1144" s="392"/>
      <c r="BS1144" s="392"/>
      <c r="BT1144" s="392"/>
      <c r="BU1144" s="392"/>
      <c r="BV1144" s="392"/>
      <c r="BW1144" s="392"/>
      <c r="BX1144" s="392"/>
      <c r="BY1144" s="392"/>
    </row>
    <row r="1145" s="211" customFormat="true" ht="15" customHeight="true" x14ac:dyDescent="0.2">
      <c r="BA1145" s="392"/>
      <c r="BB1145" s="238"/>
      <c r="BC1145" s="392"/>
      <c r="BD1145" s="392"/>
      <c r="BE1145" s="392"/>
      <c r="BF1145" s="392"/>
      <c r="BG1145" s="392"/>
      <c r="BH1145" s="392"/>
      <c r="BI1145" s="392"/>
      <c r="BJ1145" s="392"/>
      <c r="BK1145" s="392"/>
      <c r="BL1145" s="392"/>
      <c r="BM1145" s="392"/>
      <c r="BN1145" s="392"/>
      <c r="BO1145" s="392"/>
      <c r="BP1145" s="392"/>
      <c r="BQ1145" s="392"/>
      <c r="BR1145" s="392"/>
      <c r="BS1145" s="392"/>
      <c r="BT1145" s="392"/>
      <c r="BU1145" s="392"/>
      <c r="BV1145" s="392"/>
      <c r="BW1145" s="392"/>
      <c r="BX1145" s="392"/>
      <c r="BY1145" s="392"/>
    </row>
    <row r="1146" s="211" customFormat="true" ht="15" customHeight="true" x14ac:dyDescent="0.2">
      <c r="BA1146" s="392"/>
      <c r="BB1146" s="238"/>
      <c r="BC1146" s="392"/>
      <c r="BD1146" s="392"/>
      <c r="BE1146" s="392"/>
      <c r="BF1146" s="392"/>
      <c r="BG1146" s="392"/>
      <c r="BH1146" s="392"/>
      <c r="BI1146" s="392"/>
      <c r="BJ1146" s="392"/>
      <c r="BK1146" s="392"/>
      <c r="BL1146" s="392"/>
      <c r="BM1146" s="392"/>
      <c r="BN1146" s="392"/>
      <c r="BO1146" s="392"/>
      <c r="BP1146" s="392"/>
      <c r="BQ1146" s="392"/>
      <c r="BR1146" s="392"/>
      <c r="BS1146" s="392"/>
      <c r="BT1146" s="392"/>
      <c r="BU1146" s="392"/>
      <c r="BV1146" s="392"/>
      <c r="BW1146" s="392"/>
      <c r="BX1146" s="392"/>
      <c r="BY1146" s="392"/>
    </row>
    <row r="1147" s="211" customFormat="true" ht="15" customHeight="true" x14ac:dyDescent="0.2">
      <c r="BA1147" s="392"/>
      <c r="BB1147" s="238"/>
      <c r="BC1147" s="392"/>
      <c r="BD1147" s="392"/>
      <c r="BE1147" s="392"/>
      <c r="BF1147" s="392"/>
      <c r="BG1147" s="392"/>
      <c r="BH1147" s="392"/>
      <c r="BI1147" s="392"/>
      <c r="BJ1147" s="392"/>
      <c r="BK1147" s="392"/>
      <c r="BL1147" s="392"/>
      <c r="BM1147" s="392"/>
      <c r="BN1147" s="392"/>
      <c r="BO1147" s="392"/>
      <c r="BP1147" s="392"/>
      <c r="BQ1147" s="392"/>
      <c r="BR1147" s="392"/>
      <c r="BS1147" s="392"/>
      <c r="BT1147" s="392"/>
      <c r="BU1147" s="392"/>
      <c r="BV1147" s="392"/>
      <c r="BW1147" s="392"/>
      <c r="BX1147" s="392"/>
      <c r="BY1147" s="392"/>
    </row>
    <row r="1148" s="211" customFormat="true" ht="15" customHeight="true" x14ac:dyDescent="0.2">
      <c r="BA1148" s="392"/>
      <c r="BB1148" s="238"/>
      <c r="BC1148" s="392"/>
      <c r="BD1148" s="392"/>
      <c r="BE1148" s="392"/>
      <c r="BF1148" s="392"/>
      <c r="BG1148" s="392"/>
      <c r="BH1148" s="392"/>
      <c r="BI1148" s="392"/>
      <c r="BJ1148" s="392"/>
      <c r="BK1148" s="392"/>
      <c r="BL1148" s="392"/>
      <c r="BM1148" s="392"/>
      <c r="BN1148" s="392"/>
      <c r="BO1148" s="392"/>
      <c r="BP1148" s="392"/>
      <c r="BQ1148" s="392"/>
      <c r="BR1148" s="392"/>
      <c r="BS1148" s="392"/>
      <c r="BT1148" s="392"/>
      <c r="BU1148" s="392"/>
      <c r="BV1148" s="392"/>
      <c r="BW1148" s="392"/>
      <c r="BX1148" s="392"/>
      <c r="BY1148" s="392"/>
    </row>
    <row r="1149" s="211" customFormat="true" ht="15" customHeight="true" x14ac:dyDescent="0.2">
      <c r="BA1149" s="392"/>
      <c r="BB1149" s="238"/>
      <c r="BC1149" s="392"/>
      <c r="BD1149" s="392"/>
      <c r="BE1149" s="392"/>
      <c r="BF1149" s="392"/>
      <c r="BG1149" s="392"/>
      <c r="BH1149" s="392"/>
      <c r="BI1149" s="392"/>
      <c r="BJ1149" s="392"/>
      <c r="BK1149" s="392"/>
      <c r="BL1149" s="392"/>
      <c r="BM1149" s="392"/>
      <c r="BN1149" s="392"/>
      <c r="BO1149" s="392"/>
      <c r="BP1149" s="392"/>
      <c r="BQ1149" s="392"/>
      <c r="BR1149" s="392"/>
      <c r="BS1149" s="392"/>
      <c r="BT1149" s="392"/>
      <c r="BU1149" s="392"/>
      <c r="BV1149" s="392"/>
      <c r="BW1149" s="392"/>
      <c r="BX1149" s="392"/>
      <c r="BY1149" s="392"/>
    </row>
    <row r="1150" s="211" customFormat="true" ht="15" customHeight="true" x14ac:dyDescent="0.2">
      <c r="BA1150" s="392"/>
      <c r="BB1150" s="238"/>
      <c r="BC1150" s="392"/>
      <c r="BD1150" s="392"/>
      <c r="BE1150" s="392"/>
      <c r="BF1150" s="392"/>
      <c r="BG1150" s="392"/>
      <c r="BH1150" s="392"/>
      <c r="BI1150" s="392"/>
      <c r="BJ1150" s="392"/>
      <c r="BK1150" s="392"/>
      <c r="BL1150" s="392"/>
      <c r="BM1150" s="392"/>
      <c r="BN1150" s="392"/>
      <c r="BO1150" s="392"/>
      <c r="BP1150" s="392"/>
      <c r="BQ1150" s="392"/>
      <c r="BR1150" s="392"/>
      <c r="BS1150" s="392"/>
      <c r="BT1150" s="392"/>
      <c r="BU1150" s="392"/>
      <c r="BV1150" s="392"/>
      <c r="BW1150" s="392"/>
      <c r="BX1150" s="392"/>
      <c r="BY1150" s="392"/>
    </row>
    <row r="1151" s="211" customFormat="true" ht="15" customHeight="true" x14ac:dyDescent="0.2">
      <c r="BA1151" s="392"/>
      <c r="BB1151" s="238"/>
      <c r="BC1151" s="392"/>
      <c r="BD1151" s="392"/>
      <c r="BE1151" s="392"/>
      <c r="BF1151" s="392"/>
      <c r="BG1151" s="392"/>
      <c r="BH1151" s="392"/>
      <c r="BI1151" s="392"/>
      <c r="BJ1151" s="392"/>
      <c r="BK1151" s="392"/>
      <c r="BL1151" s="392"/>
      <c r="BM1151" s="392"/>
      <c r="BN1151" s="392"/>
      <c r="BO1151" s="392"/>
      <c r="BP1151" s="392"/>
      <c r="BQ1151" s="392"/>
      <c r="BR1151" s="392"/>
      <c r="BS1151" s="392"/>
      <c r="BT1151" s="392"/>
      <c r="BU1151" s="392"/>
      <c r="BV1151" s="392"/>
      <c r="BW1151" s="392"/>
      <c r="BX1151" s="392"/>
      <c r="BY1151" s="392"/>
    </row>
    <row r="1152" s="211" customFormat="true" ht="15" customHeight="true" x14ac:dyDescent="0.2">
      <c r="BA1152" s="392"/>
      <c r="BB1152" s="238"/>
      <c r="BC1152" s="392"/>
      <c r="BD1152" s="392"/>
      <c r="BE1152" s="392"/>
      <c r="BF1152" s="392"/>
      <c r="BG1152" s="392"/>
      <c r="BH1152" s="392"/>
      <c r="BI1152" s="392"/>
      <c r="BJ1152" s="392"/>
      <c r="BK1152" s="392"/>
      <c r="BL1152" s="392"/>
      <c r="BM1152" s="392"/>
      <c r="BN1152" s="392"/>
      <c r="BO1152" s="392"/>
      <c r="BP1152" s="392"/>
      <c r="BQ1152" s="392"/>
      <c r="BR1152" s="392"/>
      <c r="BS1152" s="392"/>
      <c r="BT1152" s="392"/>
      <c r="BU1152" s="392"/>
      <c r="BV1152" s="392"/>
      <c r="BW1152" s="392"/>
      <c r="BX1152" s="392"/>
      <c r="BY1152" s="392"/>
    </row>
    <row r="1153" s="211" customFormat="true" ht="15" customHeight="true" x14ac:dyDescent="0.2">
      <c r="BA1153" s="392"/>
      <c r="BB1153" s="238"/>
      <c r="BC1153" s="392"/>
      <c r="BD1153" s="392"/>
      <c r="BE1153" s="392"/>
      <c r="BF1153" s="392"/>
      <c r="BG1153" s="392"/>
      <c r="BH1153" s="392"/>
      <c r="BI1153" s="392"/>
      <c r="BJ1153" s="392"/>
      <c r="BK1153" s="392"/>
      <c r="BL1153" s="392"/>
      <c r="BM1153" s="392"/>
      <c r="BN1153" s="392"/>
      <c r="BO1153" s="392"/>
      <c r="BP1153" s="392"/>
      <c r="BQ1153" s="392"/>
      <c r="BR1153" s="392"/>
      <c r="BS1153" s="392"/>
      <c r="BT1153" s="392"/>
      <c r="BU1153" s="392"/>
      <c r="BV1153" s="392"/>
      <c r="BW1153" s="392"/>
      <c r="BX1153" s="392"/>
      <c r="BY1153" s="392"/>
    </row>
    <row r="1154" s="211" customFormat="true" ht="15" customHeight="true" x14ac:dyDescent="0.2">
      <c r="BA1154" s="392"/>
      <c r="BB1154" s="238"/>
      <c r="BC1154" s="392"/>
      <c r="BD1154" s="392"/>
      <c r="BE1154" s="392"/>
      <c r="BF1154" s="392"/>
      <c r="BG1154" s="392"/>
      <c r="BH1154" s="392"/>
      <c r="BI1154" s="392"/>
      <c r="BJ1154" s="392"/>
      <c r="BK1154" s="392"/>
      <c r="BL1154" s="392"/>
      <c r="BM1154" s="392"/>
      <c r="BN1154" s="392"/>
      <c r="BO1154" s="392"/>
      <c r="BP1154" s="392"/>
      <c r="BQ1154" s="392"/>
      <c r="BR1154" s="392"/>
      <c r="BS1154" s="392"/>
      <c r="BT1154" s="392"/>
      <c r="BU1154" s="392"/>
      <c r="BV1154" s="392"/>
      <c r="BW1154" s="392"/>
      <c r="BX1154" s="392"/>
      <c r="BY1154" s="392"/>
    </row>
    <row r="1155" s="211" customFormat="true" ht="15" customHeight="true" x14ac:dyDescent="0.2">
      <c r="BA1155" s="392"/>
      <c r="BB1155" s="238"/>
      <c r="BC1155" s="392"/>
      <c r="BD1155" s="392"/>
      <c r="BE1155" s="392"/>
      <c r="BF1155" s="392"/>
      <c r="BG1155" s="392"/>
      <c r="BH1155" s="392"/>
      <c r="BI1155" s="392"/>
      <c r="BJ1155" s="392"/>
      <c r="BK1155" s="392"/>
      <c r="BL1155" s="392"/>
      <c r="BM1155" s="392"/>
      <c r="BN1155" s="392"/>
      <c r="BO1155" s="392"/>
      <c r="BP1155" s="392"/>
      <c r="BQ1155" s="392"/>
      <c r="BR1155" s="392"/>
      <c r="BS1155" s="392"/>
      <c r="BT1155" s="392"/>
      <c r="BU1155" s="392"/>
      <c r="BV1155" s="392"/>
      <c r="BW1155" s="392"/>
      <c r="BX1155" s="392"/>
      <c r="BY1155" s="392"/>
    </row>
    <row r="1156" s="211" customFormat="true" ht="15" customHeight="true" x14ac:dyDescent="0.2">
      <c r="BA1156" s="392"/>
      <c r="BB1156" s="238"/>
      <c r="BC1156" s="392"/>
      <c r="BD1156" s="392"/>
      <c r="BE1156" s="392"/>
      <c r="BF1156" s="392"/>
      <c r="BG1156" s="392"/>
      <c r="BH1156" s="392"/>
      <c r="BI1156" s="392"/>
      <c r="BJ1156" s="392"/>
      <c r="BK1156" s="392"/>
      <c r="BL1156" s="392"/>
      <c r="BM1156" s="392"/>
      <c r="BN1156" s="392"/>
      <c r="BO1156" s="392"/>
      <c r="BP1156" s="392"/>
      <c r="BQ1156" s="392"/>
      <c r="BR1156" s="392"/>
      <c r="BS1156" s="392"/>
      <c r="BT1156" s="392"/>
      <c r="BU1156" s="392"/>
      <c r="BV1156" s="392"/>
      <c r="BW1156" s="392"/>
      <c r="BX1156" s="392"/>
      <c r="BY1156" s="392"/>
    </row>
    <row r="1157" s="211" customFormat="true" ht="15" customHeight="true" x14ac:dyDescent="0.2">
      <c r="BA1157" s="392"/>
      <c r="BB1157" s="238"/>
      <c r="BC1157" s="392"/>
      <c r="BD1157" s="392"/>
      <c r="BE1157" s="392"/>
      <c r="BF1157" s="392"/>
      <c r="BG1157" s="392"/>
      <c r="BH1157" s="392"/>
      <c r="BI1157" s="392"/>
      <c r="BJ1157" s="392"/>
      <c r="BK1157" s="392"/>
      <c r="BL1157" s="392"/>
      <c r="BM1157" s="392"/>
      <c r="BN1157" s="392"/>
      <c r="BO1157" s="392"/>
      <c r="BP1157" s="392"/>
      <c r="BQ1157" s="392"/>
      <c r="BR1157" s="392"/>
      <c r="BS1157" s="392"/>
      <c r="BT1157" s="392"/>
      <c r="BU1157" s="392"/>
      <c r="BV1157" s="392"/>
      <c r="BW1157" s="392"/>
      <c r="BX1157" s="392"/>
      <c r="BY1157" s="392"/>
    </row>
    <row r="1158" s="211" customFormat="true" ht="15" customHeight="true" x14ac:dyDescent="0.2">
      <c r="BA1158" s="392"/>
      <c r="BB1158" s="238"/>
      <c r="BC1158" s="392"/>
      <c r="BD1158" s="392"/>
      <c r="BE1158" s="392"/>
      <c r="BF1158" s="392"/>
      <c r="BG1158" s="392"/>
      <c r="BH1158" s="392"/>
      <c r="BI1158" s="392"/>
      <c r="BJ1158" s="392"/>
      <c r="BK1158" s="392"/>
      <c r="BL1158" s="392"/>
      <c r="BM1158" s="392"/>
      <c r="BN1158" s="392"/>
      <c r="BO1158" s="392"/>
      <c r="BP1158" s="392"/>
      <c r="BQ1158" s="392"/>
      <c r="BR1158" s="392"/>
      <c r="BS1158" s="392"/>
      <c r="BT1158" s="392"/>
      <c r="BU1158" s="392"/>
      <c r="BV1158" s="392"/>
      <c r="BW1158" s="392"/>
      <c r="BX1158" s="392"/>
      <c r="BY1158" s="392"/>
    </row>
    <row r="1159" s="211" customFormat="true" ht="15" customHeight="true" x14ac:dyDescent="0.2">
      <c r="BA1159" s="392"/>
      <c r="BB1159" s="238"/>
      <c r="BC1159" s="392"/>
      <c r="BD1159" s="392"/>
      <c r="BE1159" s="392"/>
      <c r="BF1159" s="392"/>
      <c r="BG1159" s="392"/>
      <c r="BH1159" s="392"/>
      <c r="BI1159" s="392"/>
      <c r="BJ1159" s="392"/>
      <c r="BK1159" s="392"/>
      <c r="BL1159" s="392"/>
      <c r="BM1159" s="392"/>
      <c r="BN1159" s="392"/>
      <c r="BO1159" s="392"/>
      <c r="BP1159" s="392"/>
      <c r="BQ1159" s="392"/>
      <c r="BR1159" s="392"/>
      <c r="BS1159" s="392"/>
      <c r="BT1159" s="392"/>
      <c r="BU1159" s="392"/>
      <c r="BV1159" s="392"/>
      <c r="BW1159" s="392"/>
      <c r="BX1159" s="392"/>
      <c r="BY1159" s="392"/>
    </row>
    <row r="1160" s="211" customFormat="true" ht="15" customHeight="true" x14ac:dyDescent="0.2">
      <c r="BA1160" s="392"/>
      <c r="BB1160" s="238"/>
      <c r="BC1160" s="392"/>
      <c r="BD1160" s="392"/>
      <c r="BE1160" s="392"/>
      <c r="BF1160" s="392"/>
      <c r="BG1160" s="392"/>
      <c r="BH1160" s="392"/>
      <c r="BI1160" s="392"/>
      <c r="BJ1160" s="392"/>
      <c r="BK1160" s="392"/>
      <c r="BL1160" s="392"/>
      <c r="BM1160" s="392"/>
      <c r="BN1160" s="392"/>
      <c r="BO1160" s="392"/>
      <c r="BP1160" s="392"/>
      <c r="BQ1160" s="392"/>
      <c r="BR1160" s="392"/>
      <c r="BS1160" s="392"/>
      <c r="BT1160" s="392"/>
      <c r="BU1160" s="392"/>
      <c r="BV1160" s="392"/>
      <c r="BW1160" s="392"/>
      <c r="BX1160" s="392"/>
      <c r="BY1160" s="392"/>
    </row>
    <row r="1161" s="211" customFormat="true" ht="15" customHeight="true" x14ac:dyDescent="0.2">
      <c r="BA1161" s="392"/>
      <c r="BB1161" s="238"/>
      <c r="BC1161" s="392"/>
      <c r="BD1161" s="392"/>
      <c r="BE1161" s="392"/>
      <c r="BF1161" s="392"/>
      <c r="BG1161" s="392"/>
      <c r="BH1161" s="392"/>
      <c r="BI1161" s="392"/>
      <c r="BJ1161" s="392"/>
      <c r="BK1161" s="392"/>
      <c r="BL1161" s="392"/>
      <c r="BM1161" s="392"/>
      <c r="BN1161" s="392"/>
      <c r="BO1161" s="392"/>
      <c r="BP1161" s="392"/>
      <c r="BQ1161" s="392"/>
      <c r="BR1161" s="392"/>
      <c r="BS1161" s="392"/>
      <c r="BT1161" s="392"/>
      <c r="BU1161" s="392"/>
      <c r="BV1161" s="392"/>
      <c r="BW1161" s="392"/>
      <c r="BX1161" s="392"/>
      <c r="BY1161" s="392"/>
    </row>
    <row r="1162" s="211" customFormat="true" ht="15" customHeight="true" x14ac:dyDescent="0.2">
      <c r="BA1162" s="392"/>
      <c r="BB1162" s="238"/>
      <c r="BC1162" s="392"/>
      <c r="BD1162" s="392"/>
      <c r="BE1162" s="392"/>
      <c r="BF1162" s="392"/>
      <c r="BG1162" s="392"/>
      <c r="BH1162" s="392"/>
      <c r="BI1162" s="392"/>
      <c r="BJ1162" s="392"/>
      <c r="BK1162" s="392"/>
      <c r="BL1162" s="392"/>
      <c r="BM1162" s="392"/>
      <c r="BN1162" s="392"/>
      <c r="BO1162" s="392"/>
      <c r="BP1162" s="392"/>
      <c r="BQ1162" s="392"/>
      <c r="BR1162" s="392"/>
      <c r="BS1162" s="392"/>
      <c r="BT1162" s="392"/>
      <c r="BU1162" s="392"/>
      <c r="BV1162" s="392"/>
      <c r="BW1162" s="392"/>
      <c r="BX1162" s="392"/>
      <c r="BY1162" s="392"/>
    </row>
    <row r="1163" s="211" customFormat="true" ht="15" customHeight="true" x14ac:dyDescent="0.2">
      <c r="BA1163" s="392"/>
      <c r="BB1163" s="238"/>
      <c r="BC1163" s="392"/>
      <c r="BD1163" s="392"/>
      <c r="BE1163" s="392"/>
      <c r="BF1163" s="392"/>
      <c r="BG1163" s="392"/>
      <c r="BH1163" s="392"/>
      <c r="BI1163" s="392"/>
      <c r="BJ1163" s="392"/>
      <c r="BK1163" s="392"/>
      <c r="BL1163" s="392"/>
      <c r="BM1163" s="392"/>
      <c r="BN1163" s="392"/>
      <c r="BO1163" s="392"/>
      <c r="BP1163" s="392"/>
      <c r="BQ1163" s="392"/>
      <c r="BR1163" s="392"/>
      <c r="BS1163" s="392"/>
      <c r="BT1163" s="392"/>
      <c r="BU1163" s="392"/>
      <c r="BV1163" s="392"/>
      <c r="BW1163" s="392"/>
      <c r="BX1163" s="392"/>
      <c r="BY1163" s="392"/>
    </row>
    <row r="1164" s="211" customFormat="true" ht="15" customHeight="true" x14ac:dyDescent="0.2">
      <c r="BA1164" s="392"/>
      <c r="BB1164" s="238"/>
      <c r="BC1164" s="392"/>
      <c r="BD1164" s="392"/>
      <c r="BE1164" s="392"/>
      <c r="BF1164" s="392"/>
      <c r="BG1164" s="392"/>
      <c r="BH1164" s="392"/>
      <c r="BI1164" s="392"/>
      <c r="BJ1164" s="392"/>
      <c r="BK1164" s="392"/>
      <c r="BL1164" s="392"/>
      <c r="BM1164" s="392"/>
      <c r="BN1164" s="392"/>
      <c r="BO1164" s="392"/>
      <c r="BP1164" s="392"/>
      <c r="BQ1164" s="392"/>
      <c r="BR1164" s="392"/>
      <c r="BS1164" s="392"/>
      <c r="BT1164" s="392"/>
      <c r="BU1164" s="392"/>
      <c r="BV1164" s="392"/>
      <c r="BW1164" s="392"/>
      <c r="BX1164" s="392"/>
      <c r="BY1164" s="392"/>
    </row>
    <row r="1165" s="211" customFormat="true" ht="15" customHeight="true" x14ac:dyDescent="0.2">
      <c r="BA1165" s="392"/>
      <c r="BB1165" s="238"/>
      <c r="BC1165" s="392"/>
      <c r="BD1165" s="392"/>
      <c r="BE1165" s="392"/>
      <c r="BF1165" s="392"/>
      <c r="BG1165" s="392"/>
      <c r="BH1165" s="392"/>
      <c r="BI1165" s="392"/>
      <c r="BJ1165" s="392"/>
      <c r="BK1165" s="392"/>
      <c r="BL1165" s="392"/>
      <c r="BM1165" s="392"/>
      <c r="BN1165" s="392"/>
      <c r="BO1165" s="392"/>
      <c r="BP1165" s="392"/>
      <c r="BQ1165" s="392"/>
      <c r="BR1165" s="392"/>
      <c r="BS1165" s="392"/>
      <c r="BT1165" s="392"/>
      <c r="BU1165" s="392"/>
      <c r="BV1165" s="392"/>
      <c r="BW1165" s="392"/>
      <c r="BX1165" s="392"/>
      <c r="BY1165" s="392"/>
    </row>
    <row r="1166" s="211" customFormat="true" ht="15" customHeight="true" x14ac:dyDescent="0.2">
      <c r="BA1166" s="392"/>
      <c r="BB1166" s="238"/>
      <c r="BC1166" s="392"/>
      <c r="BD1166" s="392"/>
      <c r="BE1166" s="392"/>
      <c r="BF1166" s="392"/>
      <c r="BG1166" s="392"/>
      <c r="BH1166" s="392"/>
      <c r="BI1166" s="392"/>
      <c r="BJ1166" s="392"/>
      <c r="BK1166" s="392"/>
      <c r="BL1166" s="392"/>
      <c r="BM1166" s="392"/>
      <c r="BN1166" s="392"/>
      <c r="BO1166" s="392"/>
      <c r="BP1166" s="392"/>
      <c r="BQ1166" s="392"/>
      <c r="BR1166" s="392"/>
      <c r="BS1166" s="392"/>
      <c r="BT1166" s="392"/>
      <c r="BU1166" s="392"/>
      <c r="BV1166" s="392"/>
      <c r="BW1166" s="392"/>
      <c r="BX1166" s="392"/>
      <c r="BY1166" s="392"/>
    </row>
    <row r="1167" s="211" customFormat="true" ht="15" customHeight="true" x14ac:dyDescent="0.2">
      <c r="BA1167" s="392"/>
      <c r="BB1167" s="238"/>
      <c r="BC1167" s="392"/>
      <c r="BD1167" s="392"/>
      <c r="BE1167" s="392"/>
      <c r="BF1167" s="392"/>
      <c r="BG1167" s="392"/>
      <c r="BH1167" s="392"/>
      <c r="BI1167" s="392"/>
      <c r="BJ1167" s="392"/>
      <c r="BK1167" s="392"/>
      <c r="BL1167" s="392"/>
      <c r="BM1167" s="392"/>
      <c r="BN1167" s="392"/>
      <c r="BO1167" s="392"/>
      <c r="BP1167" s="392"/>
      <c r="BQ1167" s="392"/>
      <c r="BR1167" s="392"/>
      <c r="BS1167" s="392"/>
      <c r="BT1167" s="392"/>
      <c r="BU1167" s="392"/>
      <c r="BV1167" s="392"/>
      <c r="BW1167" s="392"/>
      <c r="BX1167" s="392"/>
      <c r="BY1167" s="392"/>
    </row>
    <row r="1168" s="211" customFormat="true" ht="15" customHeight="true" x14ac:dyDescent="0.2">
      <c r="BA1168" s="392"/>
      <c r="BB1168" s="238"/>
      <c r="BC1168" s="392"/>
      <c r="BD1168" s="392"/>
      <c r="BE1168" s="392"/>
      <c r="BF1168" s="392"/>
      <c r="BG1168" s="392"/>
      <c r="BH1168" s="392"/>
      <c r="BI1168" s="392"/>
      <c r="BJ1168" s="392"/>
      <c r="BK1168" s="392"/>
      <c r="BL1168" s="392"/>
      <c r="BM1168" s="392"/>
      <c r="BN1168" s="392"/>
      <c r="BO1168" s="392"/>
      <c r="BP1168" s="392"/>
      <c r="BQ1168" s="392"/>
      <c r="BR1168" s="392"/>
      <c r="BS1168" s="392"/>
      <c r="BT1168" s="392"/>
      <c r="BU1168" s="392"/>
      <c r="BV1168" s="392"/>
      <c r="BW1168" s="392"/>
      <c r="BX1168" s="392"/>
      <c r="BY1168" s="392"/>
    </row>
    <row r="1169" s="211" customFormat="true" ht="15" customHeight="true" x14ac:dyDescent="0.2">
      <c r="BA1169" s="392"/>
      <c r="BB1169" s="238"/>
      <c r="BC1169" s="392"/>
      <c r="BD1169" s="392"/>
      <c r="BE1169" s="392"/>
      <c r="BF1169" s="392"/>
      <c r="BG1169" s="392"/>
      <c r="BH1169" s="392"/>
      <c r="BI1169" s="392"/>
      <c r="BJ1169" s="392"/>
      <c r="BK1169" s="392"/>
      <c r="BL1169" s="392"/>
      <c r="BM1169" s="392"/>
      <c r="BN1169" s="392"/>
      <c r="BO1169" s="392"/>
      <c r="BP1169" s="392"/>
      <c r="BQ1169" s="392"/>
      <c r="BR1169" s="392"/>
      <c r="BS1169" s="392"/>
      <c r="BT1169" s="392"/>
      <c r="BU1169" s="392"/>
      <c r="BV1169" s="392"/>
      <c r="BW1169" s="392"/>
      <c r="BX1169" s="392"/>
      <c r="BY1169" s="392"/>
    </row>
    <row r="1170" s="211" customFormat="true" ht="15" customHeight="true" x14ac:dyDescent="0.2">
      <c r="A1170" s="312"/>
      <c r="B1170" s="663"/>
      <c r="C1170" s="664"/>
      <c r="D1170" s="664"/>
      <c r="E1170" s="664"/>
      <c r="F1170" s="664"/>
      <c r="G1170" s="664"/>
      <c r="H1170" s="664"/>
      <c r="I1170" s="664"/>
      <c r="J1170" s="664"/>
      <c r="K1170" s="664"/>
      <c r="L1170" s="664"/>
      <c r="M1170" s="664"/>
      <c r="N1170" s="664"/>
      <c r="O1170" s="664"/>
      <c r="P1170" s="664"/>
      <c r="Q1170" s="664"/>
      <c r="R1170" s="664"/>
      <c r="S1170" s="664"/>
      <c r="T1170" s="664"/>
      <c r="U1170" s="664"/>
      <c r="V1170" s="664"/>
      <c r="W1170" s="664"/>
      <c r="X1170" s="664"/>
      <c r="Y1170" s="664"/>
      <c r="Z1170" s="664"/>
      <c r="AA1170" s="664"/>
      <c r="AB1170" s="664"/>
      <c r="BA1170" s="392"/>
      <c r="BB1170" s="238"/>
      <c r="BC1170" s="392"/>
      <c r="BD1170" s="392"/>
      <c r="BE1170" s="392"/>
      <c r="BF1170" s="392"/>
      <c r="BG1170" s="392"/>
      <c r="BH1170" s="392"/>
      <c r="BI1170" s="392"/>
      <c r="BJ1170" s="392"/>
      <c r="BK1170" s="392"/>
      <c r="BL1170" s="392"/>
      <c r="BM1170" s="392"/>
      <c r="BN1170" s="392"/>
      <c r="BO1170" s="392"/>
      <c r="BP1170" s="392"/>
      <c r="BQ1170" s="392"/>
      <c r="BR1170" s="392"/>
      <c r="BS1170" s="392"/>
      <c r="BT1170" s="392"/>
      <c r="BU1170" s="392"/>
      <c r="BV1170" s="392"/>
      <c r="BW1170" s="392"/>
      <c r="BX1170" s="392"/>
      <c r="BY1170" s="392"/>
    </row>
    <row r="1171" s="211" customFormat="true" ht="15" customHeight="true" x14ac:dyDescent="0.2">
      <c r="A1171" s="312"/>
      <c r="B1171" s="663"/>
      <c r="C1171" s="664"/>
      <c r="D1171" s="664"/>
      <c r="E1171" s="664"/>
      <c r="F1171" s="664"/>
      <c r="G1171" s="664"/>
      <c r="H1171" s="664"/>
      <c r="I1171" s="664"/>
      <c r="J1171" s="664"/>
      <c r="K1171" s="664"/>
      <c r="L1171" s="664"/>
      <c r="M1171" s="664"/>
      <c r="N1171" s="664"/>
      <c r="O1171" s="664"/>
      <c r="P1171" s="664"/>
      <c r="Q1171" s="664"/>
      <c r="R1171" s="664"/>
      <c r="S1171" s="664"/>
      <c r="T1171" s="664"/>
      <c r="U1171" s="664"/>
      <c r="V1171" s="664"/>
      <c r="W1171" s="664"/>
      <c r="X1171" s="664"/>
      <c r="Y1171" s="664"/>
      <c r="Z1171" s="664"/>
      <c r="AA1171" s="664"/>
      <c r="AB1171" s="664"/>
      <c r="BA1171" s="392"/>
      <c r="BB1171" s="238"/>
      <c r="BC1171" s="392"/>
      <c r="BD1171" s="392"/>
      <c r="BE1171" s="392"/>
      <c r="BF1171" s="392"/>
      <c r="BG1171" s="392"/>
      <c r="BH1171" s="392"/>
      <c r="BI1171" s="392"/>
      <c r="BJ1171" s="392"/>
      <c r="BK1171" s="392"/>
      <c r="BL1171" s="392"/>
      <c r="BM1171" s="392"/>
      <c r="BN1171" s="392"/>
      <c r="BO1171" s="392"/>
      <c r="BP1171" s="392"/>
      <c r="BQ1171" s="392"/>
      <c r="BR1171" s="392"/>
      <c r="BS1171" s="392"/>
      <c r="BT1171" s="392"/>
      <c r="BU1171" s="392"/>
      <c r="BV1171" s="392"/>
      <c r="BW1171" s="392"/>
      <c r="BX1171" s="392"/>
      <c r="BY1171" s="392"/>
    </row>
    <row r="1172" s="211" customFormat="true" ht="15" customHeight="true" x14ac:dyDescent="0.2">
      <c r="A1172" s="312"/>
      <c r="B1172" s="663"/>
      <c r="C1172" s="664"/>
      <c r="D1172" s="664"/>
      <c r="E1172" s="664"/>
      <c r="F1172" s="664"/>
      <c r="G1172" s="664"/>
      <c r="H1172" s="664"/>
      <c r="I1172" s="664"/>
      <c r="J1172" s="664"/>
      <c r="K1172" s="664"/>
      <c r="L1172" s="664"/>
      <c r="M1172" s="664"/>
      <c r="N1172" s="664"/>
      <c r="O1172" s="664"/>
      <c r="P1172" s="664"/>
      <c r="Q1172" s="664"/>
      <c r="R1172" s="664"/>
      <c r="S1172" s="664"/>
      <c r="T1172" s="664"/>
      <c r="U1172" s="664"/>
      <c r="V1172" s="664"/>
      <c r="W1172" s="664"/>
      <c r="X1172" s="664"/>
      <c r="Y1172" s="664"/>
      <c r="Z1172" s="664"/>
      <c r="AA1172" s="664"/>
      <c r="AB1172" s="664"/>
      <c r="BA1172" s="392"/>
      <c r="BB1172" s="238"/>
      <c r="BC1172" s="392"/>
      <c r="BD1172" s="392"/>
      <c r="BE1172" s="392"/>
      <c r="BF1172" s="392"/>
      <c r="BG1172" s="392"/>
      <c r="BH1172" s="392"/>
      <c r="BI1172" s="392"/>
      <c r="BJ1172" s="392"/>
      <c r="BK1172" s="392"/>
      <c r="BL1172" s="392"/>
      <c r="BM1172" s="392"/>
      <c r="BN1172" s="392"/>
      <c r="BO1172" s="392"/>
      <c r="BP1172" s="392"/>
      <c r="BQ1172" s="392"/>
      <c r="BR1172" s="392"/>
      <c r="BS1172" s="392"/>
      <c r="BT1172" s="392"/>
      <c r="BU1172" s="392"/>
      <c r="BV1172" s="392"/>
      <c r="BW1172" s="392"/>
      <c r="BX1172" s="392"/>
      <c r="BY1172" s="392"/>
    </row>
    <row r="1173" s="211" customFormat="true" ht="15" customHeight="true" x14ac:dyDescent="0.2">
      <c r="A1173" s="312"/>
      <c r="B1173" s="663"/>
      <c r="C1173" s="664"/>
      <c r="D1173" s="664"/>
      <c r="E1173" s="664"/>
      <c r="F1173" s="664"/>
      <c r="G1173" s="664"/>
      <c r="H1173" s="664"/>
      <c r="I1173" s="664"/>
      <c r="J1173" s="664"/>
      <c r="K1173" s="664"/>
      <c r="L1173" s="664"/>
      <c r="M1173" s="664"/>
      <c r="N1173" s="664"/>
      <c r="O1173" s="664"/>
      <c r="P1173" s="664"/>
      <c r="Q1173" s="664"/>
      <c r="R1173" s="664"/>
      <c r="S1173" s="664"/>
      <c r="T1173" s="664"/>
      <c r="U1173" s="664"/>
      <c r="V1173" s="664"/>
      <c r="W1173" s="664"/>
      <c r="X1173" s="664"/>
      <c r="Y1173" s="664"/>
      <c r="Z1173" s="664"/>
      <c r="AA1173" s="664"/>
      <c r="AB1173" s="664"/>
      <c r="BA1173" s="392"/>
      <c r="BB1173" s="238"/>
      <c r="BC1173" s="392"/>
      <c r="BD1173" s="392"/>
      <c r="BE1173" s="392"/>
      <c r="BF1173" s="392"/>
      <c r="BG1173" s="392"/>
      <c r="BH1173" s="392"/>
      <c r="BI1173" s="392"/>
      <c r="BJ1173" s="392"/>
      <c r="BK1173" s="392"/>
      <c r="BL1173" s="392"/>
      <c r="BM1173" s="392"/>
      <c r="BN1173" s="392"/>
      <c r="BO1173" s="392"/>
      <c r="BP1173" s="392"/>
      <c r="BQ1173" s="392"/>
      <c r="BR1173" s="392"/>
      <c r="BS1173" s="392"/>
      <c r="BT1173" s="392"/>
      <c r="BU1173" s="392"/>
      <c r="BV1173" s="392"/>
      <c r="BW1173" s="392"/>
      <c r="BX1173" s="392"/>
      <c r="BY1173" s="392"/>
    </row>
    <row r="1174" s="211" customFormat="true" ht="15" customHeight="true" x14ac:dyDescent="0.2">
      <c r="A1174" s="312"/>
      <c r="B1174" s="663"/>
      <c r="C1174" s="664"/>
      <c r="D1174" s="664"/>
      <c r="E1174" s="664"/>
      <c r="F1174" s="664"/>
      <c r="G1174" s="664"/>
      <c r="H1174" s="664"/>
      <c r="I1174" s="664"/>
      <c r="J1174" s="664"/>
      <c r="K1174" s="664"/>
      <c r="L1174" s="664"/>
      <c r="M1174" s="664"/>
      <c r="N1174" s="664"/>
      <c r="O1174" s="664"/>
      <c r="P1174" s="664"/>
      <c r="Q1174" s="664"/>
      <c r="R1174" s="664"/>
      <c r="S1174" s="664"/>
      <c r="T1174" s="664"/>
      <c r="U1174" s="664"/>
      <c r="V1174" s="664"/>
      <c r="W1174" s="664"/>
      <c r="X1174" s="664"/>
      <c r="Y1174" s="664"/>
      <c r="Z1174" s="664"/>
      <c r="AA1174" s="664"/>
      <c r="AB1174" s="664"/>
      <c r="BA1174" s="392"/>
      <c r="BB1174" s="238"/>
      <c r="BC1174" s="392"/>
      <c r="BD1174" s="392"/>
      <c r="BE1174" s="392"/>
      <c r="BF1174" s="392"/>
      <c r="BG1174" s="392"/>
      <c r="BH1174" s="392"/>
      <c r="BI1174" s="392"/>
      <c r="BJ1174" s="392"/>
      <c r="BK1174" s="392"/>
      <c r="BL1174" s="392"/>
      <c r="BM1174" s="392"/>
      <c r="BN1174" s="392"/>
      <c r="BO1174" s="392"/>
      <c r="BP1174" s="392"/>
      <c r="BQ1174" s="392"/>
      <c r="BR1174" s="392"/>
      <c r="BS1174" s="392"/>
      <c r="BT1174" s="392"/>
      <c r="BU1174" s="392"/>
      <c r="BV1174" s="392"/>
      <c r="BW1174" s="392"/>
      <c r="BX1174" s="392"/>
      <c r="BY1174" s="392"/>
    </row>
    <row r="1175" s="211" customFormat="true" ht="15" customHeight="true" x14ac:dyDescent="0.2">
      <c r="A1175" s="312"/>
      <c r="B1175" s="663"/>
      <c r="C1175" s="664"/>
      <c r="D1175" s="664"/>
      <c r="E1175" s="664"/>
      <c r="F1175" s="664"/>
      <c r="G1175" s="664"/>
      <c r="H1175" s="664"/>
      <c r="I1175" s="664"/>
      <c r="J1175" s="664"/>
      <c r="K1175" s="664"/>
      <c r="L1175" s="664"/>
      <c r="M1175" s="664"/>
      <c r="N1175" s="664"/>
      <c r="O1175" s="664"/>
      <c r="P1175" s="664"/>
      <c r="Q1175" s="664"/>
      <c r="R1175" s="664"/>
      <c r="S1175" s="664"/>
      <c r="T1175" s="664"/>
      <c r="U1175" s="664"/>
      <c r="V1175" s="664"/>
      <c r="W1175" s="664"/>
      <c r="X1175" s="664"/>
      <c r="Y1175" s="664"/>
      <c r="Z1175" s="664"/>
      <c r="AA1175" s="664"/>
      <c r="AB1175" s="664"/>
      <c r="BA1175" s="392"/>
      <c r="BB1175" s="238"/>
      <c r="BC1175" s="392"/>
      <c r="BD1175" s="392"/>
      <c r="BE1175" s="392"/>
      <c r="BF1175" s="392"/>
      <c r="BG1175" s="392"/>
      <c r="BH1175" s="392"/>
      <c r="BI1175" s="392"/>
      <c r="BJ1175" s="392"/>
      <c r="BK1175" s="392"/>
      <c r="BL1175" s="392"/>
      <c r="BM1175" s="392"/>
      <c r="BN1175" s="392"/>
      <c r="BO1175" s="392"/>
      <c r="BP1175" s="392"/>
      <c r="BQ1175" s="392"/>
      <c r="BR1175" s="392"/>
      <c r="BS1175" s="392"/>
      <c r="BT1175" s="392"/>
      <c r="BU1175" s="392"/>
      <c r="BV1175" s="392"/>
      <c r="BW1175" s="392"/>
      <c r="BX1175" s="392"/>
      <c r="BY1175" s="392"/>
    </row>
    <row r="1176" s="211" customFormat="true" ht="15" customHeight="true" x14ac:dyDescent="0.2">
      <c r="A1176" s="665"/>
      <c r="B1176" s="312"/>
      <c r="C1176" s="666"/>
      <c r="D1176" s="667"/>
      <c r="E1176" s="667"/>
      <c r="F1176" s="667"/>
      <c r="G1176" s="667"/>
      <c r="H1176" s="666"/>
      <c r="I1176" s="667"/>
      <c r="J1176" s="667"/>
      <c r="K1176" s="667"/>
      <c r="L1176" s="667"/>
      <c r="M1176" s="666"/>
      <c r="N1176" s="667"/>
      <c r="O1176" s="667"/>
      <c r="P1176" s="667"/>
      <c r="Q1176" s="667"/>
      <c r="R1176" s="666"/>
      <c r="S1176" s="667"/>
      <c r="T1176" s="667"/>
      <c r="U1176" s="667"/>
      <c r="BA1176" s="392"/>
      <c r="BB1176" s="238"/>
      <c r="BC1176" s="392"/>
      <c r="BD1176" s="392"/>
      <c r="BE1176" s="392"/>
      <c r="BF1176" s="392"/>
      <c r="BG1176" s="392"/>
      <c r="BH1176" s="392"/>
      <c r="BI1176" s="392"/>
      <c r="BJ1176" s="392"/>
      <c r="BK1176" s="392"/>
      <c r="BL1176" s="392"/>
      <c r="BM1176" s="392"/>
      <c r="BN1176" s="392"/>
      <c r="BO1176" s="392"/>
      <c r="BP1176" s="392"/>
      <c r="BQ1176" s="392"/>
      <c r="BR1176" s="392"/>
      <c r="BS1176" s="392"/>
      <c r="BT1176" s="392"/>
      <c r="BU1176" s="392"/>
      <c r="BV1176" s="392"/>
      <c r="BW1176" s="392"/>
      <c r="BX1176" s="392"/>
      <c r="BY1176" s="392"/>
    </row>
    <row r="1177" s="211" customFormat="true" ht="15" customHeight="true" x14ac:dyDescent="0.2">
      <c r="A1177" s="667"/>
      <c r="B1177" s="667"/>
      <c r="C1177" s="666"/>
      <c r="D1177" s="666"/>
      <c r="E1177" s="666"/>
      <c r="F1177" s="666"/>
      <c r="G1177" s="666"/>
      <c r="H1177" s="666"/>
      <c r="I1177" s="666"/>
      <c r="J1177" s="666"/>
      <c r="K1177" s="666"/>
      <c r="L1177" s="666"/>
      <c r="M1177" s="666"/>
      <c r="N1177" s="666"/>
      <c r="O1177" s="666"/>
      <c r="P1177" s="666"/>
      <c r="Q1177" s="666"/>
      <c r="R1177" s="666"/>
      <c r="S1177" s="666"/>
      <c r="T1177" s="666"/>
      <c r="U1177" s="666"/>
      <c r="BA1177" s="392"/>
      <c r="BB1177" s="238"/>
      <c r="BC1177" s="392"/>
      <c r="BD1177" s="392"/>
      <c r="BE1177" s="392"/>
      <c r="BF1177" s="392"/>
      <c r="BG1177" s="392"/>
      <c r="BH1177" s="392"/>
      <c r="BI1177" s="392"/>
      <c r="BJ1177" s="392"/>
      <c r="BK1177" s="392"/>
      <c r="BL1177" s="392"/>
      <c r="BM1177" s="392"/>
      <c r="BN1177" s="392"/>
      <c r="BO1177" s="392"/>
      <c r="BP1177" s="392"/>
      <c r="BQ1177" s="392"/>
      <c r="BR1177" s="392"/>
      <c r="BS1177" s="392"/>
      <c r="BT1177" s="392"/>
      <c r="BU1177" s="392"/>
      <c r="BV1177" s="392"/>
      <c r="BW1177" s="392"/>
      <c r="BX1177" s="392"/>
      <c r="BY1177" s="392"/>
    </row>
    <row r="1178" s="211" customFormat="true" ht="15" customHeight="true" x14ac:dyDescent="0.2">
      <c r="BA1178" s="392"/>
      <c r="BB1178" s="238"/>
      <c r="BC1178" s="392"/>
      <c r="BD1178" s="392"/>
      <c r="BE1178" s="392"/>
      <c r="BF1178" s="392"/>
      <c r="BG1178" s="392"/>
      <c r="BH1178" s="392"/>
      <c r="BI1178" s="392"/>
      <c r="BJ1178" s="392"/>
      <c r="BK1178" s="392"/>
      <c r="BL1178" s="392"/>
      <c r="BM1178" s="392"/>
      <c r="BN1178" s="392"/>
      <c r="BO1178" s="392"/>
      <c r="BP1178" s="392"/>
      <c r="BQ1178" s="392"/>
      <c r="BR1178" s="392"/>
      <c r="BS1178" s="392"/>
      <c r="BT1178" s="392"/>
      <c r="BU1178" s="392"/>
      <c r="BV1178" s="392"/>
      <c r="BW1178" s="392"/>
      <c r="BX1178" s="392"/>
      <c r="BY1178" s="392"/>
    </row>
    <row r="1179" s="211" customFormat="true" ht="15" customHeight="true" x14ac:dyDescent="0.2">
      <c r="BA1179" s="392"/>
      <c r="BB1179" s="238"/>
      <c r="BC1179" s="392"/>
      <c r="BD1179" s="392"/>
      <c r="BE1179" s="392"/>
      <c r="BF1179" s="392"/>
      <c r="BG1179" s="392"/>
      <c r="BH1179" s="392"/>
      <c r="BI1179" s="392"/>
      <c r="BJ1179" s="392"/>
      <c r="BK1179" s="392"/>
      <c r="BL1179" s="392"/>
      <c r="BM1179" s="392"/>
      <c r="BN1179" s="392"/>
      <c r="BO1179" s="392"/>
      <c r="BP1179" s="392"/>
      <c r="BQ1179" s="392"/>
      <c r="BR1179" s="392"/>
      <c r="BS1179" s="392"/>
      <c r="BT1179" s="392"/>
      <c r="BU1179" s="392"/>
      <c r="BV1179" s="392"/>
      <c r="BW1179" s="392"/>
      <c r="BX1179" s="392"/>
      <c r="BY1179" s="392"/>
    </row>
    <row r="1180" s="211" customFormat="true" ht="15" customHeight="true" x14ac:dyDescent="0.2">
      <c r="BA1180" s="392"/>
      <c r="BB1180" s="238"/>
      <c r="BC1180" s="392"/>
      <c r="BD1180" s="392"/>
      <c r="BE1180" s="392"/>
      <c r="BF1180" s="392"/>
      <c r="BG1180" s="392"/>
      <c r="BH1180" s="392"/>
      <c r="BI1180" s="392"/>
      <c r="BJ1180" s="392"/>
      <c r="BK1180" s="392"/>
      <c r="BL1180" s="392"/>
      <c r="BM1180" s="392"/>
      <c r="BN1180" s="392"/>
      <c r="BO1180" s="392"/>
      <c r="BP1180" s="392"/>
      <c r="BQ1180" s="392"/>
      <c r="BR1180" s="392"/>
      <c r="BS1180" s="392"/>
      <c r="BT1180" s="392"/>
      <c r="BU1180" s="392"/>
      <c r="BV1180" s="392"/>
      <c r="BW1180" s="392"/>
      <c r="BX1180" s="392"/>
      <c r="BY1180" s="392"/>
    </row>
    <row r="1181" s="211" customFormat="true" ht="15" customHeight="true" x14ac:dyDescent="0.2">
      <c r="BA1181" s="392"/>
      <c r="BB1181" s="238"/>
      <c r="BC1181" s="392"/>
      <c r="BD1181" s="392"/>
      <c r="BE1181" s="392"/>
      <c r="BF1181" s="392"/>
      <c r="BG1181" s="392"/>
      <c r="BH1181" s="392"/>
      <c r="BI1181" s="392"/>
      <c r="BJ1181" s="392"/>
      <c r="BK1181" s="392"/>
      <c r="BL1181" s="392"/>
      <c r="BM1181" s="392"/>
      <c r="BN1181" s="392"/>
      <c r="BO1181" s="392"/>
      <c r="BP1181" s="392"/>
      <c r="BQ1181" s="392"/>
      <c r="BR1181" s="392"/>
      <c r="BS1181" s="392"/>
      <c r="BT1181" s="392"/>
      <c r="BU1181" s="392"/>
      <c r="BV1181" s="392"/>
      <c r="BW1181" s="392"/>
      <c r="BX1181" s="392"/>
      <c r="BY1181" s="392"/>
    </row>
    <row r="1182" s="211" customFormat="true" ht="15" customHeight="true" x14ac:dyDescent="0.2">
      <c r="BA1182" s="392"/>
      <c r="BB1182" s="238"/>
      <c r="BC1182" s="392"/>
      <c r="BD1182" s="392"/>
      <c r="BE1182" s="392"/>
      <c r="BF1182" s="392"/>
      <c r="BG1182" s="392"/>
      <c r="BH1182" s="392"/>
      <c r="BI1182" s="392"/>
      <c r="BJ1182" s="392"/>
      <c r="BK1182" s="392"/>
      <c r="BL1182" s="392"/>
      <c r="BM1182" s="392"/>
      <c r="BN1182" s="392"/>
      <c r="BO1182" s="392"/>
      <c r="BP1182" s="392"/>
      <c r="BQ1182" s="392"/>
      <c r="BR1182" s="392"/>
      <c r="BS1182" s="392"/>
      <c r="BT1182" s="392"/>
      <c r="BU1182" s="392"/>
      <c r="BV1182" s="392"/>
      <c r="BW1182" s="392"/>
      <c r="BX1182" s="392"/>
      <c r="BY1182" s="392"/>
    </row>
    <row r="1183" s="211" customFormat="true" ht="15" customHeight="true" x14ac:dyDescent="0.2">
      <c r="BA1183" s="392"/>
      <c r="BB1183" s="238"/>
      <c r="BC1183" s="392"/>
      <c r="BD1183" s="392"/>
      <c r="BE1183" s="392"/>
      <c r="BF1183" s="392"/>
      <c r="BG1183" s="392"/>
      <c r="BH1183" s="392"/>
      <c r="BI1183" s="392"/>
      <c r="BJ1183" s="392"/>
      <c r="BK1183" s="392"/>
      <c r="BL1183" s="392"/>
      <c r="BM1183" s="392"/>
      <c r="BN1183" s="392"/>
      <c r="BO1183" s="392"/>
      <c r="BP1183" s="392"/>
      <c r="BQ1183" s="392"/>
      <c r="BR1183" s="392"/>
      <c r="BS1183" s="392"/>
      <c r="BT1183" s="392"/>
      <c r="BU1183" s="392"/>
      <c r="BV1183" s="392"/>
      <c r="BW1183" s="392"/>
      <c r="BX1183" s="392"/>
      <c r="BY1183" s="392"/>
    </row>
    <row r="1184" s="211" customFormat="true" ht="15" customHeight="true" x14ac:dyDescent="0.2">
      <c r="BA1184" s="392"/>
      <c r="BB1184" s="238"/>
      <c r="BC1184" s="392"/>
      <c r="BD1184" s="392"/>
      <c r="BE1184" s="392"/>
      <c r="BF1184" s="392"/>
      <c r="BG1184" s="392"/>
      <c r="BH1184" s="392"/>
      <c r="BI1184" s="392"/>
      <c r="BJ1184" s="392"/>
      <c r="BK1184" s="392"/>
      <c r="BL1184" s="392"/>
      <c r="BM1184" s="392"/>
      <c r="BN1184" s="392"/>
      <c r="BO1184" s="392"/>
      <c r="BP1184" s="392"/>
      <c r="BQ1184" s="392"/>
      <c r="BR1184" s="392"/>
      <c r="BS1184" s="392"/>
      <c r="BT1184" s="392"/>
      <c r="BU1184" s="392"/>
      <c r="BV1184" s="392"/>
      <c r="BW1184" s="392"/>
      <c r="BX1184" s="392"/>
      <c r="BY1184" s="392"/>
    </row>
    <row r="1185" s="211" customFormat="true" ht="15" customHeight="true" x14ac:dyDescent="0.2">
      <c r="BA1185" s="392"/>
      <c r="BB1185" s="238"/>
      <c r="BC1185" s="392"/>
      <c r="BD1185" s="392"/>
      <c r="BE1185" s="392"/>
      <c r="BF1185" s="392"/>
      <c r="BG1185" s="392"/>
      <c r="BH1185" s="392"/>
      <c r="BI1185" s="392"/>
      <c r="BJ1185" s="392"/>
      <c r="BK1185" s="392"/>
      <c r="BL1185" s="392"/>
      <c r="BM1185" s="392"/>
      <c r="BN1185" s="392"/>
      <c r="BO1185" s="392"/>
      <c r="BP1185" s="392"/>
      <c r="BQ1185" s="392"/>
      <c r="BR1185" s="392"/>
      <c r="BS1185" s="392"/>
      <c r="BT1185" s="392"/>
      <c r="BU1185" s="392"/>
      <c r="BV1185" s="392"/>
      <c r="BW1185" s="392"/>
      <c r="BX1185" s="392"/>
      <c r="BY1185" s="392"/>
    </row>
    <row r="1186" s="211" customFormat="true" ht="15" customHeight="true" x14ac:dyDescent="0.2">
      <c r="BA1186" s="392"/>
      <c r="BB1186" s="238"/>
      <c r="BC1186" s="392"/>
      <c r="BD1186" s="392"/>
      <c r="BE1186" s="392"/>
      <c r="BF1186" s="392"/>
      <c r="BG1186" s="392"/>
      <c r="BH1186" s="392"/>
      <c r="BI1186" s="392"/>
      <c r="BJ1186" s="392"/>
      <c r="BK1186" s="392"/>
      <c r="BL1186" s="392"/>
      <c r="BM1186" s="392"/>
      <c r="BN1186" s="392"/>
      <c r="BO1186" s="392"/>
      <c r="BP1186" s="392"/>
      <c r="BQ1186" s="392"/>
      <c r="BR1186" s="392"/>
      <c r="BS1186" s="392"/>
      <c r="BT1186" s="392"/>
      <c r="BU1186" s="392"/>
      <c r="BV1186" s="392"/>
      <c r="BW1186" s="392"/>
      <c r="BX1186" s="392"/>
      <c r="BY1186" s="392"/>
    </row>
    <row r="1187" s="211" customFormat="true" ht="15" customHeight="true" x14ac:dyDescent="0.2">
      <c r="BA1187" s="392"/>
      <c r="BB1187" s="238"/>
      <c r="BC1187" s="392"/>
      <c r="BD1187" s="392"/>
      <c r="BE1187" s="392"/>
      <c r="BF1187" s="392"/>
      <c r="BG1187" s="392"/>
      <c r="BH1187" s="392"/>
      <c r="BI1187" s="392"/>
      <c r="BJ1187" s="392"/>
      <c r="BK1187" s="392"/>
      <c r="BL1187" s="392"/>
      <c r="BM1187" s="392"/>
      <c r="BN1187" s="392"/>
      <c r="BO1187" s="392"/>
      <c r="BP1187" s="392"/>
      <c r="BQ1187" s="392"/>
      <c r="BR1187" s="392"/>
      <c r="BS1187" s="392"/>
      <c r="BT1187" s="392"/>
      <c r="BU1187" s="392"/>
      <c r="BV1187" s="392"/>
      <c r="BW1187" s="392"/>
      <c r="BX1187" s="392"/>
      <c r="BY1187" s="392"/>
    </row>
    <row r="1188" s="211" customFormat="true" ht="15" customHeight="true" x14ac:dyDescent="0.2">
      <c r="BA1188" s="392"/>
      <c r="BB1188" s="238"/>
      <c r="BC1188" s="392"/>
      <c r="BD1188" s="392"/>
      <c r="BE1188" s="392"/>
      <c r="BF1188" s="392"/>
      <c r="BG1188" s="392"/>
      <c r="BH1188" s="392"/>
      <c r="BI1188" s="392"/>
      <c r="BJ1188" s="392"/>
      <c r="BK1188" s="392"/>
      <c r="BL1188" s="392"/>
      <c r="BM1188" s="392"/>
      <c r="BN1188" s="392"/>
      <c r="BO1188" s="392"/>
      <c r="BP1188" s="392"/>
      <c r="BQ1188" s="392"/>
      <c r="BR1188" s="392"/>
      <c r="BS1188" s="392"/>
      <c r="BT1188" s="392"/>
      <c r="BU1188" s="392"/>
      <c r="BV1188" s="392"/>
      <c r="BW1188" s="392"/>
      <c r="BX1188" s="392"/>
      <c r="BY1188" s="392"/>
    </row>
    <row r="1189" s="211" customFormat="true" ht="15" customHeight="true" x14ac:dyDescent="0.2">
      <c r="BA1189" s="392"/>
      <c r="BB1189" s="238"/>
      <c r="BC1189" s="392"/>
      <c r="BD1189" s="392"/>
      <c r="BE1189" s="392"/>
      <c r="BF1189" s="392"/>
      <c r="BG1189" s="392"/>
      <c r="BH1189" s="392"/>
      <c r="BI1189" s="392"/>
      <c r="BJ1189" s="392"/>
      <c r="BK1189" s="392"/>
      <c r="BL1189" s="392"/>
      <c r="BM1189" s="392"/>
      <c r="BN1189" s="392"/>
      <c r="BO1189" s="392"/>
      <c r="BP1189" s="392"/>
      <c r="BQ1189" s="392"/>
      <c r="BR1189" s="392"/>
      <c r="BS1189" s="392"/>
      <c r="BT1189" s="392"/>
      <c r="BU1189" s="392"/>
      <c r="BV1189" s="392"/>
      <c r="BW1189" s="392"/>
      <c r="BX1189" s="392"/>
      <c r="BY1189" s="392"/>
    </row>
    <row r="1190" s="211" customFormat="true" ht="15" customHeight="true" x14ac:dyDescent="0.2">
      <c r="BA1190" s="392"/>
      <c r="BB1190" s="238"/>
      <c r="BC1190" s="392"/>
      <c r="BD1190" s="392"/>
      <c r="BE1190" s="392"/>
      <c r="BF1190" s="392"/>
      <c r="BG1190" s="392"/>
      <c r="BH1190" s="392"/>
      <c r="BI1190" s="392"/>
      <c r="BJ1190" s="392"/>
      <c r="BK1190" s="392"/>
      <c r="BL1190" s="392"/>
      <c r="BM1190" s="392"/>
      <c r="BN1190" s="392"/>
      <c r="BO1190" s="392"/>
      <c r="BP1190" s="392"/>
      <c r="BQ1190" s="392"/>
      <c r="BR1190" s="392"/>
      <c r="BS1190" s="392"/>
      <c r="BT1190" s="392"/>
      <c r="BU1190" s="392"/>
      <c r="BV1190" s="392"/>
      <c r="BW1190" s="392"/>
      <c r="BX1190" s="392"/>
      <c r="BY1190" s="392"/>
    </row>
    <row r="1191" s="211" customFormat="true" ht="15" customHeight="true" x14ac:dyDescent="0.2">
      <c r="BA1191" s="392"/>
      <c r="BB1191" s="238"/>
      <c r="BC1191" s="392"/>
      <c r="BD1191" s="392"/>
      <c r="BE1191" s="392"/>
      <c r="BF1191" s="392"/>
      <c r="BG1191" s="392"/>
      <c r="BH1191" s="392"/>
      <c r="BI1191" s="392"/>
      <c r="BJ1191" s="392"/>
      <c r="BK1191" s="392"/>
      <c r="BL1191" s="392"/>
      <c r="BM1191" s="392"/>
      <c r="BN1191" s="392"/>
      <c r="BO1191" s="392"/>
      <c r="BP1191" s="392"/>
      <c r="BQ1191" s="392"/>
      <c r="BR1191" s="392"/>
      <c r="BS1191" s="392"/>
      <c r="BT1191" s="392"/>
      <c r="BU1191" s="392"/>
      <c r="BV1191" s="392"/>
      <c r="BW1191" s="392"/>
      <c r="BX1191" s="392"/>
      <c r="BY1191" s="392"/>
    </row>
    <row r="1192" s="211" customFormat="true" ht="15" customHeight="true" x14ac:dyDescent="0.2">
      <c r="BA1192" s="392"/>
      <c r="BB1192" s="238"/>
      <c r="BC1192" s="392"/>
      <c r="BD1192" s="392"/>
      <c r="BE1192" s="392"/>
      <c r="BF1192" s="392"/>
      <c r="BG1192" s="392"/>
      <c r="BH1192" s="392"/>
      <c r="BI1192" s="392"/>
      <c r="BJ1192" s="392"/>
      <c r="BK1192" s="392"/>
      <c r="BL1192" s="392"/>
      <c r="BM1192" s="392"/>
      <c r="BN1192" s="392"/>
      <c r="BO1192" s="392"/>
      <c r="BP1192" s="392"/>
      <c r="BQ1192" s="392"/>
      <c r="BR1192" s="392"/>
      <c r="BS1192" s="392"/>
      <c r="BT1192" s="392"/>
      <c r="BU1192" s="392"/>
      <c r="BV1192" s="392"/>
      <c r="BW1192" s="392"/>
      <c r="BX1192" s="392"/>
      <c r="BY1192" s="392"/>
    </row>
    <row r="1193" s="211" customFormat="true" ht="15" customHeight="true" x14ac:dyDescent="0.2">
      <c r="BA1193" s="392"/>
      <c r="BB1193" s="238"/>
      <c r="BC1193" s="392"/>
      <c r="BD1193" s="392"/>
      <c r="BE1193" s="392"/>
      <c r="BF1193" s="392"/>
      <c r="BG1193" s="392"/>
      <c r="BH1193" s="392"/>
      <c r="BI1193" s="392"/>
      <c r="BJ1193" s="392"/>
      <c r="BK1193" s="392"/>
      <c r="BL1193" s="392"/>
      <c r="BM1193" s="392"/>
      <c r="BN1193" s="392"/>
      <c r="BO1193" s="392"/>
      <c r="BP1193" s="392"/>
      <c r="BQ1193" s="392"/>
      <c r="BR1193" s="392"/>
      <c r="BS1193" s="392"/>
      <c r="BT1193" s="392"/>
      <c r="BU1193" s="392"/>
      <c r="BV1193" s="392"/>
      <c r="BW1193" s="392"/>
      <c r="BX1193" s="392"/>
      <c r="BY1193" s="392"/>
    </row>
    <row r="1194" s="211" customFormat="true" ht="15" customHeight="true" x14ac:dyDescent="0.2">
      <c r="BA1194" s="392"/>
      <c r="BB1194" s="238"/>
      <c r="BC1194" s="392"/>
      <c r="BD1194" s="392"/>
      <c r="BE1194" s="392"/>
      <c r="BF1194" s="392"/>
      <c r="BG1194" s="392"/>
      <c r="BH1194" s="392"/>
      <c r="BI1194" s="392"/>
      <c r="BJ1194" s="392"/>
      <c r="BK1194" s="392"/>
      <c r="BL1194" s="392"/>
      <c r="BM1194" s="392"/>
      <c r="BN1194" s="392"/>
      <c r="BO1194" s="392"/>
      <c r="BP1194" s="392"/>
      <c r="BQ1194" s="392"/>
      <c r="BR1194" s="392"/>
      <c r="BS1194" s="392"/>
      <c r="BT1194" s="392"/>
      <c r="BU1194" s="392"/>
      <c r="BV1194" s="392"/>
      <c r="BW1194" s="392"/>
      <c r="BX1194" s="392"/>
      <c r="BY1194" s="392"/>
    </row>
    <row r="1195" s="211" customFormat="true" ht="15" customHeight="true" x14ac:dyDescent="0.2">
      <c r="BA1195" s="392"/>
      <c r="BB1195" s="238"/>
      <c r="BC1195" s="392"/>
      <c r="BD1195" s="392"/>
      <c r="BE1195" s="392"/>
      <c r="BF1195" s="392"/>
      <c r="BG1195" s="392"/>
      <c r="BH1195" s="392"/>
      <c r="BI1195" s="392"/>
      <c r="BJ1195" s="392"/>
      <c r="BK1195" s="392"/>
      <c r="BL1195" s="392"/>
      <c r="BM1195" s="392"/>
      <c r="BN1195" s="392"/>
      <c r="BO1195" s="392"/>
      <c r="BP1195" s="392"/>
      <c r="BQ1195" s="392"/>
      <c r="BR1195" s="392"/>
      <c r="BS1195" s="392"/>
      <c r="BT1195" s="392"/>
      <c r="BU1195" s="392"/>
      <c r="BV1195" s="392"/>
      <c r="BW1195" s="392"/>
      <c r="BX1195" s="392"/>
      <c r="BY1195" s="392"/>
    </row>
    <row r="1196" s="211" customFormat="true" ht="15" customHeight="true" x14ac:dyDescent="0.2">
      <c r="BA1196" s="392"/>
      <c r="BB1196" s="238"/>
      <c r="BC1196" s="392"/>
      <c r="BD1196" s="392"/>
      <c r="BE1196" s="392"/>
      <c r="BF1196" s="392"/>
      <c r="BG1196" s="392"/>
      <c r="BH1196" s="392"/>
      <c r="BI1196" s="392"/>
      <c r="BJ1196" s="392"/>
      <c r="BK1196" s="392"/>
      <c r="BL1196" s="392"/>
      <c r="BM1196" s="392"/>
      <c r="BN1196" s="392"/>
      <c r="BO1196" s="392"/>
      <c r="BP1196" s="392"/>
      <c r="BQ1196" s="392"/>
      <c r="BR1196" s="392"/>
      <c r="BS1196" s="392"/>
      <c r="BT1196" s="392"/>
      <c r="BU1196" s="392"/>
      <c r="BV1196" s="392"/>
      <c r="BW1196" s="392"/>
      <c r="BX1196" s="392"/>
      <c r="BY1196" s="392"/>
    </row>
    <row r="1197" s="211" customFormat="true" ht="15" customHeight="true" x14ac:dyDescent="0.2">
      <c r="BA1197" s="392"/>
      <c r="BB1197" s="238"/>
      <c r="BC1197" s="392"/>
      <c r="BD1197" s="392"/>
      <c r="BE1197" s="392"/>
      <c r="BF1197" s="392"/>
      <c r="BG1197" s="392"/>
      <c r="BH1197" s="392"/>
      <c r="BI1197" s="392"/>
      <c r="BJ1197" s="392"/>
      <c r="BK1197" s="392"/>
      <c r="BL1197" s="392"/>
      <c r="BM1197" s="392"/>
      <c r="BN1197" s="392"/>
      <c r="BO1197" s="392"/>
      <c r="BP1197" s="392"/>
      <c r="BQ1197" s="392"/>
      <c r="BR1197" s="392"/>
      <c r="BS1197" s="392"/>
      <c r="BT1197" s="392"/>
      <c r="BU1197" s="392"/>
      <c r="BV1197" s="392"/>
      <c r="BW1197" s="392"/>
      <c r="BX1197" s="392"/>
      <c r="BY1197" s="392"/>
    </row>
    <row r="1198" s="211" customFormat="true" ht="15" customHeight="true" x14ac:dyDescent="0.2">
      <c r="BA1198" s="392"/>
      <c r="BB1198" s="238"/>
      <c r="BC1198" s="392"/>
      <c r="BD1198" s="392"/>
      <c r="BE1198" s="392"/>
      <c r="BF1198" s="392"/>
      <c r="BG1198" s="392"/>
      <c r="BH1198" s="392"/>
      <c r="BI1198" s="392"/>
      <c r="BJ1198" s="392"/>
      <c r="BK1198" s="392"/>
      <c r="BL1198" s="392"/>
      <c r="BM1198" s="392"/>
      <c r="BN1198" s="392"/>
      <c r="BO1198" s="392"/>
      <c r="BP1198" s="392"/>
      <c r="BQ1198" s="392"/>
      <c r="BR1198" s="392"/>
      <c r="BS1198" s="392"/>
      <c r="BT1198" s="392"/>
      <c r="BU1198" s="392"/>
      <c r="BV1198" s="392"/>
      <c r="BW1198" s="392"/>
      <c r="BX1198" s="392"/>
      <c r="BY1198" s="392"/>
    </row>
    <row r="1199" s="211" customFormat="true" ht="15" customHeight="true" x14ac:dyDescent="0.2">
      <c r="BA1199" s="392"/>
      <c r="BB1199" s="238"/>
      <c r="BC1199" s="392"/>
      <c r="BD1199" s="392"/>
      <c r="BE1199" s="392"/>
      <c r="BF1199" s="392"/>
      <c r="BG1199" s="392"/>
      <c r="BH1199" s="392"/>
      <c r="BI1199" s="392"/>
      <c r="BJ1199" s="392"/>
      <c r="BK1199" s="392"/>
      <c r="BL1199" s="392"/>
      <c r="BM1199" s="392"/>
      <c r="BN1199" s="392"/>
      <c r="BO1199" s="392"/>
      <c r="BP1199" s="392"/>
      <c r="BQ1199" s="392"/>
      <c r="BR1199" s="392"/>
      <c r="BS1199" s="392"/>
      <c r="BT1199" s="392"/>
      <c r="BU1199" s="392"/>
      <c r="BV1199" s="392"/>
      <c r="BW1199" s="392"/>
      <c r="BX1199" s="392"/>
      <c r="BY1199" s="392"/>
    </row>
    <row r="1200" s="211" customFormat="true" ht="15" customHeight="true" x14ac:dyDescent="0.2">
      <c r="BA1200" s="392"/>
      <c r="BB1200" s="238"/>
      <c r="BC1200" s="392"/>
      <c r="BD1200" s="392"/>
      <c r="BE1200" s="392"/>
      <c r="BF1200" s="392"/>
      <c r="BG1200" s="392"/>
      <c r="BH1200" s="392"/>
      <c r="BI1200" s="392"/>
      <c r="BJ1200" s="392"/>
      <c r="BK1200" s="392"/>
      <c r="BL1200" s="392"/>
      <c r="BM1200" s="392"/>
      <c r="BN1200" s="392"/>
      <c r="BO1200" s="392"/>
      <c r="BP1200" s="392"/>
      <c r="BQ1200" s="392"/>
      <c r="BR1200" s="392"/>
      <c r="BS1200" s="392"/>
      <c r="BT1200" s="392"/>
      <c r="BU1200" s="392"/>
      <c r="BV1200" s="392"/>
      <c r="BW1200" s="392"/>
      <c r="BX1200" s="392"/>
      <c r="BY1200" s="392"/>
    </row>
  </sheetData>
  <mergeCells count="643">
    <mergeCell ref="BA347:BA348"/>
    <mergeCell ref="BA349:BA350"/>
    <mergeCell ref="BA351:BA352"/>
    <mergeCell ref="BA353:BA354"/>
    <mergeCell ref="BA153:BA157"/>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H120:L120"/>
    <mergeCell ref="M120:Q120"/>
    <mergeCell ref="A58:A68"/>
    <mergeCell ref="A108:B108"/>
    <mergeCell ref="A122:A123"/>
    <mergeCell ref="A124:A127"/>
    <mergeCell ref="A128:A129"/>
    <mergeCell ref="A130:A132"/>
    <mergeCell ref="C133:G133"/>
    <mergeCell ref="C120:G120"/>
    <mergeCell ref="H133:L133"/>
    <mergeCell ref="M133:Q133"/>
    <mergeCell ref="A135:A139"/>
    <mergeCell ref="A153:A156"/>
    <mergeCell ref="A202:A203"/>
    <mergeCell ref="A208:B208"/>
    <mergeCell ref="C220:G220"/>
    <mergeCell ref="H220:L220"/>
    <mergeCell ref="A1025:C1025"/>
    <mergeCell ref="A1026:B1026"/>
    <mergeCell ref="A1031:A1033"/>
    <mergeCell ref="A1034:C1034"/>
    <mergeCell ref="C399:F399"/>
    <mergeCell ref="H409:I409"/>
    <mergeCell ref="C413:D413"/>
    <mergeCell ref="H413:I413"/>
    <mergeCell ref="C417:D417"/>
    <mergeCell ref="H417:I417"/>
    <mergeCell ref="C421:D421"/>
    <mergeCell ref="H421:I421"/>
    <mergeCell ref="C425:D425"/>
    <mergeCell ref="H425:I425"/>
    <mergeCell ref="C429:D429"/>
    <mergeCell ref="H429:I429"/>
    <mergeCell ref="C433:D433"/>
    <mergeCell ref="H433:I433"/>
    <mergeCell ref="C437:D437"/>
    <mergeCell ref="M220:Q220"/>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M405:N405"/>
    <mergeCell ref="C408:D408"/>
    <mergeCell ref="H408:I408"/>
    <mergeCell ref="M408:N408"/>
    <mergeCell ref="C409:D409"/>
    <mergeCell ref="M409:N409"/>
    <mergeCell ref="C406:D406"/>
    <mergeCell ref="H406:I406"/>
    <mergeCell ref="M406:N406"/>
    <mergeCell ref="C407:D407"/>
    <mergeCell ref="H407:I407"/>
    <mergeCell ref="M407:N407"/>
    <mergeCell ref="C412:D412"/>
    <mergeCell ref="H412:I412"/>
    <mergeCell ref="M412:N412"/>
    <mergeCell ref="M413:N413"/>
    <mergeCell ref="C410:D410"/>
    <mergeCell ref="H410:I410"/>
    <mergeCell ref="M410:N410"/>
    <mergeCell ref="C411:D411"/>
    <mergeCell ref="H411:I411"/>
    <mergeCell ref="M411:N411"/>
    <mergeCell ref="C416:D416"/>
    <mergeCell ref="H416:I416"/>
    <mergeCell ref="M416:N416"/>
    <mergeCell ref="M417:N417"/>
    <mergeCell ref="C414:D414"/>
    <mergeCell ref="H414:I414"/>
    <mergeCell ref="M414:N414"/>
    <mergeCell ref="C415:D415"/>
    <mergeCell ref="H415:I415"/>
    <mergeCell ref="M415:N415"/>
    <mergeCell ref="C420:D420"/>
    <mergeCell ref="H420:I420"/>
    <mergeCell ref="M420:N420"/>
    <mergeCell ref="M421:N421"/>
    <mergeCell ref="C418:D418"/>
    <mergeCell ref="H418:I418"/>
    <mergeCell ref="M418:N418"/>
    <mergeCell ref="C419:D419"/>
    <mergeCell ref="H419:I419"/>
    <mergeCell ref="M419:N419"/>
    <mergeCell ref="C424:D424"/>
    <mergeCell ref="H424:I424"/>
    <mergeCell ref="M424:N424"/>
    <mergeCell ref="M425:N425"/>
    <mergeCell ref="C422:D422"/>
    <mergeCell ref="H422:I422"/>
    <mergeCell ref="M422:N422"/>
    <mergeCell ref="C423:D423"/>
    <mergeCell ref="H423:I423"/>
    <mergeCell ref="M423:N423"/>
    <mergeCell ref="C428:D428"/>
    <mergeCell ref="H428:I428"/>
    <mergeCell ref="M428:N428"/>
    <mergeCell ref="M429:N429"/>
    <mergeCell ref="C426:D426"/>
    <mergeCell ref="H426:I426"/>
    <mergeCell ref="M426:N426"/>
    <mergeCell ref="C427:D427"/>
    <mergeCell ref="H427:I427"/>
    <mergeCell ref="M427:N427"/>
    <mergeCell ref="C432:D432"/>
    <mergeCell ref="H432:I432"/>
    <mergeCell ref="M432:N432"/>
    <mergeCell ref="M433:N433"/>
    <mergeCell ref="C430:D430"/>
    <mergeCell ref="H430:I430"/>
    <mergeCell ref="M430:N430"/>
    <mergeCell ref="C431:D431"/>
    <mergeCell ref="H431:I431"/>
    <mergeCell ref="M431:N431"/>
    <mergeCell ref="C436:D436"/>
    <mergeCell ref="H436:I436"/>
    <mergeCell ref="M436:N436"/>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E442"/>
    <mergeCell ref="H442:I442"/>
    <mergeCell ref="M442:N442"/>
    <mergeCell ref="C443:D443"/>
    <mergeCell ref="H443:I443"/>
    <mergeCell ref="M443:N443"/>
    <mergeCell ref="C448:D448"/>
    <mergeCell ref="H448:J448"/>
    <mergeCell ref="M448:N448"/>
    <mergeCell ref="C449:D449"/>
    <mergeCell ref="H449:I449"/>
    <mergeCell ref="M449:N449"/>
    <mergeCell ref="C446:D446"/>
    <mergeCell ref="H446:I446"/>
    <mergeCell ref="M446:O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2:G482"/>
    <mergeCell ref="H482:I482"/>
    <mergeCell ref="M482:N482"/>
    <mergeCell ref="C483:D484"/>
    <mergeCell ref="E483:G483"/>
    <mergeCell ref="H483:I483"/>
    <mergeCell ref="M483:N483"/>
    <mergeCell ref="H484:I484"/>
    <mergeCell ref="M484:N484"/>
    <mergeCell ref="C487:D487"/>
    <mergeCell ref="H487:I487"/>
    <mergeCell ref="M487:N487"/>
    <mergeCell ref="C488:E488"/>
    <mergeCell ref="H488:I488"/>
    <mergeCell ref="M488:N488"/>
    <mergeCell ref="C485:D485"/>
    <mergeCell ref="H485:I485"/>
    <mergeCell ref="M485:N485"/>
    <mergeCell ref="C486:D486"/>
    <mergeCell ref="H486:I486"/>
    <mergeCell ref="M486:N486"/>
    <mergeCell ref="H492:I492"/>
    <mergeCell ref="C493:D493"/>
    <mergeCell ref="H493:I493"/>
    <mergeCell ref="M493:N493"/>
    <mergeCell ref="C494:D494"/>
    <mergeCell ref="H494:L494"/>
    <mergeCell ref="M494:N494"/>
    <mergeCell ref="C489:D490"/>
    <mergeCell ref="H489:I489"/>
    <mergeCell ref="M489:N489"/>
    <mergeCell ref="H490:I490"/>
    <mergeCell ref="M490:Q490"/>
    <mergeCell ref="C491:D491"/>
    <mergeCell ref="H491:I491"/>
    <mergeCell ref="M491:N492"/>
    <mergeCell ref="O491:Q491"/>
    <mergeCell ref="C492:D492"/>
    <mergeCell ref="C497:D497"/>
    <mergeCell ref="H497:I497"/>
    <mergeCell ref="M497:N498"/>
    <mergeCell ref="C498:D498"/>
    <mergeCell ref="H498:I498"/>
    <mergeCell ref="C499:D499"/>
    <mergeCell ref="H499:I499"/>
    <mergeCell ref="M499:N499"/>
    <mergeCell ref="C495:D495"/>
    <mergeCell ref="H495:I496"/>
    <mergeCell ref="J495:L495"/>
    <mergeCell ref="M495:N495"/>
    <mergeCell ref="C496:D496"/>
    <mergeCell ref="M496:O496"/>
    <mergeCell ref="C503:D503"/>
    <mergeCell ref="H503:I503"/>
    <mergeCell ref="M503:N503"/>
    <mergeCell ref="C504:D504"/>
    <mergeCell ref="H504:I504"/>
    <mergeCell ref="M504:N504"/>
    <mergeCell ref="C500:D500"/>
    <mergeCell ref="H500:J500"/>
    <mergeCell ref="M500:N500"/>
    <mergeCell ref="C501:D501"/>
    <mergeCell ref="H501:I502"/>
    <mergeCell ref="M501:N501"/>
    <mergeCell ref="C502:D502"/>
    <mergeCell ref="M502:N502"/>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1:D531"/>
    <mergeCell ref="H531:I531"/>
    <mergeCell ref="M531:N531"/>
    <mergeCell ref="C532:D532"/>
    <mergeCell ref="H532:I532"/>
    <mergeCell ref="M532:N532"/>
    <mergeCell ref="C529:E529"/>
    <mergeCell ref="H529:I529"/>
    <mergeCell ref="M529:N529"/>
    <mergeCell ref="C530:D530"/>
    <mergeCell ref="H530:I530"/>
    <mergeCell ref="M530:N530"/>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3:D543"/>
    <mergeCell ref="H543:I543"/>
    <mergeCell ref="M543:N543"/>
    <mergeCell ref="C544:D544"/>
    <mergeCell ref="H544:I544"/>
    <mergeCell ref="M544:N544"/>
    <mergeCell ref="C541:D541"/>
    <mergeCell ref="H541:I541"/>
    <mergeCell ref="M541:O541"/>
    <mergeCell ref="C542:D542"/>
    <mergeCell ref="H542:I542"/>
    <mergeCell ref="M542:N542"/>
    <mergeCell ref="C547:D547"/>
    <mergeCell ref="H547:J547"/>
    <mergeCell ref="M547:N547"/>
    <mergeCell ref="C548:D548"/>
    <mergeCell ref="H548:I548"/>
    <mergeCell ref="M548:N548"/>
    <mergeCell ref="C545:D545"/>
    <mergeCell ref="H545:I545"/>
    <mergeCell ref="M545:N545"/>
    <mergeCell ref="C546:D546"/>
    <mergeCell ref="H546:I546"/>
    <mergeCell ref="M546:N546"/>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75:D575"/>
    <mergeCell ref="H575:I575"/>
    <mergeCell ref="M575:N575"/>
    <mergeCell ref="C573:D573"/>
    <mergeCell ref="H573:I573"/>
    <mergeCell ref="M573:N573"/>
    <mergeCell ref="C574:D574"/>
    <mergeCell ref="H574:I574"/>
    <mergeCell ref="M574:N574"/>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133350</xdr:rowOff>
                  </from>
                  <to>
                    <xdr:col>1</xdr:col>
                    <xdr:colOff>1704975</xdr:colOff>
                    <xdr:row>400</xdr:row>
                    <xdr:rowOff>19050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89BAA-5548-43F0-925C-0A5A118FABC3}">
  <sheetPr codeName="Feuil5"/>
  <dimension ref="A1:CZ1200"/>
  <sheetViews>
    <sheetView showGridLines="false" workbookViewId="0"/>
  </sheetViews>
  <sheetFormatPr defaultColWidth="9.140625" defaultRowHeight="15" customHeight="true" x14ac:dyDescent="0.2"/>
  <cols>
    <col min="1" max="1" width="31.5703125" style="391" customWidth="true"/>
    <col min="2" max="2" width="41.5703125" style="391" customWidth="true"/>
    <col min="3" max="17" width="10.7109375" style="391" customWidth="true"/>
    <col min="18" max="28" width="12.5703125" style="391" customWidth="true"/>
    <col min="29" max="52" width="12.5703125" style="211" customWidth="true"/>
    <col min="53" max="53" width="31.5703125" style="392" customWidth="true"/>
    <col min="54" max="54" width="41.5703125" style="238" customWidth="true"/>
    <col min="55" max="69" width="9.140625" style="392"/>
    <col min="70" max="77" width="12.5703125" style="392" customWidth="true"/>
    <col min="78" max="104" width="12.5703125" style="211" customWidth="true"/>
    <col min="105" max="16384" width="9.140625" style="391"/>
  </cols>
  <sheetData>
    <row r="1" s="111" customFormat="true" ht="18" customHeight="true" x14ac:dyDescent="0.2">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Ethiopia</v>
      </c>
      <c r="B2" s="226"/>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2005</v>
      </c>
      <c r="B3" s="228"/>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DHS05</v>
      </c>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96" t="str">
        <f>B1028</f>
        <v/>
      </c>
      <c r="B10" s="697"/>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96" t="str">
        <f>B1027</f>
        <v/>
      </c>
      <c r="B11" s="698"/>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99"/>
      <c r="B12" s="697"/>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700"/>
      <c r="B13" s="70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398" customFormat="true" ht="15" customHeight="true" x14ac:dyDescent="0.2">
      <c r="A14" s="115" t="s">
        <v>95</v>
      </c>
      <c r="B14" s="208"/>
      <c r="C14" s="2534" t="s">
        <v>114</v>
      </c>
      <c r="D14" s="2535"/>
      <c r="E14" s="2535"/>
      <c r="F14" s="2535"/>
      <c r="G14" s="2536"/>
      <c r="H14" s="2665" t="s">
        <v>38</v>
      </c>
      <c r="I14" s="2666"/>
      <c r="J14" s="2666"/>
      <c r="K14" s="2666"/>
      <c r="L14" s="2667"/>
      <c r="M14" s="2672" t="s">
        <v>37</v>
      </c>
      <c r="N14" s="2673"/>
      <c r="O14" s="2673"/>
      <c r="P14" s="2673"/>
      <c r="Q14" s="2674"/>
      <c r="R14" s="2179" t="s">
        <v>137</v>
      </c>
      <c r="S14" s="2185"/>
      <c r="T14" s="2185"/>
      <c r="U14" s="2185"/>
      <c r="V14" s="2185"/>
      <c r="W14" s="2185"/>
      <c r="X14" s="2185"/>
      <c r="Y14" s="2185"/>
      <c r="Z14" s="2185"/>
      <c r="AA14" s="2185"/>
      <c r="AB14" s="2186"/>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694"/>
      <c r="BA14" s="217" t="s">
        <v>128</v>
      </c>
      <c r="BB14" s="115" t="s">
        <v>95</v>
      </c>
      <c r="BC14" s="2524" t="s">
        <v>114</v>
      </c>
      <c r="BD14" s="2525"/>
      <c r="BE14" s="2525"/>
      <c r="BF14" s="2525"/>
      <c r="BG14" s="2526"/>
      <c r="BH14" s="2527" t="s">
        <v>38</v>
      </c>
      <c r="BI14" s="2525"/>
      <c r="BJ14" s="2525"/>
      <c r="BK14" s="2525"/>
      <c r="BL14" s="2526"/>
      <c r="BM14" s="2527" t="s">
        <v>37</v>
      </c>
      <c r="BN14" s="2525"/>
      <c r="BO14" s="2525"/>
      <c r="BP14" s="2525"/>
      <c r="BQ14" s="2537"/>
      <c r="BR14" s="2070" t="s">
        <v>137</v>
      </c>
      <c r="BS14" s="2071"/>
      <c r="BT14" s="2071"/>
      <c r="BU14" s="2071"/>
      <c r="BV14" s="2071"/>
      <c r="BW14" s="2071"/>
      <c r="BX14" s="2071"/>
      <c r="BY14" s="2072"/>
      <c r="BZ14" s="313"/>
      <c r="CA14" s="313"/>
      <c r="CB14" s="313"/>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398" customFormat="true" ht="12.75" x14ac:dyDescent="0.2">
      <c r="A15" s="182" t="s">
        <v>87</v>
      </c>
      <c r="B15" s="242"/>
      <c r="C15" s="269" t="s">
        <v>0</v>
      </c>
      <c r="D15" s="270" t="s">
        <v>1</v>
      </c>
      <c r="E15" s="270" t="s">
        <v>2</v>
      </c>
      <c r="F15" s="270" t="s">
        <v>3</v>
      </c>
      <c r="G15" s="271" t="s">
        <v>4</v>
      </c>
      <c r="H15" s="1361" t="s">
        <v>0</v>
      </c>
      <c r="I15" s="1321" t="s">
        <v>1</v>
      </c>
      <c r="J15" s="1321" t="s">
        <v>2</v>
      </c>
      <c r="K15" s="1321" t="s">
        <v>3</v>
      </c>
      <c r="L15" s="1322" t="s">
        <v>4</v>
      </c>
      <c r="M15" s="1351" t="s">
        <v>0</v>
      </c>
      <c r="N15" s="1321" t="s">
        <v>1</v>
      </c>
      <c r="O15" s="1321" t="s">
        <v>2</v>
      </c>
      <c r="P15" s="1321" t="s">
        <v>3</v>
      </c>
      <c r="Q15" s="1371" t="s">
        <v>4</v>
      </c>
      <c r="R15" s="1361" t="s">
        <v>246</v>
      </c>
      <c r="S15" s="1321" t="s">
        <v>247</v>
      </c>
      <c r="T15" s="1321" t="s">
        <v>150</v>
      </c>
      <c r="U15" s="1321" t="s">
        <v>151</v>
      </c>
      <c r="V15" s="1321" t="s">
        <v>152</v>
      </c>
      <c r="W15" s="1321" t="s">
        <v>153</v>
      </c>
      <c r="X15" s="1321" t="s">
        <v>154</v>
      </c>
      <c r="Y15" s="1321" t="s">
        <v>155</v>
      </c>
      <c r="Z15" s="1321" t="s">
        <v>156</v>
      </c>
      <c r="AA15" s="1321" t="s">
        <v>157</v>
      </c>
      <c r="AB15" s="1323" t="s">
        <v>158</v>
      </c>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694"/>
      <c r="BA15" s="192" t="s">
        <v>119</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246</v>
      </c>
      <c r="BS15" s="166" t="s">
        <v>247</v>
      </c>
      <c r="BT15" s="166" t="s">
        <v>150</v>
      </c>
      <c r="BU15" s="166" t="s">
        <v>151</v>
      </c>
      <c r="BV15" s="166" t="s">
        <v>152</v>
      </c>
      <c r="BW15" s="166" t="s">
        <v>153</v>
      </c>
      <c r="BX15" s="166" t="s">
        <v>154</v>
      </c>
      <c r="BY15" s="167" t="s">
        <v>155</v>
      </c>
      <c r="BZ15" s="167" t="s">
        <v>156</v>
      </c>
      <c r="CA15" s="167" t="s">
        <v>157</v>
      </c>
      <c r="CB15" s="167" t="s">
        <v>158</v>
      </c>
      <c r="CC15" s="2144"/>
      <c r="CD15" s="2144"/>
      <c r="CE15" s="2144"/>
      <c r="CF15" s="2144"/>
      <c r="CG15" s="2144"/>
      <c r="CH15" s="2144"/>
      <c r="CI15" s="2144"/>
      <c r="CJ15" s="2144"/>
      <c r="CK15" s="2144"/>
      <c r="CL15" s="2144"/>
      <c r="CM15" s="2144"/>
      <c r="CN15" s="2144"/>
      <c r="CO15" s="2144"/>
      <c r="CP15" s="2144"/>
      <c r="CQ15" s="2144"/>
      <c r="CR15" s="2144"/>
      <c r="CS15" s="2144"/>
      <c r="CT15" s="2144"/>
      <c r="CU15" s="2144"/>
      <c r="CV15" s="2144"/>
      <c r="CW15" s="2144"/>
      <c r="CX15" s="2144"/>
      <c r="CY15" s="2144"/>
      <c r="CZ15" s="2144"/>
    </row>
    <row r="16" s="398" customFormat="true" ht="15" customHeight="true" x14ac:dyDescent="0.2">
      <c r="A16" s="2675" t="s">
        <v>13</v>
      </c>
      <c r="B16" s="1516" t="s">
        <v>14</v>
      </c>
      <c r="C16" s="1398">
        <v>52.6</v>
      </c>
      <c r="D16" s="1399">
        <v>58.3</v>
      </c>
      <c r="E16" s="1399">
        <v>53.4</v>
      </c>
      <c r="F16" s="1399">
        <v>57</v>
      </c>
      <c r="G16" s="1400">
        <v>79.8</v>
      </c>
      <c r="H16" s="1401">
        <v>77</v>
      </c>
      <c r="I16" s="1399">
        <v>92.3</v>
      </c>
      <c r="J16" s="1399">
        <v>98.8</v>
      </c>
      <c r="K16" s="1399">
        <v>99.6</v>
      </c>
      <c r="L16" s="1402">
        <v>100</v>
      </c>
      <c r="M16" s="1403">
        <v>51.5</v>
      </c>
      <c r="N16" s="1399">
        <v>57.8</v>
      </c>
      <c r="O16" s="1399">
        <v>54.4</v>
      </c>
      <c r="P16" s="1399">
        <v>55.2</v>
      </c>
      <c r="Q16" s="1400">
        <v>59.2</v>
      </c>
      <c r="R16" s="1401">
        <v>99.5</v>
      </c>
      <c r="S16" s="1399">
        <v>39.5</v>
      </c>
      <c r="T16" s="1399">
        <v>60.5</v>
      </c>
      <c r="U16" s="1399">
        <v>57.5</v>
      </c>
      <c r="V16" s="1399">
        <v>92.8</v>
      </c>
      <c r="W16" s="1399">
        <v>56.4</v>
      </c>
      <c r="X16" s="1399">
        <v>83.1</v>
      </c>
      <c r="Y16" s="1399">
        <v>60.2</v>
      </c>
      <c r="Z16" s="1399">
        <v>56.7</v>
      </c>
      <c r="AA16" s="1399">
        <v>32</v>
      </c>
      <c r="AB16" s="2197">
        <v>69.400000000000006</v>
      </c>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694"/>
      <c r="BA16" s="2538" t="s">
        <v>13</v>
      </c>
      <c r="BB16" s="147" t="s">
        <v>14</v>
      </c>
      <c r="BC16" s="1218" t="s">
        <v>35</v>
      </c>
      <c r="BD16" s="1238" t="s">
        <v>35</v>
      </c>
      <c r="BE16" s="1238" t="s">
        <v>35</v>
      </c>
      <c r="BF16" s="1238" t="s">
        <v>35</v>
      </c>
      <c r="BG16" s="1259" t="s">
        <v>35</v>
      </c>
      <c r="BH16" s="1280" t="s">
        <v>35</v>
      </c>
      <c r="BI16" s="1238" t="s">
        <v>35</v>
      </c>
      <c r="BJ16" s="1238" t="s">
        <v>35</v>
      </c>
      <c r="BK16" s="1238" t="s">
        <v>35</v>
      </c>
      <c r="BL16" s="1259" t="s">
        <v>35</v>
      </c>
      <c r="BM16" s="1280" t="s">
        <v>35</v>
      </c>
      <c r="BN16" s="1238" t="s">
        <v>35</v>
      </c>
      <c r="BO16" s="1238" t="s">
        <v>35</v>
      </c>
      <c r="BP16" s="1238" t="s">
        <v>35</v>
      </c>
      <c r="BQ16" s="1259" t="s">
        <v>35</v>
      </c>
      <c r="BR16" s="1280" t="s">
        <v>35</v>
      </c>
      <c r="BS16" s="1238" t="s">
        <v>35</v>
      </c>
      <c r="BT16" s="1238" t="s">
        <v>35</v>
      </c>
      <c r="BU16" s="1238" t="s">
        <v>35</v>
      </c>
      <c r="BV16" s="1238" t="s">
        <v>35</v>
      </c>
      <c r="BW16" s="1238" t="s">
        <v>35</v>
      </c>
      <c r="BX16" s="1238" t="s">
        <v>35</v>
      </c>
      <c r="BY16" s="1300" t="s">
        <v>35</v>
      </c>
      <c r="BZ16" s="1300" t="s">
        <v>35</v>
      </c>
      <c r="CA16" s="1300" t="s">
        <v>35</v>
      </c>
      <c r="CB16" s="1300" t="s">
        <v>35</v>
      </c>
      <c r="CC16" s="2145"/>
      <c r="CD16" s="2145"/>
      <c r="CE16" s="2145"/>
      <c r="CF16" s="2145"/>
      <c r="CG16" s="2145"/>
      <c r="CH16" s="2145"/>
      <c r="CI16" s="2145"/>
      <c r="CJ16" s="2145"/>
      <c r="CK16" s="2145"/>
      <c r="CL16" s="2145"/>
      <c r="CM16" s="2145"/>
      <c r="CN16" s="2145"/>
      <c r="CO16" s="2145"/>
      <c r="CP16" s="2145"/>
      <c r="CQ16" s="2145"/>
      <c r="CR16" s="2145"/>
      <c r="CS16" s="2145"/>
      <c r="CT16" s="2145"/>
      <c r="CU16" s="2145"/>
      <c r="CV16" s="2145"/>
      <c r="CW16" s="2145"/>
      <c r="CX16" s="2145"/>
      <c r="CY16" s="2145"/>
      <c r="CZ16" s="2145"/>
    </row>
    <row r="17" s="398" customFormat="true" ht="15" customHeight="true" x14ac:dyDescent="0.2">
      <c r="A17" s="2676"/>
      <c r="B17" s="1517" t="s">
        <v>51</v>
      </c>
      <c r="C17" s="1404">
        <v>47.4</v>
      </c>
      <c r="D17" s="1405">
        <v>41.7</v>
      </c>
      <c r="E17" s="1405">
        <v>46.6</v>
      </c>
      <c r="F17" s="1405">
        <v>43</v>
      </c>
      <c r="G17" s="1406">
        <v>20.2</v>
      </c>
      <c r="H17" s="1407">
        <v>23</v>
      </c>
      <c r="I17" s="1405">
        <v>7.7</v>
      </c>
      <c r="J17" s="1405">
        <v>1.2</v>
      </c>
      <c r="K17" s="1405">
        <v>0.4</v>
      </c>
      <c r="L17" s="1408">
        <v>0</v>
      </c>
      <c r="M17" s="1409">
        <v>48.5</v>
      </c>
      <c r="N17" s="1405">
        <v>42.2</v>
      </c>
      <c r="O17" s="1405">
        <v>45.6</v>
      </c>
      <c r="P17" s="1405">
        <v>44.8</v>
      </c>
      <c r="Q17" s="1406">
        <v>40.799999999999997</v>
      </c>
      <c r="R17" s="1407">
        <v>0.5</v>
      </c>
      <c r="S17" s="1405">
        <v>60.5</v>
      </c>
      <c r="T17" s="1405">
        <v>39.5</v>
      </c>
      <c r="U17" s="1405">
        <v>42.5</v>
      </c>
      <c r="V17" s="1405">
        <v>7.2</v>
      </c>
      <c r="W17" s="1405">
        <v>43.6</v>
      </c>
      <c r="X17" s="1405">
        <v>16.899999999999999</v>
      </c>
      <c r="Y17" s="1405">
        <v>39.799999999999997</v>
      </c>
      <c r="Z17" s="1405">
        <v>43.3</v>
      </c>
      <c r="AA17" s="1405">
        <v>68</v>
      </c>
      <c r="AB17" s="2198">
        <v>30.6</v>
      </c>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694"/>
      <c r="BA17" s="2539"/>
      <c r="BB17" s="148" t="s">
        <v>51</v>
      </c>
      <c r="BC17" s="1219" t="s">
        <v>35</v>
      </c>
      <c r="BD17" s="1239" t="s">
        <v>35</v>
      </c>
      <c r="BE17" s="1239" t="s">
        <v>35</v>
      </c>
      <c r="BF17" s="1239" t="s">
        <v>35</v>
      </c>
      <c r="BG17" s="1260" t="s">
        <v>35</v>
      </c>
      <c r="BH17" s="1281" t="s">
        <v>35</v>
      </c>
      <c r="BI17" s="1239" t="s">
        <v>35</v>
      </c>
      <c r="BJ17" s="1239" t="s">
        <v>35</v>
      </c>
      <c r="BK17" s="1239" t="s">
        <v>35</v>
      </c>
      <c r="BL17" s="1260" t="s">
        <v>35</v>
      </c>
      <c r="BM17" s="1281" t="s">
        <v>35</v>
      </c>
      <c r="BN17" s="1239" t="s">
        <v>35</v>
      </c>
      <c r="BO17" s="1239" t="s">
        <v>35</v>
      </c>
      <c r="BP17" s="1239" t="s">
        <v>35</v>
      </c>
      <c r="BQ17" s="1260" t="s">
        <v>35</v>
      </c>
      <c r="BR17" s="1281" t="s">
        <v>35</v>
      </c>
      <c r="BS17" s="1239" t="s">
        <v>35</v>
      </c>
      <c r="BT17" s="1239" t="s">
        <v>35</v>
      </c>
      <c r="BU17" s="1239" t="s">
        <v>35</v>
      </c>
      <c r="BV17" s="1239" t="s">
        <v>35</v>
      </c>
      <c r="BW17" s="1239" t="s">
        <v>35</v>
      </c>
      <c r="BX17" s="1239" t="s">
        <v>35</v>
      </c>
      <c r="BY17" s="1301" t="s">
        <v>35</v>
      </c>
      <c r="BZ17" s="1301" t="s">
        <v>35</v>
      </c>
      <c r="CA17" s="1301" t="s">
        <v>35</v>
      </c>
      <c r="CB17" s="1301" t="s">
        <v>35</v>
      </c>
      <c r="CC17" s="2146"/>
      <c r="CD17" s="2146"/>
      <c r="CE17" s="2146"/>
      <c r="CF17" s="2146"/>
      <c r="CG17" s="2146"/>
      <c r="CH17" s="2146"/>
      <c r="CI17" s="2146"/>
      <c r="CJ17" s="2146"/>
      <c r="CK17" s="2146"/>
      <c r="CL17" s="2146"/>
      <c r="CM17" s="2146"/>
      <c r="CN17" s="2146"/>
      <c r="CO17" s="2146"/>
      <c r="CP17" s="2146"/>
      <c r="CQ17" s="2146"/>
      <c r="CR17" s="2146"/>
      <c r="CS17" s="2146"/>
      <c r="CT17" s="2146"/>
      <c r="CU17" s="2146"/>
      <c r="CV17" s="2146"/>
      <c r="CW17" s="2146"/>
      <c r="CX17" s="2146"/>
      <c r="CY17" s="2146"/>
      <c r="CZ17" s="2146"/>
    </row>
    <row r="18" s="398" customFormat="true" ht="15" customHeight="true" x14ac:dyDescent="0.2">
      <c r="A18" s="2676" t="s">
        <v>60</v>
      </c>
      <c r="B18" s="1517" t="s">
        <v>15</v>
      </c>
      <c r="C18" s="1410">
        <v>35</v>
      </c>
      <c r="D18" s="1411">
        <v>39.700000000000003</v>
      </c>
      <c r="E18" s="1411">
        <v>38.4</v>
      </c>
      <c r="F18" s="1411">
        <v>42.3</v>
      </c>
      <c r="G18" s="1412">
        <v>72.599999999999994</v>
      </c>
      <c r="H18" s="1413">
        <v>63</v>
      </c>
      <c r="I18" s="1411">
        <v>86</v>
      </c>
      <c r="J18" s="1411">
        <v>93</v>
      </c>
      <c r="K18" s="1411">
        <v>97.5</v>
      </c>
      <c r="L18" s="1414">
        <v>99.4</v>
      </c>
      <c r="M18" s="1410">
        <v>33.799999999999997</v>
      </c>
      <c r="N18" s="1411">
        <v>39.9</v>
      </c>
      <c r="O18" s="1411">
        <v>38.299999999999997</v>
      </c>
      <c r="P18" s="1411">
        <v>40.200000000000003</v>
      </c>
      <c r="Q18" s="1412">
        <v>46.7</v>
      </c>
      <c r="R18" s="1413">
        <v>95.9</v>
      </c>
      <c r="S18" s="1411">
        <v>18.2</v>
      </c>
      <c r="T18" s="1411">
        <v>42.9</v>
      </c>
      <c r="U18" s="1411">
        <v>42.8</v>
      </c>
      <c r="V18" s="1411">
        <v>71.2</v>
      </c>
      <c r="W18" s="1411">
        <v>47.1</v>
      </c>
      <c r="X18" s="1411">
        <v>63.5</v>
      </c>
      <c r="Y18" s="1411">
        <v>46.6</v>
      </c>
      <c r="Z18" s="1411">
        <v>44.8</v>
      </c>
      <c r="AA18" s="1411">
        <v>18.600000000000001</v>
      </c>
      <c r="AB18" s="1414">
        <v>46.5</v>
      </c>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694"/>
      <c r="BA18" s="2539" t="s">
        <v>60</v>
      </c>
      <c r="BB18" s="148" t="s">
        <v>15</v>
      </c>
      <c r="BC18" s="1219" t="s">
        <v>35</v>
      </c>
      <c r="BD18" s="1239" t="s">
        <v>35</v>
      </c>
      <c r="BE18" s="1239" t="s">
        <v>35</v>
      </c>
      <c r="BF18" s="1239" t="s">
        <v>35</v>
      </c>
      <c r="BG18" s="1260" t="s">
        <v>35</v>
      </c>
      <c r="BH18" s="1281" t="s">
        <v>35</v>
      </c>
      <c r="BI18" s="1239" t="s">
        <v>35</v>
      </c>
      <c r="BJ18" s="1239" t="s">
        <v>35</v>
      </c>
      <c r="BK18" s="1239" t="s">
        <v>35</v>
      </c>
      <c r="BL18" s="1260" t="s">
        <v>35</v>
      </c>
      <c r="BM18" s="1281" t="s">
        <v>35</v>
      </c>
      <c r="BN18" s="1239" t="s">
        <v>35</v>
      </c>
      <c r="BO18" s="1239" t="s">
        <v>35</v>
      </c>
      <c r="BP18" s="1239" t="s">
        <v>35</v>
      </c>
      <c r="BQ18" s="1260" t="s">
        <v>35</v>
      </c>
      <c r="BR18" s="1281" t="s">
        <v>35</v>
      </c>
      <c r="BS18" s="1239" t="s">
        <v>35</v>
      </c>
      <c r="BT18" s="1239" t="s">
        <v>35</v>
      </c>
      <c r="BU18" s="1239" t="s">
        <v>35</v>
      </c>
      <c r="BV18" s="1239" t="s">
        <v>35</v>
      </c>
      <c r="BW18" s="1239" t="s">
        <v>35</v>
      </c>
      <c r="BX18" s="1239" t="s">
        <v>35</v>
      </c>
      <c r="BY18" s="1301" t="s">
        <v>35</v>
      </c>
      <c r="BZ18" s="1301" t="s">
        <v>35</v>
      </c>
      <c r="CA18" s="1301" t="s">
        <v>35</v>
      </c>
      <c r="CB18" s="1301" t="s">
        <v>35</v>
      </c>
      <c r="CC18" s="2146"/>
      <c r="CD18" s="2146"/>
      <c r="CE18" s="2146"/>
      <c r="CF18" s="2146"/>
      <c r="CG18" s="2146"/>
      <c r="CH18" s="2146"/>
      <c r="CI18" s="2146"/>
      <c r="CJ18" s="2146"/>
      <c r="CK18" s="2146"/>
      <c r="CL18" s="2146"/>
      <c r="CM18" s="2146"/>
      <c r="CN18" s="2146"/>
      <c r="CO18" s="2146"/>
      <c r="CP18" s="2146"/>
      <c r="CQ18" s="2146"/>
      <c r="CR18" s="2146"/>
      <c r="CS18" s="2146"/>
      <c r="CT18" s="2146"/>
      <c r="CU18" s="2146"/>
      <c r="CV18" s="2146"/>
      <c r="CW18" s="2146"/>
      <c r="CX18" s="2146"/>
      <c r="CY18" s="2146"/>
      <c r="CZ18" s="2146"/>
    </row>
    <row r="19" s="398" customFormat="true" ht="15" customHeight="true" x14ac:dyDescent="0.2">
      <c r="A19" s="2676"/>
      <c r="B19" s="1517" t="s">
        <v>16</v>
      </c>
      <c r="C19" s="1410">
        <v>17.5</v>
      </c>
      <c r="D19" s="1411">
        <v>18.600000000000001</v>
      </c>
      <c r="E19" s="1411">
        <v>15</v>
      </c>
      <c r="F19" s="1411">
        <v>14.7</v>
      </c>
      <c r="G19" s="1412">
        <v>7.2</v>
      </c>
      <c r="H19" s="1413">
        <v>13.9</v>
      </c>
      <c r="I19" s="1411">
        <v>6.3</v>
      </c>
      <c r="J19" s="1411">
        <v>5.7</v>
      </c>
      <c r="K19" s="1411">
        <v>2.1</v>
      </c>
      <c r="L19" s="1414">
        <v>0.5</v>
      </c>
      <c r="M19" s="1410">
        <v>17.7</v>
      </c>
      <c r="N19" s="1411">
        <v>17.899999999999999</v>
      </c>
      <c r="O19" s="1411">
        <v>16.100000000000001</v>
      </c>
      <c r="P19" s="1411">
        <v>15</v>
      </c>
      <c r="Q19" s="1412">
        <v>12.5</v>
      </c>
      <c r="R19" s="1413">
        <v>3.6</v>
      </c>
      <c r="S19" s="1411">
        <v>21.2</v>
      </c>
      <c r="T19" s="1411">
        <v>17.600000000000001</v>
      </c>
      <c r="U19" s="1411">
        <v>14.8</v>
      </c>
      <c r="V19" s="1411">
        <v>21.6</v>
      </c>
      <c r="W19" s="1411">
        <v>9.3000000000000007</v>
      </c>
      <c r="X19" s="1411">
        <v>19.600000000000001</v>
      </c>
      <c r="Y19" s="1411">
        <v>13.6</v>
      </c>
      <c r="Z19" s="1411">
        <v>11.9</v>
      </c>
      <c r="AA19" s="1411">
        <v>13.4</v>
      </c>
      <c r="AB19" s="1414">
        <v>22.9</v>
      </c>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694"/>
      <c r="BA19" s="2539"/>
      <c r="BB19" s="148" t="s">
        <v>16</v>
      </c>
      <c r="BC19" s="1219" t="s">
        <v>35</v>
      </c>
      <c r="BD19" s="1239" t="s">
        <v>35</v>
      </c>
      <c r="BE19" s="1239" t="s">
        <v>35</v>
      </c>
      <c r="BF19" s="1239" t="s">
        <v>35</v>
      </c>
      <c r="BG19" s="1260" t="s">
        <v>35</v>
      </c>
      <c r="BH19" s="1281" t="s">
        <v>35</v>
      </c>
      <c r="BI19" s="1239" t="s">
        <v>35</v>
      </c>
      <c r="BJ19" s="1239" t="s">
        <v>35</v>
      </c>
      <c r="BK19" s="1239" t="s">
        <v>35</v>
      </c>
      <c r="BL19" s="1260" t="s">
        <v>35</v>
      </c>
      <c r="BM19" s="1281" t="s">
        <v>35</v>
      </c>
      <c r="BN19" s="1239" t="s">
        <v>35</v>
      </c>
      <c r="BO19" s="1239" t="s">
        <v>35</v>
      </c>
      <c r="BP19" s="1239" t="s">
        <v>35</v>
      </c>
      <c r="BQ19" s="1260" t="s">
        <v>35</v>
      </c>
      <c r="BR19" s="1281" t="s">
        <v>35</v>
      </c>
      <c r="BS19" s="1239" t="s">
        <v>35</v>
      </c>
      <c r="BT19" s="1239" t="s">
        <v>35</v>
      </c>
      <c r="BU19" s="1239" t="s">
        <v>35</v>
      </c>
      <c r="BV19" s="1239" t="s">
        <v>35</v>
      </c>
      <c r="BW19" s="1239" t="s">
        <v>35</v>
      </c>
      <c r="BX19" s="1239" t="s">
        <v>35</v>
      </c>
      <c r="BY19" s="1301" t="s">
        <v>35</v>
      </c>
      <c r="BZ19" s="1301" t="s">
        <v>35</v>
      </c>
      <c r="CA19" s="1301" t="s">
        <v>35</v>
      </c>
      <c r="CB19" s="1301" t="s">
        <v>35</v>
      </c>
      <c r="CC19" s="2146"/>
      <c r="CD19" s="2146"/>
      <c r="CE19" s="2146"/>
      <c r="CF19" s="2146"/>
      <c r="CG19" s="2146"/>
      <c r="CH19" s="2146"/>
      <c r="CI19" s="2146"/>
      <c r="CJ19" s="2146"/>
      <c r="CK19" s="2146"/>
      <c r="CL19" s="2146"/>
      <c r="CM19" s="2146"/>
      <c r="CN19" s="2146"/>
      <c r="CO19" s="2146"/>
      <c r="CP19" s="2146"/>
      <c r="CQ19" s="2146"/>
      <c r="CR19" s="2146"/>
      <c r="CS19" s="2146"/>
      <c r="CT19" s="2146"/>
      <c r="CU19" s="2146"/>
      <c r="CV19" s="2146"/>
      <c r="CW19" s="2146"/>
      <c r="CX19" s="2146"/>
      <c r="CY19" s="2146"/>
      <c r="CZ19" s="2146"/>
    </row>
    <row r="20" s="398" customFormat="true" ht="15" customHeight="true" x14ac:dyDescent="0.2">
      <c r="A20" s="2676"/>
      <c r="B20" s="1517" t="s">
        <v>22</v>
      </c>
      <c r="C20" s="1410">
        <v>15.7</v>
      </c>
      <c r="D20" s="1411">
        <v>12.2</v>
      </c>
      <c r="E20" s="1411">
        <v>14.4</v>
      </c>
      <c r="F20" s="1411">
        <v>14</v>
      </c>
      <c r="G20" s="1412">
        <v>8</v>
      </c>
      <c r="H20" s="1413">
        <v>18.3</v>
      </c>
      <c r="I20" s="1411">
        <v>7.6</v>
      </c>
      <c r="J20" s="1411">
        <v>1.2</v>
      </c>
      <c r="K20" s="1411">
        <v>0.4</v>
      </c>
      <c r="L20" s="1414">
        <v>0</v>
      </c>
      <c r="M20" s="1410">
        <v>16.399999999999999</v>
      </c>
      <c r="N20" s="1411">
        <v>11.7</v>
      </c>
      <c r="O20" s="1411">
        <v>15.1</v>
      </c>
      <c r="P20" s="1411">
        <v>14.2</v>
      </c>
      <c r="Q20" s="1412">
        <v>12.1</v>
      </c>
      <c r="R20" s="1413">
        <v>0.2</v>
      </c>
      <c r="S20" s="1411">
        <v>8.6</v>
      </c>
      <c r="T20" s="1411">
        <v>13</v>
      </c>
      <c r="U20" s="1411">
        <v>9</v>
      </c>
      <c r="V20" s="1411">
        <v>0.9</v>
      </c>
      <c r="W20" s="1411">
        <v>14.1</v>
      </c>
      <c r="X20" s="1411">
        <v>10.3</v>
      </c>
      <c r="Y20" s="1411">
        <v>8.8000000000000007</v>
      </c>
      <c r="Z20" s="1411">
        <v>17.100000000000001</v>
      </c>
      <c r="AA20" s="1411">
        <v>32.700000000000003</v>
      </c>
      <c r="AB20" s="1414">
        <v>17.8</v>
      </c>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694"/>
      <c r="BA20" s="2539"/>
      <c r="BB20" s="148" t="s">
        <v>22</v>
      </c>
      <c r="BC20" s="1219" t="s">
        <v>35</v>
      </c>
      <c r="BD20" s="1239" t="s">
        <v>35</v>
      </c>
      <c r="BE20" s="1239" t="s">
        <v>35</v>
      </c>
      <c r="BF20" s="1239" t="s">
        <v>35</v>
      </c>
      <c r="BG20" s="1260" t="s">
        <v>35</v>
      </c>
      <c r="BH20" s="1281" t="s">
        <v>35</v>
      </c>
      <c r="BI20" s="1239" t="s">
        <v>35</v>
      </c>
      <c r="BJ20" s="1239" t="s">
        <v>35</v>
      </c>
      <c r="BK20" s="1239" t="s">
        <v>35</v>
      </c>
      <c r="BL20" s="1260" t="s">
        <v>35</v>
      </c>
      <c r="BM20" s="1281" t="s">
        <v>35</v>
      </c>
      <c r="BN20" s="1239" t="s">
        <v>35</v>
      </c>
      <c r="BO20" s="1239" t="s">
        <v>35</v>
      </c>
      <c r="BP20" s="1239" t="s">
        <v>35</v>
      </c>
      <c r="BQ20" s="1260" t="s">
        <v>35</v>
      </c>
      <c r="BR20" s="1281" t="s">
        <v>35</v>
      </c>
      <c r="BS20" s="1239" t="s">
        <v>35</v>
      </c>
      <c r="BT20" s="1239" t="s">
        <v>35</v>
      </c>
      <c r="BU20" s="1239" t="s">
        <v>35</v>
      </c>
      <c r="BV20" s="1239" t="s">
        <v>35</v>
      </c>
      <c r="BW20" s="1239" t="s">
        <v>35</v>
      </c>
      <c r="BX20" s="1239" t="s">
        <v>35</v>
      </c>
      <c r="BY20" s="1301" t="s">
        <v>35</v>
      </c>
      <c r="BZ20" s="1301" t="s">
        <v>35</v>
      </c>
      <c r="CA20" s="1301" t="s">
        <v>35</v>
      </c>
      <c r="CB20" s="1301" t="s">
        <v>35</v>
      </c>
      <c r="CC20" s="2146"/>
      <c r="CD20" s="2146"/>
      <c r="CE20" s="2146"/>
      <c r="CF20" s="2146"/>
      <c r="CG20" s="2146"/>
      <c r="CH20" s="2146"/>
      <c r="CI20" s="2146"/>
      <c r="CJ20" s="2146"/>
      <c r="CK20" s="2146"/>
      <c r="CL20" s="2146"/>
      <c r="CM20" s="2146"/>
      <c r="CN20" s="2146"/>
      <c r="CO20" s="2146"/>
      <c r="CP20" s="2146"/>
      <c r="CQ20" s="2146"/>
      <c r="CR20" s="2146"/>
      <c r="CS20" s="2146"/>
      <c r="CT20" s="2146"/>
      <c r="CU20" s="2146"/>
      <c r="CV20" s="2146"/>
      <c r="CW20" s="2146"/>
      <c r="CX20" s="2146"/>
      <c r="CY20" s="2146"/>
      <c r="CZ20" s="2146"/>
    </row>
    <row r="21" s="398" customFormat="true" ht="15" customHeight="true" x14ac:dyDescent="0.2">
      <c r="A21" s="2676"/>
      <c r="B21" s="1517" t="s">
        <v>17</v>
      </c>
      <c r="C21" s="1404">
        <v>31.7</v>
      </c>
      <c r="D21" s="1405">
        <v>29.5</v>
      </c>
      <c r="E21" s="1405">
        <v>32.1</v>
      </c>
      <c r="F21" s="1405">
        <v>29</v>
      </c>
      <c r="G21" s="1406">
        <v>12.2</v>
      </c>
      <c r="H21" s="1407">
        <v>4.7</v>
      </c>
      <c r="I21" s="1405">
        <v>0.1</v>
      </c>
      <c r="J21" s="1405">
        <v>0</v>
      </c>
      <c r="K21" s="1405">
        <v>0</v>
      </c>
      <c r="L21" s="1408">
        <v>0</v>
      </c>
      <c r="M21" s="1409">
        <v>32.1</v>
      </c>
      <c r="N21" s="1405">
        <v>30.5</v>
      </c>
      <c r="O21" s="1405">
        <v>30.5</v>
      </c>
      <c r="P21" s="1405">
        <v>30.5</v>
      </c>
      <c r="Q21" s="1406">
        <v>28.7</v>
      </c>
      <c r="R21" s="1407">
        <v>0.4</v>
      </c>
      <c r="S21" s="1405">
        <v>51.9</v>
      </c>
      <c r="T21" s="1405">
        <v>26.5</v>
      </c>
      <c r="U21" s="1405">
        <v>33.5</v>
      </c>
      <c r="V21" s="1405">
        <v>6.4</v>
      </c>
      <c r="W21" s="1405">
        <v>29.5</v>
      </c>
      <c r="X21" s="1405">
        <v>6.7</v>
      </c>
      <c r="Y21" s="1405">
        <v>31</v>
      </c>
      <c r="Z21" s="1405">
        <v>26.1</v>
      </c>
      <c r="AA21" s="1405">
        <v>35.299999999999997</v>
      </c>
      <c r="AB21" s="2198">
        <v>12.9</v>
      </c>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694"/>
      <c r="BA21" s="2539"/>
      <c r="BB21" s="148" t="s">
        <v>17</v>
      </c>
      <c r="BC21" s="1219" t="s">
        <v>35</v>
      </c>
      <c r="BD21" s="1239" t="s">
        <v>35</v>
      </c>
      <c r="BE21" s="1239" t="s">
        <v>35</v>
      </c>
      <c r="BF21" s="1239" t="s">
        <v>35</v>
      </c>
      <c r="BG21" s="1260" t="s">
        <v>35</v>
      </c>
      <c r="BH21" s="1281" t="s">
        <v>35</v>
      </c>
      <c r="BI21" s="1239" t="s">
        <v>35</v>
      </c>
      <c r="BJ21" s="1239" t="s">
        <v>35</v>
      </c>
      <c r="BK21" s="1239" t="s">
        <v>35</v>
      </c>
      <c r="BL21" s="1260" t="s">
        <v>35</v>
      </c>
      <c r="BM21" s="1281" t="s">
        <v>35</v>
      </c>
      <c r="BN21" s="1239" t="s">
        <v>35</v>
      </c>
      <c r="BO21" s="1239" t="s">
        <v>35</v>
      </c>
      <c r="BP21" s="1239" t="s">
        <v>35</v>
      </c>
      <c r="BQ21" s="1260" t="s">
        <v>35</v>
      </c>
      <c r="BR21" s="1281" t="s">
        <v>35</v>
      </c>
      <c r="BS21" s="1239" t="s">
        <v>35</v>
      </c>
      <c r="BT21" s="1239" t="s">
        <v>35</v>
      </c>
      <c r="BU21" s="1239" t="s">
        <v>35</v>
      </c>
      <c r="BV21" s="1239" t="s">
        <v>35</v>
      </c>
      <c r="BW21" s="1239" t="s">
        <v>35</v>
      </c>
      <c r="BX21" s="1239" t="s">
        <v>35</v>
      </c>
      <c r="BY21" s="1301" t="s">
        <v>35</v>
      </c>
      <c r="BZ21" s="1301" t="s">
        <v>35</v>
      </c>
      <c r="CA21" s="1301" t="s">
        <v>35</v>
      </c>
      <c r="CB21" s="1301" t="s">
        <v>35</v>
      </c>
      <c r="CC21" s="2146"/>
      <c r="CD21" s="2146"/>
      <c r="CE21" s="2146"/>
      <c r="CF21" s="2146"/>
      <c r="CG21" s="2146"/>
      <c r="CH21" s="2146"/>
      <c r="CI21" s="2146"/>
      <c r="CJ21" s="2146"/>
      <c r="CK21" s="2146"/>
      <c r="CL21" s="2146"/>
      <c r="CM21" s="2146"/>
      <c r="CN21" s="2146"/>
      <c r="CO21" s="2146"/>
      <c r="CP21" s="2146"/>
      <c r="CQ21" s="2146"/>
      <c r="CR21" s="2146"/>
      <c r="CS21" s="2146"/>
      <c r="CT21" s="2146"/>
      <c r="CU21" s="2146"/>
      <c r="CV21" s="2146"/>
      <c r="CW21" s="2146"/>
      <c r="CX21" s="2146"/>
      <c r="CY21" s="2146"/>
      <c r="CZ21" s="2146"/>
    </row>
    <row r="22" s="398" customFormat="true" ht="15" customHeight="true" x14ac:dyDescent="0.2">
      <c r="A22" s="2676" t="s">
        <v>54</v>
      </c>
      <c r="B22" s="1517" t="s">
        <v>49</v>
      </c>
      <c r="C22" s="1404">
        <v>33.4</v>
      </c>
      <c r="D22" s="1405">
        <v>31.9</v>
      </c>
      <c r="E22" s="1405">
        <v>28.1</v>
      </c>
      <c r="F22" s="1405">
        <v>25.9</v>
      </c>
      <c r="G22" s="1406" t="s">
        <v>171</v>
      </c>
      <c r="H22" s="1407">
        <v>18.100000000000001</v>
      </c>
      <c r="I22" s="1405">
        <v>6.8</v>
      </c>
      <c r="J22" s="1405">
        <v>5.8</v>
      </c>
      <c r="K22" s="1405">
        <v>2.1</v>
      </c>
      <c r="L22" s="1408">
        <v>0.5</v>
      </c>
      <c r="M22" s="1409">
        <v>34.299999999999997</v>
      </c>
      <c r="N22" s="1405">
        <v>30.9</v>
      </c>
      <c r="O22" s="1405">
        <v>29.5</v>
      </c>
      <c r="P22" s="1405">
        <v>27.2</v>
      </c>
      <c r="Q22" s="1406">
        <v>21.1</v>
      </c>
      <c r="R22" s="1407">
        <v>3.6</v>
      </c>
      <c r="S22" s="1405">
        <v>53.9</v>
      </c>
      <c r="T22" s="1405">
        <v>29.2</v>
      </c>
      <c r="U22" s="1405">
        <v>25.6</v>
      </c>
      <c r="V22" s="1405">
        <v>23.3</v>
      </c>
      <c r="W22" s="1405">
        <v>16.5</v>
      </c>
      <c r="X22" s="1405">
        <v>23.6</v>
      </c>
      <c r="Y22" s="1405">
        <v>22.6</v>
      </c>
      <c r="Z22" s="1405">
        <v>21</v>
      </c>
      <c r="AA22" s="1405">
        <v>41.9</v>
      </c>
      <c r="AB22" s="2198">
        <v>33</v>
      </c>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694"/>
      <c r="BA22" s="2539" t="s">
        <v>54</v>
      </c>
      <c r="BB22" s="148" t="s">
        <v>49</v>
      </c>
      <c r="BC22" s="1219" t="s">
        <v>35</v>
      </c>
      <c r="BD22" s="1239" t="s">
        <v>35</v>
      </c>
      <c r="BE22" s="1239" t="s">
        <v>35</v>
      </c>
      <c r="BF22" s="1239" t="s">
        <v>35</v>
      </c>
      <c r="BG22" s="1260" t="s">
        <v>35</v>
      </c>
      <c r="BH22" s="1281" t="s">
        <v>35</v>
      </c>
      <c r="BI22" s="1239" t="s">
        <v>35</v>
      </c>
      <c r="BJ22" s="1239" t="s">
        <v>35</v>
      </c>
      <c r="BK22" s="1239" t="s">
        <v>35</v>
      </c>
      <c r="BL22" s="1260" t="s">
        <v>35</v>
      </c>
      <c r="BM22" s="1281" t="s">
        <v>35</v>
      </c>
      <c r="BN22" s="1239" t="s">
        <v>35</v>
      </c>
      <c r="BO22" s="1239" t="s">
        <v>35</v>
      </c>
      <c r="BP22" s="1239" t="s">
        <v>35</v>
      </c>
      <c r="BQ22" s="1260" t="s">
        <v>35</v>
      </c>
      <c r="BR22" s="1281" t="s">
        <v>35</v>
      </c>
      <c r="BS22" s="1239" t="s">
        <v>35</v>
      </c>
      <c r="BT22" s="1239" t="s">
        <v>35</v>
      </c>
      <c r="BU22" s="1239" t="s">
        <v>35</v>
      </c>
      <c r="BV22" s="1239" t="s">
        <v>35</v>
      </c>
      <c r="BW22" s="1239" t="s">
        <v>35</v>
      </c>
      <c r="BX22" s="1239" t="s">
        <v>35</v>
      </c>
      <c r="BY22" s="1301" t="s">
        <v>35</v>
      </c>
      <c r="BZ22" s="1301" t="s">
        <v>35</v>
      </c>
      <c r="CA22" s="1301" t="s">
        <v>35</v>
      </c>
      <c r="CB22" s="1301" t="s">
        <v>35</v>
      </c>
      <c r="CC22" s="2146"/>
      <c r="CD22" s="2146"/>
      <c r="CE22" s="2146"/>
      <c r="CF22" s="2146"/>
      <c r="CG22" s="2146"/>
      <c r="CH22" s="2146"/>
      <c r="CI22" s="2146"/>
      <c r="CJ22" s="2146"/>
      <c r="CK22" s="2146"/>
      <c r="CL22" s="2146"/>
      <c r="CM22" s="2146"/>
      <c r="CN22" s="2146"/>
      <c r="CO22" s="2146"/>
      <c r="CP22" s="2146"/>
      <c r="CQ22" s="2146"/>
      <c r="CR22" s="2146"/>
      <c r="CS22" s="2146"/>
      <c r="CT22" s="2146"/>
      <c r="CU22" s="2146"/>
      <c r="CV22" s="2146"/>
      <c r="CW22" s="2146"/>
      <c r="CX22" s="2146"/>
      <c r="CY22" s="2146"/>
      <c r="CZ22" s="2146"/>
    </row>
    <row r="23" s="398" customFormat="true" ht="15" customHeight="true" x14ac:dyDescent="0.2">
      <c r="A23" s="2677"/>
      <c r="B23" s="1518" t="s">
        <v>48</v>
      </c>
      <c r="C23" s="1415">
        <v>66.599999999999994</v>
      </c>
      <c r="D23" s="1416">
        <v>68.099999999999994</v>
      </c>
      <c r="E23" s="1416">
        <v>71.900000000000006</v>
      </c>
      <c r="F23" s="1416">
        <v>74.099999999999994</v>
      </c>
      <c r="G23" s="1417">
        <v>91</v>
      </c>
      <c r="H23" s="1418">
        <v>81.900000000000006</v>
      </c>
      <c r="I23" s="1416">
        <v>93.2</v>
      </c>
      <c r="J23" s="1416">
        <v>94.2</v>
      </c>
      <c r="K23" s="1416">
        <v>97.9</v>
      </c>
      <c r="L23" s="1419">
        <v>99.5</v>
      </c>
      <c r="M23" s="1420">
        <v>65.7</v>
      </c>
      <c r="N23" s="1416">
        <v>69.099999999999994</v>
      </c>
      <c r="O23" s="1416">
        <v>70.5</v>
      </c>
      <c r="P23" s="1416">
        <v>72.8</v>
      </c>
      <c r="Q23" s="1417">
        <v>78.900000000000006</v>
      </c>
      <c r="R23" s="1418">
        <v>96.4</v>
      </c>
      <c r="S23" s="1416">
        <v>46.1</v>
      </c>
      <c r="T23" s="1416">
        <v>70.8</v>
      </c>
      <c r="U23" s="1416">
        <v>74.400000000000006</v>
      </c>
      <c r="V23" s="1416">
        <v>76.7</v>
      </c>
      <c r="W23" s="1416">
        <v>83.5</v>
      </c>
      <c r="X23" s="1416">
        <v>76.400000000000006</v>
      </c>
      <c r="Y23" s="1416">
        <v>77.400000000000006</v>
      </c>
      <c r="Z23" s="1416">
        <v>79</v>
      </c>
      <c r="AA23" s="1416">
        <v>58.1</v>
      </c>
      <c r="AB23" s="2199">
        <v>67</v>
      </c>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694"/>
      <c r="BA23" s="2540"/>
      <c r="BB23" s="149" t="s">
        <v>48</v>
      </c>
      <c r="BC23" s="1220" t="s">
        <v>35</v>
      </c>
      <c r="BD23" s="1240" t="s">
        <v>35</v>
      </c>
      <c r="BE23" s="1240" t="s">
        <v>35</v>
      </c>
      <c r="BF23" s="1240" t="s">
        <v>35</v>
      </c>
      <c r="BG23" s="1261" t="s">
        <v>35</v>
      </c>
      <c r="BH23" s="1282" t="s">
        <v>35</v>
      </c>
      <c r="BI23" s="1240" t="s">
        <v>35</v>
      </c>
      <c r="BJ23" s="1240" t="s">
        <v>35</v>
      </c>
      <c r="BK23" s="1240" t="s">
        <v>35</v>
      </c>
      <c r="BL23" s="1261" t="s">
        <v>35</v>
      </c>
      <c r="BM23" s="1282" t="s">
        <v>35</v>
      </c>
      <c r="BN23" s="1240" t="s">
        <v>35</v>
      </c>
      <c r="BO23" s="1240" t="s">
        <v>35</v>
      </c>
      <c r="BP23" s="1240" t="s">
        <v>35</v>
      </c>
      <c r="BQ23" s="1261" t="s">
        <v>35</v>
      </c>
      <c r="BR23" s="1282" t="s">
        <v>35</v>
      </c>
      <c r="BS23" s="1240" t="s">
        <v>35</v>
      </c>
      <c r="BT23" s="1240" t="s">
        <v>35</v>
      </c>
      <c r="BU23" s="1240" t="s">
        <v>35</v>
      </c>
      <c r="BV23" s="1240" t="s">
        <v>35</v>
      </c>
      <c r="BW23" s="1240" t="s">
        <v>35</v>
      </c>
      <c r="BX23" s="1240" t="s">
        <v>35</v>
      </c>
      <c r="BY23" s="1302" t="s">
        <v>35</v>
      </c>
      <c r="BZ23" s="1302" t="s">
        <v>35</v>
      </c>
      <c r="CA23" s="1302" t="s">
        <v>35</v>
      </c>
      <c r="CB23" s="1302" t="s">
        <v>35</v>
      </c>
      <c r="CC23" s="2147"/>
      <c r="CD23" s="2147"/>
      <c r="CE23" s="2147"/>
      <c r="CF23" s="2147"/>
      <c r="CG23" s="2147"/>
      <c r="CH23" s="2147"/>
      <c r="CI23" s="2147"/>
      <c r="CJ23" s="2147"/>
      <c r="CK23" s="2147"/>
      <c r="CL23" s="2147"/>
      <c r="CM23" s="2147"/>
      <c r="CN23" s="2147"/>
      <c r="CO23" s="2147"/>
      <c r="CP23" s="2147"/>
      <c r="CQ23" s="2147"/>
      <c r="CR23" s="2147"/>
      <c r="CS23" s="2147"/>
      <c r="CT23" s="2147"/>
      <c r="CU23" s="2147"/>
      <c r="CV23" s="2147"/>
      <c r="CW23" s="2147"/>
      <c r="CX23" s="2147"/>
      <c r="CY23" s="2147"/>
      <c r="CZ23" s="2147"/>
    </row>
    <row r="24" s="131" customFormat="true" ht="15" hidden="true" customHeight="true" x14ac:dyDescent="0.2">
      <c r="A24" s="2479" t="s">
        <v>47</v>
      </c>
      <c r="B24" s="248" t="s">
        <v>59</v>
      </c>
      <c r="C24" s="254"/>
      <c r="D24" s="255"/>
      <c r="E24" s="255"/>
      <c r="F24" s="255"/>
      <c r="G24" s="256"/>
      <c r="H24" s="257"/>
      <c r="I24" s="255"/>
      <c r="J24" s="255"/>
      <c r="K24" s="255"/>
      <c r="L24" s="258"/>
      <c r="M24" s="254"/>
      <c r="N24" s="255"/>
      <c r="O24" s="255"/>
      <c r="P24" s="255"/>
      <c r="Q24" s="256"/>
      <c r="R24" s="257"/>
      <c r="S24" s="255"/>
      <c r="T24" s="255"/>
      <c r="U24" s="255"/>
      <c r="V24" s="255"/>
      <c r="W24" s="255"/>
      <c r="X24" s="255"/>
      <c r="Y24" s="255"/>
      <c r="Z24" s="255"/>
      <c r="AA24" s="255"/>
      <c r="AB24" s="258"/>
      <c r="AC24" s="667"/>
      <c r="AD24" s="667"/>
      <c r="AE24" s="667"/>
      <c r="AF24" s="667"/>
      <c r="AG24" s="667"/>
      <c r="AH24" s="667"/>
      <c r="AI24" s="667"/>
      <c r="AJ24" s="667"/>
      <c r="AK24" s="667"/>
      <c r="AL24" s="667"/>
      <c r="AM24" s="667"/>
      <c r="AN24" s="667"/>
      <c r="AO24" s="667"/>
      <c r="AP24" s="667"/>
      <c r="AQ24" s="667"/>
      <c r="AR24" s="667"/>
      <c r="AS24" s="667"/>
      <c r="AT24" s="667"/>
      <c r="AU24" s="667"/>
      <c r="AV24" s="667"/>
      <c r="AW24" s="667"/>
      <c r="AX24" s="667"/>
      <c r="AY24" s="667"/>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480"/>
      <c r="B25" s="240" t="s">
        <v>58</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0"/>
      <c r="AA25" s="260"/>
      <c r="AB25" s="263"/>
      <c r="AC25" s="667"/>
      <c r="AD25" s="667"/>
      <c r="AE25" s="667"/>
      <c r="AF25" s="667"/>
      <c r="AG25" s="667"/>
      <c r="AH25" s="667"/>
      <c r="AI25" s="667"/>
      <c r="AJ25" s="667"/>
      <c r="AK25" s="667"/>
      <c r="AL25" s="667"/>
      <c r="AM25" s="667"/>
      <c r="AN25" s="667"/>
      <c r="AO25" s="667"/>
      <c r="AP25" s="667"/>
      <c r="AQ25" s="667"/>
      <c r="AR25" s="667"/>
      <c r="AS25" s="667"/>
      <c r="AT25" s="667"/>
      <c r="AU25" s="667"/>
      <c r="AV25" s="667"/>
      <c r="AW25" s="667"/>
      <c r="AX25" s="667"/>
      <c r="AY25" s="667"/>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481"/>
      <c r="B26" s="241" t="s">
        <v>46</v>
      </c>
      <c r="C26" s="264"/>
      <c r="D26" s="265"/>
      <c r="E26" s="265"/>
      <c r="F26" s="265"/>
      <c r="G26" s="266"/>
      <c r="H26" s="267"/>
      <c r="I26" s="265"/>
      <c r="J26" s="265"/>
      <c r="K26" s="265"/>
      <c r="L26" s="268"/>
      <c r="M26" s="264"/>
      <c r="N26" s="265"/>
      <c r="O26" s="265"/>
      <c r="P26" s="265"/>
      <c r="Q26" s="266"/>
      <c r="R26" s="2063"/>
      <c r="S26" s="2064"/>
      <c r="T26" s="2064"/>
      <c r="U26" s="2064"/>
      <c r="V26" s="2064"/>
      <c r="W26" s="2064"/>
      <c r="X26" s="2064"/>
      <c r="Y26" s="2064"/>
      <c r="Z26" s="2064"/>
      <c r="AA26" s="2064"/>
      <c r="AB26" s="2065"/>
      <c r="AC26" s="667"/>
      <c r="AD26" s="667"/>
      <c r="AE26" s="667"/>
      <c r="AF26" s="667"/>
      <c r="AG26" s="667"/>
      <c r="AH26" s="667"/>
      <c r="AI26" s="667"/>
      <c r="AJ26" s="667"/>
      <c r="AK26" s="667"/>
      <c r="AL26" s="667"/>
      <c r="AM26" s="667"/>
      <c r="AN26" s="667"/>
      <c r="AO26" s="667"/>
      <c r="AP26" s="667"/>
      <c r="AQ26" s="667"/>
      <c r="AR26" s="667"/>
      <c r="AS26" s="667"/>
      <c r="AT26" s="667"/>
      <c r="AU26" s="667"/>
      <c r="AV26" s="667"/>
      <c r="AW26" s="667"/>
      <c r="AX26" s="667"/>
      <c r="AY26" s="667"/>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399" customFormat="true" ht="15" customHeight="true" x14ac:dyDescent="0.2">
      <c r="A27" s="130"/>
      <c r="B27" s="183"/>
      <c r="C27" s="2508" t="s">
        <v>114</v>
      </c>
      <c r="D27" s="2509"/>
      <c r="E27" s="2509"/>
      <c r="F27" s="2509"/>
      <c r="G27" s="2510"/>
      <c r="H27" s="2668" t="s">
        <v>38</v>
      </c>
      <c r="I27" s="2669"/>
      <c r="J27" s="2669"/>
      <c r="K27" s="2669"/>
      <c r="L27" s="2670"/>
      <c r="M27" s="2671" t="s">
        <v>37</v>
      </c>
      <c r="N27" s="2669"/>
      <c r="O27" s="2669"/>
      <c r="P27" s="2669"/>
      <c r="Q27" s="2670"/>
      <c r="R27" s="2180" t="s">
        <v>137</v>
      </c>
      <c r="S27" s="2187"/>
      <c r="T27" s="2187"/>
      <c r="U27" s="2187"/>
      <c r="V27" s="2187"/>
      <c r="W27" s="2187"/>
      <c r="X27" s="2187"/>
      <c r="Y27" s="2187"/>
      <c r="Z27" s="2187"/>
      <c r="AA27" s="2187"/>
      <c r="AB27" s="2188"/>
      <c r="AC27" s="667"/>
      <c r="AD27" s="667"/>
      <c r="AE27" s="667"/>
      <c r="AF27" s="667"/>
      <c r="AG27" s="667"/>
      <c r="AH27" s="667"/>
      <c r="AI27" s="667"/>
      <c r="AJ27" s="667"/>
      <c r="AK27" s="667"/>
      <c r="AL27" s="667"/>
      <c r="AM27" s="667"/>
      <c r="AN27" s="667"/>
      <c r="AO27" s="667"/>
      <c r="AP27" s="667"/>
      <c r="AQ27" s="667"/>
      <c r="AR27" s="667"/>
      <c r="AS27" s="667"/>
      <c r="AT27" s="667"/>
      <c r="AU27" s="667"/>
      <c r="AV27" s="667"/>
      <c r="AW27" s="667"/>
      <c r="AX27" s="667"/>
      <c r="AY27" s="667"/>
      <c r="AZ27" s="216"/>
      <c r="BA27" s="217" t="s">
        <v>128</v>
      </c>
      <c r="BB27" s="115" t="s">
        <v>95</v>
      </c>
      <c r="BC27" s="2541" t="s">
        <v>114</v>
      </c>
      <c r="BD27" s="2542"/>
      <c r="BE27" s="2542"/>
      <c r="BF27" s="2542"/>
      <c r="BG27" s="2543"/>
      <c r="BH27" s="2544" t="s">
        <v>38</v>
      </c>
      <c r="BI27" s="2542"/>
      <c r="BJ27" s="2542"/>
      <c r="BK27" s="2542"/>
      <c r="BL27" s="2543"/>
      <c r="BM27" s="2544" t="s">
        <v>37</v>
      </c>
      <c r="BN27" s="2542"/>
      <c r="BO27" s="2542"/>
      <c r="BP27" s="2542"/>
      <c r="BQ27" s="2545"/>
      <c r="BR27" s="2073" t="s">
        <v>137</v>
      </c>
      <c r="BS27" s="2074"/>
      <c r="BT27" s="2074"/>
      <c r="BU27" s="2074"/>
      <c r="BV27" s="2074"/>
      <c r="BW27" s="2074"/>
      <c r="BX27" s="2074"/>
      <c r="BY27" s="2075"/>
      <c r="BZ27" s="313"/>
      <c r="CA27" s="313"/>
      <c r="CB27" s="313"/>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399" customFormat="true" ht="12.75" x14ac:dyDescent="0.2">
      <c r="A28" s="184" t="s">
        <v>69</v>
      </c>
      <c r="B28" s="243"/>
      <c r="C28" s="272" t="s">
        <v>0</v>
      </c>
      <c r="D28" s="273" t="s">
        <v>1</v>
      </c>
      <c r="E28" s="273" t="s">
        <v>2</v>
      </c>
      <c r="F28" s="273" t="s">
        <v>3</v>
      </c>
      <c r="G28" s="274" t="s">
        <v>4</v>
      </c>
      <c r="H28" s="1362" t="s">
        <v>0</v>
      </c>
      <c r="I28" s="1324" t="s">
        <v>1</v>
      </c>
      <c r="J28" s="1324" t="s">
        <v>2</v>
      </c>
      <c r="K28" s="1324" t="s">
        <v>3</v>
      </c>
      <c r="L28" s="1325" t="s">
        <v>4</v>
      </c>
      <c r="M28" s="1352" t="s">
        <v>0</v>
      </c>
      <c r="N28" s="1324" t="s">
        <v>1</v>
      </c>
      <c r="O28" s="1324" t="s">
        <v>2</v>
      </c>
      <c r="P28" s="1324" t="s">
        <v>3</v>
      </c>
      <c r="Q28" s="1372" t="s">
        <v>4</v>
      </c>
      <c r="R28" s="1362" t="s">
        <v>246</v>
      </c>
      <c r="S28" s="1324" t="s">
        <v>247</v>
      </c>
      <c r="T28" s="1324" t="s">
        <v>150</v>
      </c>
      <c r="U28" s="1324" t="s">
        <v>151</v>
      </c>
      <c r="V28" s="1324" t="s">
        <v>152</v>
      </c>
      <c r="W28" s="1324" t="s">
        <v>153</v>
      </c>
      <c r="X28" s="1324" t="s">
        <v>154</v>
      </c>
      <c r="Y28" s="1324" t="s">
        <v>155</v>
      </c>
      <c r="Z28" s="1324" t="s">
        <v>156</v>
      </c>
      <c r="AA28" s="1324" t="s">
        <v>157</v>
      </c>
      <c r="AB28" s="1326" t="s">
        <v>158</v>
      </c>
      <c r="AC28" s="667"/>
      <c r="AD28" s="667"/>
      <c r="AE28" s="667"/>
      <c r="AF28" s="667"/>
      <c r="AG28" s="667"/>
      <c r="AH28" s="667"/>
      <c r="AI28" s="667"/>
      <c r="AJ28" s="667"/>
      <c r="AK28" s="667"/>
      <c r="AL28" s="667"/>
      <c r="AM28" s="667"/>
      <c r="AN28" s="667"/>
      <c r="AO28" s="667"/>
      <c r="AP28" s="667"/>
      <c r="AQ28" s="667"/>
      <c r="AR28" s="667"/>
      <c r="AS28" s="667"/>
      <c r="AT28" s="667"/>
      <c r="AU28" s="667"/>
      <c r="AV28" s="667"/>
      <c r="AW28" s="667"/>
      <c r="AX28" s="667"/>
      <c r="AY28" s="667"/>
      <c r="AZ28" s="216"/>
      <c r="BA28" s="194" t="s">
        <v>119</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246</v>
      </c>
      <c r="BS28" s="168" t="s">
        <v>247</v>
      </c>
      <c r="BT28" s="168" t="s">
        <v>150</v>
      </c>
      <c r="BU28" s="168" t="s">
        <v>151</v>
      </c>
      <c r="BV28" s="168" t="s">
        <v>152</v>
      </c>
      <c r="BW28" s="168" t="s">
        <v>153</v>
      </c>
      <c r="BX28" s="168" t="s">
        <v>154</v>
      </c>
      <c r="BY28" s="169" t="s">
        <v>155</v>
      </c>
      <c r="BZ28" s="169" t="s">
        <v>156</v>
      </c>
      <c r="CA28" s="169" t="s">
        <v>157</v>
      </c>
      <c r="CB28" s="169" t="s">
        <v>158</v>
      </c>
      <c r="CC28" s="2148"/>
      <c r="CD28" s="2148"/>
      <c r="CE28" s="2148"/>
      <c r="CF28" s="2148"/>
      <c r="CG28" s="2148"/>
      <c r="CH28" s="2148"/>
      <c r="CI28" s="2148"/>
      <c r="CJ28" s="2148"/>
      <c r="CK28" s="2148"/>
      <c r="CL28" s="2148"/>
      <c r="CM28" s="2148"/>
      <c r="CN28" s="2148"/>
      <c r="CO28" s="2148"/>
      <c r="CP28" s="2148"/>
      <c r="CQ28" s="2148"/>
      <c r="CR28" s="2148"/>
      <c r="CS28" s="2148"/>
      <c r="CT28" s="2148"/>
      <c r="CU28" s="2148"/>
      <c r="CV28" s="2148"/>
      <c r="CW28" s="2148"/>
      <c r="CX28" s="2148"/>
      <c r="CY28" s="2148"/>
      <c r="CZ28" s="2148"/>
    </row>
    <row r="29" s="399" customFormat="true" ht="15" customHeight="true" x14ac:dyDescent="0.2">
      <c r="A29" s="2663" t="s">
        <v>57</v>
      </c>
      <c r="B29" s="1519" t="s">
        <v>49</v>
      </c>
      <c r="C29" s="1421">
        <v>12.2</v>
      </c>
      <c r="D29" s="1422">
        <v>11.6</v>
      </c>
      <c r="E29" s="1422">
        <v>12.2</v>
      </c>
      <c r="F29" s="1422">
        <v>11.8</v>
      </c>
      <c r="G29" s="1423">
        <v>61.9</v>
      </c>
      <c r="H29" s="1424">
        <v>65.5</v>
      </c>
      <c r="I29" s="1422">
        <v>85.7</v>
      </c>
      <c r="J29" s="1422">
        <v>97</v>
      </c>
      <c r="K29" s="1422">
        <v>99.3</v>
      </c>
      <c r="L29" s="1425">
        <v>99.8</v>
      </c>
      <c r="M29" s="1426">
        <v>10.8</v>
      </c>
      <c r="N29" s="1422">
        <v>11.6</v>
      </c>
      <c r="O29" s="1422">
        <v>11.4</v>
      </c>
      <c r="P29" s="1422">
        <v>11.5</v>
      </c>
      <c r="Q29" s="1423">
        <v>17.8</v>
      </c>
      <c r="R29" s="1424">
        <v>98.6</v>
      </c>
      <c r="S29" s="1422">
        <v>16.600000000000001</v>
      </c>
      <c r="T29" s="1422">
        <v>18.399999999999999</v>
      </c>
      <c r="U29" s="1422">
        <v>15.9</v>
      </c>
      <c r="V29" s="1422">
        <v>80.2</v>
      </c>
      <c r="W29" s="1422">
        <v>26.3</v>
      </c>
      <c r="X29" s="1422">
        <v>55.4</v>
      </c>
      <c r="Y29" s="1422">
        <v>19.5</v>
      </c>
      <c r="Z29" s="1422">
        <v>17.2</v>
      </c>
      <c r="AA29" s="1422">
        <v>12</v>
      </c>
      <c r="AB29" s="2200">
        <v>28.1</v>
      </c>
      <c r="AC29" s="667"/>
      <c r="AD29" s="667"/>
      <c r="AE29" s="667"/>
      <c r="AF29" s="667"/>
      <c r="AG29" s="667"/>
      <c r="AH29" s="667"/>
      <c r="AI29" s="667"/>
      <c r="AJ29" s="667"/>
      <c r="AK29" s="667"/>
      <c r="AL29" s="667"/>
      <c r="AM29" s="667"/>
      <c r="AN29" s="667"/>
      <c r="AO29" s="667"/>
      <c r="AP29" s="667"/>
      <c r="AQ29" s="667"/>
      <c r="AR29" s="667"/>
      <c r="AS29" s="667"/>
      <c r="AT29" s="667"/>
      <c r="AU29" s="667"/>
      <c r="AV29" s="667"/>
      <c r="AW29" s="667"/>
      <c r="AX29" s="667"/>
      <c r="AY29" s="667"/>
      <c r="AZ29" s="216"/>
      <c r="BA29" s="2506" t="s">
        <v>57</v>
      </c>
      <c r="BB29" s="150" t="s">
        <v>49</v>
      </c>
      <c r="BC29" s="1221" t="s">
        <v>35</v>
      </c>
      <c r="BD29" s="1241" t="s">
        <v>35</v>
      </c>
      <c r="BE29" s="1241" t="s">
        <v>35</v>
      </c>
      <c r="BF29" s="1241" t="s">
        <v>35</v>
      </c>
      <c r="BG29" s="1262" t="s">
        <v>35</v>
      </c>
      <c r="BH29" s="1283" t="s">
        <v>35</v>
      </c>
      <c r="BI29" s="1241" t="s">
        <v>35</v>
      </c>
      <c r="BJ29" s="1241" t="s">
        <v>35</v>
      </c>
      <c r="BK29" s="1241" t="s">
        <v>35</v>
      </c>
      <c r="BL29" s="1262" t="s">
        <v>35</v>
      </c>
      <c r="BM29" s="1283" t="s">
        <v>35</v>
      </c>
      <c r="BN29" s="1241" t="s">
        <v>35</v>
      </c>
      <c r="BO29" s="1241" t="s">
        <v>35</v>
      </c>
      <c r="BP29" s="1241" t="s">
        <v>35</v>
      </c>
      <c r="BQ29" s="1262" t="s">
        <v>35</v>
      </c>
      <c r="BR29" s="1283" t="s">
        <v>35</v>
      </c>
      <c r="BS29" s="1241" t="s">
        <v>35</v>
      </c>
      <c r="BT29" s="1241" t="s">
        <v>35</v>
      </c>
      <c r="BU29" s="1241" t="s">
        <v>35</v>
      </c>
      <c r="BV29" s="1241" t="s">
        <v>35</v>
      </c>
      <c r="BW29" s="1241" t="s">
        <v>35</v>
      </c>
      <c r="BX29" s="1241" t="s">
        <v>35</v>
      </c>
      <c r="BY29" s="1303" t="s">
        <v>35</v>
      </c>
      <c r="BZ29" s="1303" t="s">
        <v>35</v>
      </c>
      <c r="CA29" s="1303" t="s">
        <v>35</v>
      </c>
      <c r="CB29" s="1303" t="s">
        <v>35</v>
      </c>
      <c r="CC29" s="2149"/>
      <c r="CD29" s="2149"/>
      <c r="CE29" s="2149"/>
      <c r="CF29" s="2149"/>
      <c r="CG29" s="2149"/>
      <c r="CH29" s="2149"/>
      <c r="CI29" s="2149"/>
      <c r="CJ29" s="2149"/>
      <c r="CK29" s="2149"/>
      <c r="CL29" s="2149"/>
      <c r="CM29" s="2149"/>
      <c r="CN29" s="2149"/>
      <c r="CO29" s="2149"/>
      <c r="CP29" s="2149"/>
      <c r="CQ29" s="2149"/>
      <c r="CR29" s="2149"/>
      <c r="CS29" s="2149"/>
      <c r="CT29" s="2149"/>
      <c r="CU29" s="2149"/>
      <c r="CV29" s="2149"/>
      <c r="CW29" s="2149"/>
      <c r="CX29" s="2149"/>
      <c r="CY29" s="2149"/>
      <c r="CZ29" s="2149"/>
    </row>
    <row r="30" s="399" customFormat="true" ht="15" customHeight="true" x14ac:dyDescent="0.2">
      <c r="A30" s="2664"/>
      <c r="B30" s="1520" t="s">
        <v>48</v>
      </c>
      <c r="C30" s="1427">
        <v>87.8</v>
      </c>
      <c r="D30" s="1428">
        <v>88.4</v>
      </c>
      <c r="E30" s="1428">
        <v>87.8</v>
      </c>
      <c r="F30" s="1428">
        <v>88.2</v>
      </c>
      <c r="G30" s="1429">
        <v>38.1</v>
      </c>
      <c r="H30" s="1430">
        <v>34.5</v>
      </c>
      <c r="I30" s="1428">
        <v>14.3</v>
      </c>
      <c r="J30" s="1428">
        <v>3</v>
      </c>
      <c r="K30" s="1428">
        <v>0.7</v>
      </c>
      <c r="L30" s="1431">
        <v>0.2</v>
      </c>
      <c r="M30" s="1432">
        <v>89.2</v>
      </c>
      <c r="N30" s="1428">
        <v>88.4</v>
      </c>
      <c r="O30" s="1428">
        <v>88.6</v>
      </c>
      <c r="P30" s="1428">
        <v>88.5</v>
      </c>
      <c r="Q30" s="1429">
        <v>82.2</v>
      </c>
      <c r="R30" s="1430">
        <v>1.4</v>
      </c>
      <c r="S30" s="1428">
        <v>83.4</v>
      </c>
      <c r="T30" s="1428">
        <v>81.599999999999994</v>
      </c>
      <c r="U30" s="1428">
        <v>84.1</v>
      </c>
      <c r="V30" s="1428">
        <v>19.8</v>
      </c>
      <c r="W30" s="1428">
        <v>73.7</v>
      </c>
      <c r="X30" s="1428">
        <v>44.6</v>
      </c>
      <c r="Y30" s="1428">
        <v>80.5</v>
      </c>
      <c r="Z30" s="1428">
        <v>82.8</v>
      </c>
      <c r="AA30" s="1428">
        <v>88</v>
      </c>
      <c r="AB30" s="2201">
        <v>71.900000000000006</v>
      </c>
      <c r="AC30" s="667"/>
      <c r="AD30" s="667"/>
      <c r="AE30" s="667"/>
      <c r="AF30" s="667"/>
      <c r="AG30" s="667"/>
      <c r="AH30" s="667"/>
      <c r="AI30" s="667"/>
      <c r="AJ30" s="667"/>
      <c r="AK30" s="667"/>
      <c r="AL30" s="667"/>
      <c r="AM30" s="667"/>
      <c r="AN30" s="667"/>
      <c r="AO30" s="667"/>
      <c r="AP30" s="667"/>
      <c r="AQ30" s="667"/>
      <c r="AR30" s="667"/>
      <c r="AS30" s="667"/>
      <c r="AT30" s="667"/>
      <c r="AU30" s="667"/>
      <c r="AV30" s="667"/>
      <c r="AW30" s="667"/>
      <c r="AX30" s="667"/>
      <c r="AY30" s="667"/>
      <c r="AZ30" s="216"/>
      <c r="BA30" s="2507"/>
      <c r="BB30" s="151" t="s">
        <v>48</v>
      </c>
      <c r="BC30" s="1222" t="s">
        <v>35</v>
      </c>
      <c r="BD30" s="1242" t="s">
        <v>35</v>
      </c>
      <c r="BE30" s="1242" t="s">
        <v>35</v>
      </c>
      <c r="BF30" s="1242" t="s">
        <v>35</v>
      </c>
      <c r="BG30" s="1263" t="s">
        <v>35</v>
      </c>
      <c r="BH30" s="1284" t="s">
        <v>35</v>
      </c>
      <c r="BI30" s="1242" t="s">
        <v>35</v>
      </c>
      <c r="BJ30" s="1242" t="s">
        <v>35</v>
      </c>
      <c r="BK30" s="1242" t="s">
        <v>35</v>
      </c>
      <c r="BL30" s="1263" t="s">
        <v>35</v>
      </c>
      <c r="BM30" s="1284" t="s">
        <v>35</v>
      </c>
      <c r="BN30" s="1242" t="s">
        <v>35</v>
      </c>
      <c r="BO30" s="1242" t="s">
        <v>35</v>
      </c>
      <c r="BP30" s="1242" t="s">
        <v>35</v>
      </c>
      <c r="BQ30" s="1263" t="s">
        <v>35</v>
      </c>
      <c r="BR30" s="1284" t="s">
        <v>35</v>
      </c>
      <c r="BS30" s="1242" t="s">
        <v>35</v>
      </c>
      <c r="BT30" s="1242" t="s">
        <v>35</v>
      </c>
      <c r="BU30" s="1242" t="s">
        <v>35</v>
      </c>
      <c r="BV30" s="1242" t="s">
        <v>35</v>
      </c>
      <c r="BW30" s="1242" t="s">
        <v>35</v>
      </c>
      <c r="BX30" s="1242" t="s">
        <v>35</v>
      </c>
      <c r="BY30" s="1304" t="s">
        <v>35</v>
      </c>
      <c r="BZ30" s="1304" t="s">
        <v>35</v>
      </c>
      <c r="CA30" s="1304" t="s">
        <v>35</v>
      </c>
      <c r="CB30" s="1304" t="s">
        <v>35</v>
      </c>
      <c r="CC30" s="2150"/>
      <c r="CD30" s="2150"/>
      <c r="CE30" s="2150"/>
      <c r="CF30" s="2150"/>
      <c r="CG30" s="2150"/>
      <c r="CH30" s="2150"/>
      <c r="CI30" s="2150"/>
      <c r="CJ30" s="2150"/>
      <c r="CK30" s="2150"/>
      <c r="CL30" s="2150"/>
      <c r="CM30" s="2150"/>
      <c r="CN30" s="2150"/>
      <c r="CO30" s="2150"/>
      <c r="CP30" s="2150"/>
      <c r="CQ30" s="2150"/>
      <c r="CR30" s="2150"/>
      <c r="CS30" s="2150"/>
      <c r="CT30" s="2150"/>
      <c r="CU30" s="2150"/>
      <c r="CV30" s="2150"/>
      <c r="CW30" s="2150"/>
      <c r="CX30" s="2150"/>
      <c r="CY30" s="2150"/>
      <c r="CZ30" s="2150"/>
    </row>
    <row r="31" s="130" customFormat="true" ht="15" customHeight="true" x14ac:dyDescent="0.2">
      <c r="A31" s="2493" t="s">
        <v>103</v>
      </c>
      <c r="B31" s="249" t="s">
        <v>49</v>
      </c>
      <c r="C31" s="1433">
        <v>0.2</v>
      </c>
      <c r="D31" s="1434">
        <v>0.1</v>
      </c>
      <c r="E31" s="1434">
        <v>0</v>
      </c>
      <c r="F31" s="1434">
        <v>0</v>
      </c>
      <c r="G31" s="1435">
        <v>30.3</v>
      </c>
      <c r="H31" s="1436">
        <v>9.6</v>
      </c>
      <c r="I31" s="1434">
        <v>27.8</v>
      </c>
      <c r="J31" s="1434">
        <v>45.4</v>
      </c>
      <c r="K31" s="1434">
        <v>68.7</v>
      </c>
      <c r="L31" s="1437">
        <v>93.3</v>
      </c>
      <c r="M31" s="1438">
        <v>0</v>
      </c>
      <c r="N31" s="1434">
        <v>0.1</v>
      </c>
      <c r="O31" s="1434">
        <v>0</v>
      </c>
      <c r="P31" s="1434">
        <v>0</v>
      </c>
      <c r="Q31" s="1435">
        <v>1</v>
      </c>
      <c r="R31" s="1436">
        <v>69.2</v>
      </c>
      <c r="S31" s="1434">
        <v>7.2</v>
      </c>
      <c r="T31" s="1434">
        <v>3.7</v>
      </c>
      <c r="U31" s="1434">
        <v>0.3</v>
      </c>
      <c r="V31" s="1434">
        <v>23.6</v>
      </c>
      <c r="W31" s="1434">
        <v>1.4</v>
      </c>
      <c r="X31" s="1434">
        <v>31.1</v>
      </c>
      <c r="Y31" s="1434">
        <v>3.8</v>
      </c>
      <c r="Z31" s="1434">
        <v>1.9</v>
      </c>
      <c r="AA31" s="1434">
        <v>3.9</v>
      </c>
      <c r="AB31" s="2202">
        <v>10</v>
      </c>
      <c r="AC31" s="667"/>
      <c r="AD31" s="667"/>
      <c r="AE31" s="667"/>
      <c r="AF31" s="667"/>
      <c r="AG31" s="667"/>
      <c r="AH31" s="667"/>
      <c r="AI31" s="667"/>
      <c r="AJ31" s="667"/>
      <c r="AK31" s="667"/>
      <c r="AL31" s="667"/>
      <c r="AM31" s="667"/>
      <c r="AN31" s="667"/>
      <c r="AO31" s="667"/>
      <c r="AP31" s="667"/>
      <c r="AQ31" s="667"/>
      <c r="AR31" s="667"/>
      <c r="AS31" s="667"/>
      <c r="AT31" s="667"/>
      <c r="AU31" s="667"/>
      <c r="AV31" s="667"/>
      <c r="AW31" s="667"/>
      <c r="AX31" s="667"/>
      <c r="AY31" s="667"/>
      <c r="AZ31" s="216"/>
      <c r="BA31" s="2507" t="s">
        <v>103</v>
      </c>
      <c r="BB31" s="151" t="s">
        <v>49</v>
      </c>
      <c r="BC31" s="1222" t="s">
        <v>35</v>
      </c>
      <c r="BD31" s="1242" t="s">
        <v>35</v>
      </c>
      <c r="BE31" s="1242" t="s">
        <v>35</v>
      </c>
      <c r="BF31" s="1242" t="s">
        <v>35</v>
      </c>
      <c r="BG31" s="1263" t="s">
        <v>35</v>
      </c>
      <c r="BH31" s="1284" t="s">
        <v>35</v>
      </c>
      <c r="BI31" s="1242" t="s">
        <v>35</v>
      </c>
      <c r="BJ31" s="1242" t="s">
        <v>35</v>
      </c>
      <c r="BK31" s="1242" t="s">
        <v>35</v>
      </c>
      <c r="BL31" s="1263" t="s">
        <v>35</v>
      </c>
      <c r="BM31" s="1284" t="s">
        <v>35</v>
      </c>
      <c r="BN31" s="1242" t="s">
        <v>35</v>
      </c>
      <c r="BO31" s="1242" t="s">
        <v>35</v>
      </c>
      <c r="BP31" s="1242" t="s">
        <v>35</v>
      </c>
      <c r="BQ31" s="1263" t="s">
        <v>35</v>
      </c>
      <c r="BR31" s="1284" t="s">
        <v>35</v>
      </c>
      <c r="BS31" s="1242" t="s">
        <v>35</v>
      </c>
      <c r="BT31" s="1242" t="s">
        <v>35</v>
      </c>
      <c r="BU31" s="1242" t="s">
        <v>35</v>
      </c>
      <c r="BV31" s="1242" t="s">
        <v>35</v>
      </c>
      <c r="BW31" s="1242" t="s">
        <v>35</v>
      </c>
      <c r="BX31" s="1242" t="s">
        <v>35</v>
      </c>
      <c r="BY31" s="1304" t="s">
        <v>35</v>
      </c>
      <c r="BZ31" s="1304" t="s">
        <v>35</v>
      </c>
      <c r="CA31" s="1304" t="s">
        <v>35</v>
      </c>
      <c r="CB31" s="1304" t="s">
        <v>35</v>
      </c>
      <c r="CC31" s="2150"/>
      <c r="CD31" s="2150"/>
      <c r="CE31" s="2150"/>
      <c r="CF31" s="2150"/>
      <c r="CG31" s="2150"/>
      <c r="CH31" s="2150"/>
      <c r="CI31" s="2150"/>
      <c r="CJ31" s="2150"/>
      <c r="CK31" s="2150"/>
      <c r="CL31" s="2150"/>
      <c r="CM31" s="2150"/>
      <c r="CN31" s="2150"/>
      <c r="CO31" s="2150"/>
      <c r="CP31" s="2150"/>
      <c r="CQ31" s="2150"/>
      <c r="CR31" s="2150"/>
      <c r="CS31" s="2150"/>
      <c r="CT31" s="2150"/>
      <c r="CU31" s="2150"/>
      <c r="CV31" s="2150"/>
      <c r="CW31" s="2150"/>
      <c r="CX31" s="2150"/>
      <c r="CY31" s="2150"/>
      <c r="CZ31" s="2150"/>
    </row>
    <row r="32" s="130" customFormat="true" ht="15" customHeight="true" x14ac:dyDescent="0.2">
      <c r="A32" s="2493"/>
      <c r="B32" s="249" t="s">
        <v>48</v>
      </c>
      <c r="C32" s="1427">
        <v>99.8</v>
      </c>
      <c r="D32" s="1428">
        <v>99.9</v>
      </c>
      <c r="E32" s="1428">
        <v>100</v>
      </c>
      <c r="F32" s="1428">
        <v>100</v>
      </c>
      <c r="G32" s="1429">
        <v>69.7</v>
      </c>
      <c r="H32" s="1430">
        <v>90.4</v>
      </c>
      <c r="I32" s="1428">
        <v>72.2</v>
      </c>
      <c r="J32" s="1428">
        <v>54.6</v>
      </c>
      <c r="K32" s="1428">
        <v>31.3</v>
      </c>
      <c r="L32" s="1431">
        <v>6.7</v>
      </c>
      <c r="M32" s="1432">
        <v>100</v>
      </c>
      <c r="N32" s="1428">
        <v>99.9</v>
      </c>
      <c r="O32" s="1428">
        <v>100</v>
      </c>
      <c r="P32" s="1428">
        <v>100</v>
      </c>
      <c r="Q32" s="1429">
        <v>99</v>
      </c>
      <c r="R32" s="1430">
        <v>30.8</v>
      </c>
      <c r="S32" s="1428">
        <v>92.8</v>
      </c>
      <c r="T32" s="1428">
        <v>96.3</v>
      </c>
      <c r="U32" s="1428">
        <v>99.7</v>
      </c>
      <c r="V32" s="1428">
        <v>76.400000000000006</v>
      </c>
      <c r="W32" s="1428">
        <v>98.6</v>
      </c>
      <c r="X32" s="1428">
        <v>68.900000000000006</v>
      </c>
      <c r="Y32" s="1428">
        <v>96.2</v>
      </c>
      <c r="Z32" s="1428">
        <v>98.1</v>
      </c>
      <c r="AA32" s="1428">
        <v>96.1</v>
      </c>
      <c r="AB32" s="2201">
        <v>90</v>
      </c>
      <c r="AC32" s="667"/>
      <c r="AD32" s="667"/>
      <c r="AE32" s="667"/>
      <c r="AF32" s="667"/>
      <c r="AG32" s="667"/>
      <c r="AH32" s="667"/>
      <c r="AI32" s="667"/>
      <c r="AJ32" s="667"/>
      <c r="AK32" s="667"/>
      <c r="AL32" s="667"/>
      <c r="AM32" s="667"/>
      <c r="AN32" s="667"/>
      <c r="AO32" s="667"/>
      <c r="AP32" s="667"/>
      <c r="AQ32" s="667"/>
      <c r="AR32" s="667"/>
      <c r="AS32" s="667"/>
      <c r="AT32" s="667"/>
      <c r="AU32" s="667"/>
      <c r="AV32" s="667"/>
      <c r="AW32" s="667"/>
      <c r="AX32" s="667"/>
      <c r="AY32" s="667"/>
      <c r="AZ32" s="216"/>
      <c r="BA32" s="2507"/>
      <c r="BB32" s="151" t="s">
        <v>48</v>
      </c>
      <c r="BC32" s="1222" t="s">
        <v>35</v>
      </c>
      <c r="BD32" s="1242" t="s">
        <v>35</v>
      </c>
      <c r="BE32" s="1242" t="s">
        <v>35</v>
      </c>
      <c r="BF32" s="1242" t="s">
        <v>35</v>
      </c>
      <c r="BG32" s="1263" t="s">
        <v>35</v>
      </c>
      <c r="BH32" s="1284" t="s">
        <v>35</v>
      </c>
      <c r="BI32" s="1242" t="s">
        <v>35</v>
      </c>
      <c r="BJ32" s="1242" t="s">
        <v>35</v>
      </c>
      <c r="BK32" s="1242" t="s">
        <v>35</v>
      </c>
      <c r="BL32" s="1263" t="s">
        <v>35</v>
      </c>
      <c r="BM32" s="1284" t="s">
        <v>35</v>
      </c>
      <c r="BN32" s="1242" t="s">
        <v>35</v>
      </c>
      <c r="BO32" s="1242" t="s">
        <v>35</v>
      </c>
      <c r="BP32" s="1242" t="s">
        <v>35</v>
      </c>
      <c r="BQ32" s="1263" t="s">
        <v>35</v>
      </c>
      <c r="BR32" s="1284" t="s">
        <v>35</v>
      </c>
      <c r="BS32" s="1242" t="s">
        <v>35</v>
      </c>
      <c r="BT32" s="1242" t="s">
        <v>35</v>
      </c>
      <c r="BU32" s="1242" t="s">
        <v>35</v>
      </c>
      <c r="BV32" s="1242" t="s">
        <v>35</v>
      </c>
      <c r="BW32" s="1242" t="s">
        <v>35</v>
      </c>
      <c r="BX32" s="1242" t="s">
        <v>35</v>
      </c>
      <c r="BY32" s="1304" t="s">
        <v>35</v>
      </c>
      <c r="BZ32" s="1304" t="s">
        <v>35</v>
      </c>
      <c r="CA32" s="1304" t="s">
        <v>35</v>
      </c>
      <c r="CB32" s="1304" t="s">
        <v>35</v>
      </c>
      <c r="CC32" s="2150"/>
      <c r="CD32" s="2150"/>
      <c r="CE32" s="2150"/>
      <c r="CF32" s="2150"/>
      <c r="CG32" s="2150"/>
      <c r="CH32" s="2150"/>
      <c r="CI32" s="2150"/>
      <c r="CJ32" s="2150"/>
      <c r="CK32" s="2150"/>
      <c r="CL32" s="2150"/>
      <c r="CM32" s="2150"/>
      <c r="CN32" s="2150"/>
      <c r="CO32" s="2150"/>
      <c r="CP32" s="2150"/>
      <c r="CQ32" s="2150"/>
      <c r="CR32" s="2150"/>
      <c r="CS32" s="2150"/>
      <c r="CT32" s="2150"/>
      <c r="CU32" s="2150"/>
      <c r="CV32" s="2150"/>
      <c r="CW32" s="2150"/>
      <c r="CX32" s="2150"/>
      <c r="CY32" s="2150"/>
      <c r="CZ32" s="2150"/>
    </row>
    <row r="33" s="130" customFormat="true" ht="15" customHeight="true" x14ac:dyDescent="0.2">
      <c r="A33" s="2493" t="s">
        <v>104</v>
      </c>
      <c r="B33" s="249" t="s">
        <v>49</v>
      </c>
      <c r="C33" s="1144" t="s">
        <v>35</v>
      </c>
      <c r="D33" s="1158" t="s">
        <v>35</v>
      </c>
      <c r="E33" s="1158" t="s">
        <v>35</v>
      </c>
      <c r="F33" s="1158" t="s">
        <v>35</v>
      </c>
      <c r="G33" s="1172" t="s">
        <v>35</v>
      </c>
      <c r="H33" s="1186" t="s">
        <v>35</v>
      </c>
      <c r="I33" s="1158" t="s">
        <v>35</v>
      </c>
      <c r="J33" s="1158" t="s">
        <v>35</v>
      </c>
      <c r="K33" s="1158" t="s">
        <v>35</v>
      </c>
      <c r="L33" s="1200" t="s">
        <v>35</v>
      </c>
      <c r="M33" s="1212" t="s">
        <v>35</v>
      </c>
      <c r="N33" s="1158" t="s">
        <v>35</v>
      </c>
      <c r="O33" s="1158" t="s">
        <v>35</v>
      </c>
      <c r="P33" s="1158" t="s">
        <v>35</v>
      </c>
      <c r="Q33" s="1172" t="s">
        <v>35</v>
      </c>
      <c r="R33" s="1186" t="s">
        <v>35</v>
      </c>
      <c r="S33" s="1158" t="s">
        <v>35</v>
      </c>
      <c r="T33" s="1158" t="s">
        <v>35</v>
      </c>
      <c r="U33" s="1158" t="s">
        <v>35</v>
      </c>
      <c r="V33" s="1158" t="s">
        <v>35</v>
      </c>
      <c r="W33" s="1158" t="s">
        <v>35</v>
      </c>
      <c r="X33" s="1158" t="s">
        <v>35</v>
      </c>
      <c r="Y33" s="1216" t="s">
        <v>35</v>
      </c>
      <c r="Z33" s="1216" t="s">
        <v>35</v>
      </c>
      <c r="AA33" s="1216" t="s">
        <v>35</v>
      </c>
      <c r="AB33" s="2106" t="s">
        <v>35</v>
      </c>
      <c r="AC33" s="2139"/>
      <c r="AD33" s="2139"/>
      <c r="AE33" s="2139"/>
      <c r="AF33" s="2139"/>
      <c r="AG33" s="2139"/>
      <c r="AH33" s="2139"/>
      <c r="AI33" s="2139"/>
      <c r="AJ33" s="2139"/>
      <c r="AK33" s="2139"/>
      <c r="AL33" s="2139"/>
      <c r="AM33" s="2139"/>
      <c r="AN33" s="2139"/>
      <c r="AO33" s="2139"/>
      <c r="AP33" s="2139"/>
      <c r="AQ33" s="2139"/>
      <c r="AR33" s="2139"/>
      <c r="AS33" s="2139"/>
      <c r="AT33" s="2139"/>
      <c r="AU33" s="2139"/>
      <c r="AV33" s="2139"/>
      <c r="AW33" s="2139"/>
      <c r="AX33" s="2139"/>
      <c r="AY33" s="2139"/>
      <c r="AZ33" s="215"/>
      <c r="BA33" s="2507" t="s">
        <v>104</v>
      </c>
      <c r="BB33" s="151" t="s">
        <v>49</v>
      </c>
      <c r="BC33" s="1222" t="s">
        <v>35</v>
      </c>
      <c r="BD33" s="1242" t="s">
        <v>35</v>
      </c>
      <c r="BE33" s="1242" t="s">
        <v>35</v>
      </c>
      <c r="BF33" s="1242" t="s">
        <v>35</v>
      </c>
      <c r="BG33" s="1263" t="s">
        <v>35</v>
      </c>
      <c r="BH33" s="1284" t="s">
        <v>35</v>
      </c>
      <c r="BI33" s="1242" t="s">
        <v>35</v>
      </c>
      <c r="BJ33" s="1242" t="s">
        <v>35</v>
      </c>
      <c r="BK33" s="1242" t="s">
        <v>35</v>
      </c>
      <c r="BL33" s="1263" t="s">
        <v>35</v>
      </c>
      <c r="BM33" s="1284" t="s">
        <v>35</v>
      </c>
      <c r="BN33" s="1242" t="s">
        <v>35</v>
      </c>
      <c r="BO33" s="1242" t="s">
        <v>35</v>
      </c>
      <c r="BP33" s="1242" t="s">
        <v>35</v>
      </c>
      <c r="BQ33" s="1263" t="s">
        <v>35</v>
      </c>
      <c r="BR33" s="1284" t="s">
        <v>35</v>
      </c>
      <c r="BS33" s="1242" t="s">
        <v>35</v>
      </c>
      <c r="BT33" s="1242" t="s">
        <v>35</v>
      </c>
      <c r="BU33" s="1242" t="s">
        <v>35</v>
      </c>
      <c r="BV33" s="1242" t="s">
        <v>35</v>
      </c>
      <c r="BW33" s="1242" t="s">
        <v>35</v>
      </c>
      <c r="BX33" s="1242" t="s">
        <v>35</v>
      </c>
      <c r="BY33" s="1304" t="s">
        <v>35</v>
      </c>
      <c r="BZ33" s="1304" t="s">
        <v>35</v>
      </c>
      <c r="CA33" s="1304" t="s">
        <v>35</v>
      </c>
      <c r="CB33" s="1304" t="s">
        <v>35</v>
      </c>
      <c r="CC33" s="2150"/>
      <c r="CD33" s="2150"/>
      <c r="CE33" s="2150"/>
      <c r="CF33" s="2150"/>
      <c r="CG33" s="2150"/>
      <c r="CH33" s="2150"/>
      <c r="CI33" s="2150"/>
      <c r="CJ33" s="2150"/>
      <c r="CK33" s="2150"/>
      <c r="CL33" s="2150"/>
      <c r="CM33" s="2150"/>
      <c r="CN33" s="2150"/>
      <c r="CO33" s="2150"/>
      <c r="CP33" s="2150"/>
      <c r="CQ33" s="2150"/>
      <c r="CR33" s="2150"/>
      <c r="CS33" s="2150"/>
      <c r="CT33" s="2150"/>
      <c r="CU33" s="2150"/>
      <c r="CV33" s="2150"/>
      <c r="CW33" s="2150"/>
      <c r="CX33" s="2150"/>
      <c r="CY33" s="2150"/>
      <c r="CZ33" s="2150"/>
    </row>
    <row r="34" s="130" customFormat="true" ht="15" customHeight="true" x14ac:dyDescent="0.2">
      <c r="A34" s="2493"/>
      <c r="B34" s="249" t="s">
        <v>48</v>
      </c>
      <c r="C34" s="1144" t="s">
        <v>35</v>
      </c>
      <c r="D34" s="1158" t="s">
        <v>35</v>
      </c>
      <c r="E34" s="1158" t="s">
        <v>35</v>
      </c>
      <c r="F34" s="1158" t="s">
        <v>35</v>
      </c>
      <c r="G34" s="1172" t="s">
        <v>35</v>
      </c>
      <c r="H34" s="1186" t="s">
        <v>35</v>
      </c>
      <c r="I34" s="1158" t="s">
        <v>35</v>
      </c>
      <c r="J34" s="1158" t="s">
        <v>35</v>
      </c>
      <c r="K34" s="1158" t="s">
        <v>35</v>
      </c>
      <c r="L34" s="1200" t="s">
        <v>35</v>
      </c>
      <c r="M34" s="1212" t="s">
        <v>35</v>
      </c>
      <c r="N34" s="1158" t="s">
        <v>35</v>
      </c>
      <c r="O34" s="1158" t="s">
        <v>35</v>
      </c>
      <c r="P34" s="1158" t="s">
        <v>35</v>
      </c>
      <c r="Q34" s="1172" t="s">
        <v>35</v>
      </c>
      <c r="R34" s="1186" t="s">
        <v>35</v>
      </c>
      <c r="S34" s="1158" t="s">
        <v>35</v>
      </c>
      <c r="T34" s="1158" t="s">
        <v>35</v>
      </c>
      <c r="U34" s="1158" t="s">
        <v>35</v>
      </c>
      <c r="V34" s="1158" t="s">
        <v>35</v>
      </c>
      <c r="W34" s="1158" t="s">
        <v>35</v>
      </c>
      <c r="X34" s="1158" t="s">
        <v>35</v>
      </c>
      <c r="Y34" s="1216" t="s">
        <v>35</v>
      </c>
      <c r="Z34" s="1216" t="s">
        <v>35</v>
      </c>
      <c r="AA34" s="1216" t="s">
        <v>35</v>
      </c>
      <c r="AB34" s="2106" t="s">
        <v>35</v>
      </c>
      <c r="AC34" s="2139"/>
      <c r="AD34" s="2139"/>
      <c r="AE34" s="2139"/>
      <c r="AF34" s="2139"/>
      <c r="AG34" s="2139"/>
      <c r="AH34" s="2139"/>
      <c r="AI34" s="2139"/>
      <c r="AJ34" s="2139"/>
      <c r="AK34" s="2139"/>
      <c r="AL34" s="2139"/>
      <c r="AM34" s="2139"/>
      <c r="AN34" s="2139"/>
      <c r="AO34" s="2139"/>
      <c r="AP34" s="2139"/>
      <c r="AQ34" s="2139"/>
      <c r="AR34" s="2139"/>
      <c r="AS34" s="2139"/>
      <c r="AT34" s="2139"/>
      <c r="AU34" s="2139"/>
      <c r="AV34" s="2139"/>
      <c r="AW34" s="2139"/>
      <c r="AX34" s="2139"/>
      <c r="AY34" s="2139"/>
      <c r="AZ34" s="215"/>
      <c r="BA34" s="2507"/>
      <c r="BB34" s="151" t="s">
        <v>48</v>
      </c>
      <c r="BC34" s="1222" t="s">
        <v>35</v>
      </c>
      <c r="BD34" s="1242" t="s">
        <v>35</v>
      </c>
      <c r="BE34" s="1242" t="s">
        <v>35</v>
      </c>
      <c r="BF34" s="1242" t="s">
        <v>35</v>
      </c>
      <c r="BG34" s="1263" t="s">
        <v>35</v>
      </c>
      <c r="BH34" s="1284" t="s">
        <v>35</v>
      </c>
      <c r="BI34" s="1242" t="s">
        <v>35</v>
      </c>
      <c r="BJ34" s="1242" t="s">
        <v>35</v>
      </c>
      <c r="BK34" s="1242" t="s">
        <v>35</v>
      </c>
      <c r="BL34" s="1263" t="s">
        <v>35</v>
      </c>
      <c r="BM34" s="1284" t="s">
        <v>35</v>
      </c>
      <c r="BN34" s="1242" t="s">
        <v>35</v>
      </c>
      <c r="BO34" s="1242" t="s">
        <v>35</v>
      </c>
      <c r="BP34" s="1242" t="s">
        <v>35</v>
      </c>
      <c r="BQ34" s="1263" t="s">
        <v>35</v>
      </c>
      <c r="BR34" s="1284" t="s">
        <v>35</v>
      </c>
      <c r="BS34" s="1242" t="s">
        <v>35</v>
      </c>
      <c r="BT34" s="1242" t="s">
        <v>35</v>
      </c>
      <c r="BU34" s="1242" t="s">
        <v>35</v>
      </c>
      <c r="BV34" s="1242" t="s">
        <v>35</v>
      </c>
      <c r="BW34" s="1242" t="s">
        <v>35</v>
      </c>
      <c r="BX34" s="1242" t="s">
        <v>35</v>
      </c>
      <c r="BY34" s="1304" t="s">
        <v>35</v>
      </c>
      <c r="BZ34" s="1304" t="s">
        <v>35</v>
      </c>
      <c r="CA34" s="1304" t="s">
        <v>35</v>
      </c>
      <c r="CB34" s="1304" t="s">
        <v>35</v>
      </c>
      <c r="CC34" s="2150"/>
      <c r="CD34" s="2150"/>
      <c r="CE34" s="2150"/>
      <c r="CF34" s="2150"/>
      <c r="CG34" s="2150"/>
      <c r="CH34" s="2150"/>
      <c r="CI34" s="2150"/>
      <c r="CJ34" s="2150"/>
      <c r="CK34" s="2150"/>
      <c r="CL34" s="2150"/>
      <c r="CM34" s="2150"/>
      <c r="CN34" s="2150"/>
      <c r="CO34" s="2150"/>
      <c r="CP34" s="2150"/>
      <c r="CQ34" s="2150"/>
      <c r="CR34" s="2150"/>
      <c r="CS34" s="2150"/>
      <c r="CT34" s="2150"/>
      <c r="CU34" s="2150"/>
      <c r="CV34" s="2150"/>
      <c r="CW34" s="2150"/>
      <c r="CX34" s="2150"/>
      <c r="CY34" s="2150"/>
      <c r="CZ34" s="2150"/>
    </row>
    <row r="35" s="399" customFormat="true" ht="15" customHeight="true" x14ac:dyDescent="0.2">
      <c r="A35" s="2664" t="s">
        <v>55</v>
      </c>
      <c r="B35" s="1520" t="s">
        <v>49</v>
      </c>
      <c r="C35" s="1427">
        <v>1.7</v>
      </c>
      <c r="D35" s="1428">
        <v>1.3</v>
      </c>
      <c r="E35" s="1428">
        <v>0.8</v>
      </c>
      <c r="F35" s="1428">
        <v>2.2999999999999998</v>
      </c>
      <c r="G35" s="1429">
        <v>31.8</v>
      </c>
      <c r="H35" s="1430">
        <v>10.199999999999999</v>
      </c>
      <c r="I35" s="1428">
        <v>29.5</v>
      </c>
      <c r="J35" s="1428">
        <v>46.6</v>
      </c>
      <c r="K35" s="1428">
        <v>69.099999999999994</v>
      </c>
      <c r="L35" s="1431">
        <v>93.3</v>
      </c>
      <c r="M35" s="1432">
        <v>1.5</v>
      </c>
      <c r="N35" s="1428">
        <v>1</v>
      </c>
      <c r="O35" s="1428">
        <v>1.4</v>
      </c>
      <c r="P35" s="1428">
        <v>1.3</v>
      </c>
      <c r="Q35" s="1429">
        <v>3.6</v>
      </c>
      <c r="R35" s="1430">
        <v>69.3</v>
      </c>
      <c r="S35" s="1428">
        <v>7.5</v>
      </c>
      <c r="T35" s="1428">
        <v>5.5</v>
      </c>
      <c r="U35" s="1428">
        <v>1.8</v>
      </c>
      <c r="V35" s="1428">
        <v>23.8</v>
      </c>
      <c r="W35" s="1428">
        <v>1.5</v>
      </c>
      <c r="X35" s="1428">
        <v>31.9</v>
      </c>
      <c r="Y35" s="1428">
        <v>4.5</v>
      </c>
      <c r="Z35" s="1428">
        <v>4.2</v>
      </c>
      <c r="AA35" s="1428">
        <v>7.7</v>
      </c>
      <c r="AB35" s="2201">
        <v>10.7</v>
      </c>
      <c r="AC35" s="667"/>
      <c r="AD35" s="667"/>
      <c r="AE35" s="667"/>
      <c r="AF35" s="667"/>
      <c r="AG35" s="667"/>
      <c r="AH35" s="667"/>
      <c r="AI35" s="667"/>
      <c r="AJ35" s="667"/>
      <c r="AK35" s="667"/>
      <c r="AL35" s="667"/>
      <c r="AM35" s="667"/>
      <c r="AN35" s="667"/>
      <c r="AO35" s="667"/>
      <c r="AP35" s="667"/>
      <c r="AQ35" s="667"/>
      <c r="AR35" s="667"/>
      <c r="AS35" s="667"/>
      <c r="AT35" s="667"/>
      <c r="AU35" s="667"/>
      <c r="AV35" s="667"/>
      <c r="AW35" s="667"/>
      <c r="AX35" s="667"/>
      <c r="AY35" s="667"/>
      <c r="AZ35" s="216"/>
      <c r="BA35" s="2507" t="s">
        <v>55</v>
      </c>
      <c r="BB35" s="151" t="s">
        <v>49</v>
      </c>
      <c r="BC35" s="1222" t="s">
        <v>35</v>
      </c>
      <c r="BD35" s="1242" t="s">
        <v>35</v>
      </c>
      <c r="BE35" s="1242" t="s">
        <v>35</v>
      </c>
      <c r="BF35" s="1242" t="s">
        <v>35</v>
      </c>
      <c r="BG35" s="1263" t="s">
        <v>35</v>
      </c>
      <c r="BH35" s="1284" t="s">
        <v>35</v>
      </c>
      <c r="BI35" s="1242" t="s">
        <v>35</v>
      </c>
      <c r="BJ35" s="1242" t="s">
        <v>35</v>
      </c>
      <c r="BK35" s="1242" t="s">
        <v>35</v>
      </c>
      <c r="BL35" s="1263" t="s">
        <v>35</v>
      </c>
      <c r="BM35" s="1284" t="s">
        <v>35</v>
      </c>
      <c r="BN35" s="1242" t="s">
        <v>35</v>
      </c>
      <c r="BO35" s="1242" t="s">
        <v>35</v>
      </c>
      <c r="BP35" s="1242" t="s">
        <v>35</v>
      </c>
      <c r="BQ35" s="1263" t="s">
        <v>35</v>
      </c>
      <c r="BR35" s="1284" t="s">
        <v>35</v>
      </c>
      <c r="BS35" s="1242" t="s">
        <v>35</v>
      </c>
      <c r="BT35" s="1242" t="s">
        <v>35</v>
      </c>
      <c r="BU35" s="1242" t="s">
        <v>35</v>
      </c>
      <c r="BV35" s="1242" t="s">
        <v>35</v>
      </c>
      <c r="BW35" s="1242" t="s">
        <v>35</v>
      </c>
      <c r="BX35" s="1242" t="s">
        <v>35</v>
      </c>
      <c r="BY35" s="1304" t="s">
        <v>35</v>
      </c>
      <c r="BZ35" s="1304" t="s">
        <v>35</v>
      </c>
      <c r="CA35" s="1304" t="s">
        <v>35</v>
      </c>
      <c r="CB35" s="1304" t="s">
        <v>35</v>
      </c>
      <c r="CC35" s="2150"/>
      <c r="CD35" s="2150"/>
      <c r="CE35" s="2150"/>
      <c r="CF35" s="2150"/>
      <c r="CG35" s="2150"/>
      <c r="CH35" s="2150"/>
      <c r="CI35" s="2150"/>
      <c r="CJ35" s="2150"/>
      <c r="CK35" s="2150"/>
      <c r="CL35" s="2150"/>
      <c r="CM35" s="2150"/>
      <c r="CN35" s="2150"/>
      <c r="CO35" s="2150"/>
      <c r="CP35" s="2150"/>
      <c r="CQ35" s="2150"/>
      <c r="CR35" s="2150"/>
      <c r="CS35" s="2150"/>
      <c r="CT35" s="2150"/>
      <c r="CU35" s="2150"/>
      <c r="CV35" s="2150"/>
      <c r="CW35" s="2150"/>
      <c r="CX35" s="2150"/>
      <c r="CY35" s="2150"/>
      <c r="CZ35" s="2150"/>
    </row>
    <row r="36" s="399" customFormat="true" ht="15" customHeight="true" x14ac:dyDescent="0.2">
      <c r="A36" s="2664"/>
      <c r="B36" s="1520" t="s">
        <v>48</v>
      </c>
      <c r="C36" s="1427">
        <v>98.3</v>
      </c>
      <c r="D36" s="1428">
        <v>98.7</v>
      </c>
      <c r="E36" s="1428">
        <v>99.2</v>
      </c>
      <c r="F36" s="1428">
        <v>97.7</v>
      </c>
      <c r="G36" s="1429">
        <v>68.2</v>
      </c>
      <c r="H36" s="1430">
        <v>89.8</v>
      </c>
      <c r="I36" s="1428">
        <v>70.5</v>
      </c>
      <c r="J36" s="1428">
        <v>53.4</v>
      </c>
      <c r="K36" s="1428">
        <v>30.9</v>
      </c>
      <c r="L36" s="1431">
        <v>6.7</v>
      </c>
      <c r="M36" s="1432">
        <v>98.5</v>
      </c>
      <c r="N36" s="1428">
        <v>99</v>
      </c>
      <c r="O36" s="1428">
        <v>98.6</v>
      </c>
      <c r="P36" s="1428">
        <v>98.7</v>
      </c>
      <c r="Q36" s="1429">
        <v>96.4</v>
      </c>
      <c r="R36" s="1430">
        <v>30.7</v>
      </c>
      <c r="S36" s="1428">
        <v>92.5</v>
      </c>
      <c r="T36" s="1428">
        <v>94.5</v>
      </c>
      <c r="U36" s="1428">
        <v>98.2</v>
      </c>
      <c r="V36" s="1428">
        <v>76.2</v>
      </c>
      <c r="W36" s="1428">
        <v>98.5</v>
      </c>
      <c r="X36" s="1428">
        <v>68.099999999999994</v>
      </c>
      <c r="Y36" s="1428">
        <v>95.5</v>
      </c>
      <c r="Z36" s="1428">
        <v>95.8</v>
      </c>
      <c r="AA36" s="1428">
        <v>92.3</v>
      </c>
      <c r="AB36" s="2201">
        <v>89.3</v>
      </c>
      <c r="AC36" s="667"/>
      <c r="AD36" s="667"/>
      <c r="AE36" s="667"/>
      <c r="AF36" s="667"/>
      <c r="AG36" s="667"/>
      <c r="AH36" s="667"/>
      <c r="AI36" s="667"/>
      <c r="AJ36" s="667"/>
      <c r="AK36" s="667"/>
      <c r="AL36" s="667"/>
      <c r="AM36" s="667"/>
      <c r="AN36" s="667"/>
      <c r="AO36" s="667"/>
      <c r="AP36" s="667"/>
      <c r="AQ36" s="667"/>
      <c r="AR36" s="667"/>
      <c r="AS36" s="667"/>
      <c r="AT36" s="667"/>
      <c r="AU36" s="667"/>
      <c r="AV36" s="667"/>
      <c r="AW36" s="667"/>
      <c r="AX36" s="667"/>
      <c r="AY36" s="667"/>
      <c r="AZ36" s="216"/>
      <c r="BA36" s="2507"/>
      <c r="BB36" s="151" t="s">
        <v>48</v>
      </c>
      <c r="BC36" s="1222" t="s">
        <v>35</v>
      </c>
      <c r="BD36" s="1242" t="s">
        <v>35</v>
      </c>
      <c r="BE36" s="1242" t="s">
        <v>35</v>
      </c>
      <c r="BF36" s="1242" t="s">
        <v>35</v>
      </c>
      <c r="BG36" s="1263" t="s">
        <v>35</v>
      </c>
      <c r="BH36" s="1284" t="s">
        <v>35</v>
      </c>
      <c r="BI36" s="1242" t="s">
        <v>35</v>
      </c>
      <c r="BJ36" s="1242" t="s">
        <v>35</v>
      </c>
      <c r="BK36" s="1242" t="s">
        <v>35</v>
      </c>
      <c r="BL36" s="1263" t="s">
        <v>35</v>
      </c>
      <c r="BM36" s="1284" t="s">
        <v>35</v>
      </c>
      <c r="BN36" s="1242" t="s">
        <v>35</v>
      </c>
      <c r="BO36" s="1242" t="s">
        <v>35</v>
      </c>
      <c r="BP36" s="1242" t="s">
        <v>35</v>
      </c>
      <c r="BQ36" s="1263" t="s">
        <v>35</v>
      </c>
      <c r="BR36" s="1284" t="s">
        <v>35</v>
      </c>
      <c r="BS36" s="1242" t="s">
        <v>35</v>
      </c>
      <c r="BT36" s="1242" t="s">
        <v>35</v>
      </c>
      <c r="BU36" s="1242" t="s">
        <v>35</v>
      </c>
      <c r="BV36" s="1242" t="s">
        <v>35</v>
      </c>
      <c r="BW36" s="1242" t="s">
        <v>35</v>
      </c>
      <c r="BX36" s="1242" t="s">
        <v>35</v>
      </c>
      <c r="BY36" s="1304" t="s">
        <v>35</v>
      </c>
      <c r="BZ36" s="1304" t="s">
        <v>35</v>
      </c>
      <c r="CA36" s="1304" t="s">
        <v>35</v>
      </c>
      <c r="CB36" s="1304" t="s">
        <v>35</v>
      </c>
      <c r="CC36" s="2150"/>
      <c r="CD36" s="2150"/>
      <c r="CE36" s="2150"/>
      <c r="CF36" s="2150"/>
      <c r="CG36" s="2150"/>
      <c r="CH36" s="2150"/>
      <c r="CI36" s="2150"/>
      <c r="CJ36" s="2150"/>
      <c r="CK36" s="2150"/>
      <c r="CL36" s="2150"/>
      <c r="CM36" s="2150"/>
      <c r="CN36" s="2150"/>
      <c r="CO36" s="2150"/>
      <c r="CP36" s="2150"/>
      <c r="CQ36" s="2150"/>
      <c r="CR36" s="2150"/>
      <c r="CS36" s="2150"/>
      <c r="CT36" s="2150"/>
      <c r="CU36" s="2150"/>
      <c r="CV36" s="2150"/>
      <c r="CW36" s="2150"/>
      <c r="CX36" s="2150"/>
      <c r="CY36" s="2150"/>
      <c r="CZ36" s="2150"/>
    </row>
    <row r="37" s="399" customFormat="true" ht="15" customHeight="true" x14ac:dyDescent="0.2">
      <c r="A37" s="2664" t="s">
        <v>159</v>
      </c>
      <c r="B37" s="1520" t="s">
        <v>49</v>
      </c>
      <c r="C37" s="1427">
        <v>1.2</v>
      </c>
      <c r="D37" s="1428">
        <v>0.7</v>
      </c>
      <c r="E37" s="1428">
        <v>0.4</v>
      </c>
      <c r="F37" s="1428">
        <v>1.3</v>
      </c>
      <c r="G37" s="1429">
        <v>31.3</v>
      </c>
      <c r="H37" s="1430">
        <v>10</v>
      </c>
      <c r="I37" s="1428">
        <v>29.1</v>
      </c>
      <c r="J37" s="1428">
        <v>46.5</v>
      </c>
      <c r="K37" s="1428">
        <v>69.099999999999994</v>
      </c>
      <c r="L37" s="1431">
        <v>93.3</v>
      </c>
      <c r="M37" s="1432">
        <v>1.1000000000000001</v>
      </c>
      <c r="N37" s="1428">
        <v>0.5</v>
      </c>
      <c r="O37" s="1428">
        <v>0.7</v>
      </c>
      <c r="P37" s="1428">
        <v>0.9</v>
      </c>
      <c r="Q37" s="1429">
        <v>2.4</v>
      </c>
      <c r="R37" s="1430">
        <v>69.3</v>
      </c>
      <c r="S37" s="1428">
        <v>7.5</v>
      </c>
      <c r="T37" s="1428">
        <v>4.5999999999999996</v>
      </c>
      <c r="U37" s="1428">
        <v>0.7</v>
      </c>
      <c r="V37" s="1428">
        <v>23.8</v>
      </c>
      <c r="W37" s="1428">
        <v>1.5</v>
      </c>
      <c r="X37" s="1428">
        <v>31.7</v>
      </c>
      <c r="Y37" s="1428">
        <v>4.3</v>
      </c>
      <c r="Z37" s="1428">
        <v>3.2</v>
      </c>
      <c r="AA37" s="1428">
        <v>7.5</v>
      </c>
      <c r="AB37" s="2201">
        <v>10.4</v>
      </c>
      <c r="AC37" s="667"/>
      <c r="AD37" s="667"/>
      <c r="AE37" s="667"/>
      <c r="AF37" s="667"/>
      <c r="AG37" s="667"/>
      <c r="AH37" s="667"/>
      <c r="AI37" s="667"/>
      <c r="AJ37" s="667"/>
      <c r="AK37" s="667"/>
      <c r="AL37" s="667"/>
      <c r="AM37" s="667"/>
      <c r="AN37" s="667"/>
      <c r="AO37" s="667"/>
      <c r="AP37" s="667"/>
      <c r="AQ37" s="667"/>
      <c r="AR37" s="667"/>
      <c r="AS37" s="667"/>
      <c r="AT37" s="667"/>
      <c r="AU37" s="667"/>
      <c r="AV37" s="667"/>
      <c r="AW37" s="667"/>
      <c r="AX37" s="667"/>
      <c r="AY37" s="667"/>
      <c r="AZ37" s="216"/>
      <c r="BA37" s="2507" t="s">
        <v>125</v>
      </c>
      <c r="BB37" s="151" t="s">
        <v>49</v>
      </c>
      <c r="BC37" s="1222" t="s">
        <v>35</v>
      </c>
      <c r="BD37" s="1242" t="s">
        <v>35</v>
      </c>
      <c r="BE37" s="1242" t="s">
        <v>35</v>
      </c>
      <c r="BF37" s="1242" t="s">
        <v>35</v>
      </c>
      <c r="BG37" s="1263" t="s">
        <v>35</v>
      </c>
      <c r="BH37" s="1284" t="s">
        <v>35</v>
      </c>
      <c r="BI37" s="1242" t="s">
        <v>35</v>
      </c>
      <c r="BJ37" s="1242" t="s">
        <v>35</v>
      </c>
      <c r="BK37" s="1242" t="s">
        <v>35</v>
      </c>
      <c r="BL37" s="1263" t="s">
        <v>35</v>
      </c>
      <c r="BM37" s="1284" t="s">
        <v>35</v>
      </c>
      <c r="BN37" s="1242" t="s">
        <v>35</v>
      </c>
      <c r="BO37" s="1242" t="s">
        <v>35</v>
      </c>
      <c r="BP37" s="1242" t="s">
        <v>35</v>
      </c>
      <c r="BQ37" s="1263" t="s">
        <v>35</v>
      </c>
      <c r="BR37" s="1284" t="s">
        <v>35</v>
      </c>
      <c r="BS37" s="1242" t="s">
        <v>35</v>
      </c>
      <c r="BT37" s="1242" t="s">
        <v>35</v>
      </c>
      <c r="BU37" s="1242" t="s">
        <v>35</v>
      </c>
      <c r="BV37" s="1242" t="s">
        <v>35</v>
      </c>
      <c r="BW37" s="1242" t="s">
        <v>35</v>
      </c>
      <c r="BX37" s="1242" t="s">
        <v>35</v>
      </c>
      <c r="BY37" s="1304" t="s">
        <v>35</v>
      </c>
      <c r="BZ37" s="1304" t="s">
        <v>35</v>
      </c>
      <c r="CA37" s="1304" t="s">
        <v>35</v>
      </c>
      <c r="CB37" s="1304" t="s">
        <v>35</v>
      </c>
      <c r="CC37" s="2150"/>
      <c r="CD37" s="2150"/>
      <c r="CE37" s="2150"/>
      <c r="CF37" s="2150"/>
      <c r="CG37" s="2150"/>
      <c r="CH37" s="2150"/>
      <c r="CI37" s="2150"/>
      <c r="CJ37" s="2150"/>
      <c r="CK37" s="2150"/>
      <c r="CL37" s="2150"/>
      <c r="CM37" s="2150"/>
      <c r="CN37" s="2150"/>
      <c r="CO37" s="2150"/>
      <c r="CP37" s="2150"/>
      <c r="CQ37" s="2150"/>
      <c r="CR37" s="2150"/>
      <c r="CS37" s="2150"/>
      <c r="CT37" s="2150"/>
      <c r="CU37" s="2150"/>
      <c r="CV37" s="2150"/>
      <c r="CW37" s="2150"/>
      <c r="CX37" s="2150"/>
      <c r="CY37" s="2150"/>
      <c r="CZ37" s="2150"/>
    </row>
    <row r="38" s="399" customFormat="true" ht="15" customHeight="true" x14ac:dyDescent="0.2">
      <c r="A38" s="2664"/>
      <c r="B38" s="1520" t="s">
        <v>48</v>
      </c>
      <c r="C38" s="1427">
        <v>98.8</v>
      </c>
      <c r="D38" s="1428">
        <v>99.3</v>
      </c>
      <c r="E38" s="1428">
        <v>99.6</v>
      </c>
      <c r="F38" s="1428">
        <v>98.7</v>
      </c>
      <c r="G38" s="1429">
        <v>68.7</v>
      </c>
      <c r="H38" s="1430">
        <v>90</v>
      </c>
      <c r="I38" s="1428">
        <v>70.900000000000006</v>
      </c>
      <c r="J38" s="1428">
        <v>53.5</v>
      </c>
      <c r="K38" s="1428">
        <v>30.9</v>
      </c>
      <c r="L38" s="1431">
        <v>6.7</v>
      </c>
      <c r="M38" s="1432">
        <v>98.9</v>
      </c>
      <c r="N38" s="1428">
        <v>99.5</v>
      </c>
      <c r="O38" s="1428">
        <v>99.3</v>
      </c>
      <c r="P38" s="1428">
        <v>99.1</v>
      </c>
      <c r="Q38" s="1429">
        <v>97.6</v>
      </c>
      <c r="R38" s="1430">
        <v>30.7</v>
      </c>
      <c r="S38" s="1428">
        <v>92.5</v>
      </c>
      <c r="T38" s="1428">
        <v>95.4</v>
      </c>
      <c r="U38" s="1428">
        <v>99.3</v>
      </c>
      <c r="V38" s="1428">
        <v>76.2</v>
      </c>
      <c r="W38" s="1428">
        <v>98.5</v>
      </c>
      <c r="X38" s="1428">
        <v>68.3</v>
      </c>
      <c r="Y38" s="1428">
        <v>95.7</v>
      </c>
      <c r="Z38" s="1428">
        <v>96.8</v>
      </c>
      <c r="AA38" s="1428">
        <v>92.5</v>
      </c>
      <c r="AB38" s="2201">
        <v>89.6</v>
      </c>
      <c r="AC38" s="667"/>
      <c r="AD38" s="667"/>
      <c r="AE38" s="667"/>
      <c r="AF38" s="667"/>
      <c r="AG38" s="667"/>
      <c r="AH38" s="667"/>
      <c r="AI38" s="667"/>
      <c r="AJ38" s="667"/>
      <c r="AK38" s="667"/>
      <c r="AL38" s="667"/>
      <c r="AM38" s="667"/>
      <c r="AN38" s="667"/>
      <c r="AO38" s="667"/>
      <c r="AP38" s="667"/>
      <c r="AQ38" s="667"/>
      <c r="AR38" s="667"/>
      <c r="AS38" s="667"/>
      <c r="AT38" s="667"/>
      <c r="AU38" s="667"/>
      <c r="AV38" s="667"/>
      <c r="AW38" s="667"/>
      <c r="AX38" s="667"/>
      <c r="AY38" s="667"/>
      <c r="AZ38" s="216"/>
      <c r="BA38" s="2507"/>
      <c r="BB38" s="151" t="s">
        <v>48</v>
      </c>
      <c r="BC38" s="1222" t="s">
        <v>35</v>
      </c>
      <c r="BD38" s="1242" t="s">
        <v>35</v>
      </c>
      <c r="BE38" s="1242" t="s">
        <v>35</v>
      </c>
      <c r="BF38" s="1242" t="s">
        <v>35</v>
      </c>
      <c r="BG38" s="1263" t="s">
        <v>35</v>
      </c>
      <c r="BH38" s="1284" t="s">
        <v>35</v>
      </c>
      <c r="BI38" s="1242" t="s">
        <v>35</v>
      </c>
      <c r="BJ38" s="1242" t="s">
        <v>35</v>
      </c>
      <c r="BK38" s="1242" t="s">
        <v>35</v>
      </c>
      <c r="BL38" s="1263" t="s">
        <v>35</v>
      </c>
      <c r="BM38" s="1284" t="s">
        <v>35</v>
      </c>
      <c r="BN38" s="1242" t="s">
        <v>35</v>
      </c>
      <c r="BO38" s="1242" t="s">
        <v>35</v>
      </c>
      <c r="BP38" s="1242" t="s">
        <v>35</v>
      </c>
      <c r="BQ38" s="1263" t="s">
        <v>35</v>
      </c>
      <c r="BR38" s="1284" t="s">
        <v>35</v>
      </c>
      <c r="BS38" s="1242" t="s">
        <v>35</v>
      </c>
      <c r="BT38" s="1242" t="s">
        <v>35</v>
      </c>
      <c r="BU38" s="1242" t="s">
        <v>35</v>
      </c>
      <c r="BV38" s="1242" t="s">
        <v>35</v>
      </c>
      <c r="BW38" s="1242" t="s">
        <v>35</v>
      </c>
      <c r="BX38" s="1242" t="s">
        <v>35</v>
      </c>
      <c r="BY38" s="1304" t="s">
        <v>35</v>
      </c>
      <c r="BZ38" s="1304" t="s">
        <v>35</v>
      </c>
      <c r="CA38" s="1304" t="s">
        <v>35</v>
      </c>
      <c r="CB38" s="1304" t="s">
        <v>35</v>
      </c>
      <c r="CC38" s="2150"/>
      <c r="CD38" s="2150"/>
      <c r="CE38" s="2150"/>
      <c r="CF38" s="2150"/>
      <c r="CG38" s="2150"/>
      <c r="CH38" s="2150"/>
      <c r="CI38" s="2150"/>
      <c r="CJ38" s="2150"/>
      <c r="CK38" s="2150"/>
      <c r="CL38" s="2150"/>
      <c r="CM38" s="2150"/>
      <c r="CN38" s="2150"/>
      <c r="CO38" s="2150"/>
      <c r="CP38" s="2150"/>
      <c r="CQ38" s="2150"/>
      <c r="CR38" s="2150"/>
      <c r="CS38" s="2150"/>
      <c r="CT38" s="2150"/>
      <c r="CU38" s="2150"/>
      <c r="CV38" s="2150"/>
      <c r="CW38" s="2150"/>
      <c r="CX38" s="2150"/>
      <c r="CY38" s="2150"/>
      <c r="CZ38" s="2150"/>
    </row>
    <row r="39" s="130" customFormat="true" ht="15" customHeight="true" x14ac:dyDescent="0.2">
      <c r="A39" s="2493" t="s">
        <v>122</v>
      </c>
      <c r="B39" s="249" t="s">
        <v>49</v>
      </c>
      <c r="C39" s="1144" t="s">
        <v>35</v>
      </c>
      <c r="D39" s="1158" t="s">
        <v>35</v>
      </c>
      <c r="E39" s="1158" t="s">
        <v>35</v>
      </c>
      <c r="F39" s="1158" t="s">
        <v>35</v>
      </c>
      <c r="G39" s="1172" t="s">
        <v>35</v>
      </c>
      <c r="H39" s="1186" t="s">
        <v>35</v>
      </c>
      <c r="I39" s="1158" t="s">
        <v>35</v>
      </c>
      <c r="J39" s="1158" t="s">
        <v>35</v>
      </c>
      <c r="K39" s="1158" t="s">
        <v>35</v>
      </c>
      <c r="L39" s="1200" t="s">
        <v>35</v>
      </c>
      <c r="M39" s="1212" t="s">
        <v>35</v>
      </c>
      <c r="N39" s="1158" t="s">
        <v>35</v>
      </c>
      <c r="O39" s="1158" t="s">
        <v>35</v>
      </c>
      <c r="P39" s="1158" t="s">
        <v>35</v>
      </c>
      <c r="Q39" s="1172" t="s">
        <v>35</v>
      </c>
      <c r="R39" s="1186" t="s">
        <v>35</v>
      </c>
      <c r="S39" s="1158" t="s">
        <v>35</v>
      </c>
      <c r="T39" s="1158" t="s">
        <v>35</v>
      </c>
      <c r="U39" s="1158" t="s">
        <v>35</v>
      </c>
      <c r="V39" s="1158" t="s">
        <v>35</v>
      </c>
      <c r="W39" s="1158" t="s">
        <v>35</v>
      </c>
      <c r="X39" s="1158" t="s">
        <v>35</v>
      </c>
      <c r="Y39" s="1216" t="s">
        <v>35</v>
      </c>
      <c r="Z39" s="1216" t="s">
        <v>35</v>
      </c>
      <c r="AA39" s="1216" t="s">
        <v>35</v>
      </c>
      <c r="AB39" s="2106" t="s">
        <v>35</v>
      </c>
      <c r="AC39" s="2139"/>
      <c r="AD39" s="2139"/>
      <c r="AE39" s="2139"/>
      <c r="AF39" s="2139"/>
      <c r="AG39" s="2139"/>
      <c r="AH39" s="2139"/>
      <c r="AI39" s="2139"/>
      <c r="AJ39" s="2139"/>
      <c r="AK39" s="2139"/>
      <c r="AL39" s="2139"/>
      <c r="AM39" s="2139"/>
      <c r="AN39" s="2139"/>
      <c r="AO39" s="2139"/>
      <c r="AP39" s="2139"/>
      <c r="AQ39" s="2139"/>
      <c r="AR39" s="2139"/>
      <c r="AS39" s="2139"/>
      <c r="AT39" s="2139"/>
      <c r="AU39" s="2139"/>
      <c r="AV39" s="2139"/>
      <c r="AW39" s="2139"/>
      <c r="AX39" s="2139"/>
      <c r="AY39" s="2139"/>
      <c r="AZ39" s="215"/>
      <c r="BA39" s="2507" t="s">
        <v>122</v>
      </c>
      <c r="BB39" s="151" t="s">
        <v>49</v>
      </c>
      <c r="BC39" s="1222" t="s">
        <v>35</v>
      </c>
      <c r="BD39" s="1242" t="s">
        <v>35</v>
      </c>
      <c r="BE39" s="1242" t="s">
        <v>35</v>
      </c>
      <c r="BF39" s="1242" t="s">
        <v>35</v>
      </c>
      <c r="BG39" s="1263" t="s">
        <v>35</v>
      </c>
      <c r="BH39" s="1284" t="s">
        <v>35</v>
      </c>
      <c r="BI39" s="1242" t="s">
        <v>35</v>
      </c>
      <c r="BJ39" s="1242" t="s">
        <v>35</v>
      </c>
      <c r="BK39" s="1242" t="s">
        <v>35</v>
      </c>
      <c r="BL39" s="1263" t="s">
        <v>35</v>
      </c>
      <c r="BM39" s="1284" t="s">
        <v>35</v>
      </c>
      <c r="BN39" s="1242" t="s">
        <v>35</v>
      </c>
      <c r="BO39" s="1242" t="s">
        <v>35</v>
      </c>
      <c r="BP39" s="1242" t="s">
        <v>35</v>
      </c>
      <c r="BQ39" s="1263" t="s">
        <v>35</v>
      </c>
      <c r="BR39" s="1284" t="s">
        <v>35</v>
      </c>
      <c r="BS39" s="1242" t="s">
        <v>35</v>
      </c>
      <c r="BT39" s="1242" t="s">
        <v>35</v>
      </c>
      <c r="BU39" s="1242" t="s">
        <v>35</v>
      </c>
      <c r="BV39" s="1242" t="s">
        <v>35</v>
      </c>
      <c r="BW39" s="1242" t="s">
        <v>35</v>
      </c>
      <c r="BX39" s="1242" t="s">
        <v>35</v>
      </c>
      <c r="BY39" s="1304" t="s">
        <v>35</v>
      </c>
      <c r="BZ39" s="1304" t="s">
        <v>35</v>
      </c>
      <c r="CA39" s="1304" t="s">
        <v>35</v>
      </c>
      <c r="CB39" s="1304" t="s">
        <v>35</v>
      </c>
      <c r="CC39" s="2150"/>
      <c r="CD39" s="2150"/>
      <c r="CE39" s="2150"/>
      <c r="CF39" s="2150"/>
      <c r="CG39" s="2150"/>
      <c r="CH39" s="2150"/>
      <c r="CI39" s="2150"/>
      <c r="CJ39" s="2150"/>
      <c r="CK39" s="2150"/>
      <c r="CL39" s="2150"/>
      <c r="CM39" s="2150"/>
      <c r="CN39" s="2150"/>
      <c r="CO39" s="2150"/>
      <c r="CP39" s="2150"/>
      <c r="CQ39" s="2150"/>
      <c r="CR39" s="2150"/>
      <c r="CS39" s="2150"/>
      <c r="CT39" s="2150"/>
      <c r="CU39" s="2150"/>
      <c r="CV39" s="2150"/>
      <c r="CW39" s="2150"/>
      <c r="CX39" s="2150"/>
      <c r="CY39" s="2150"/>
      <c r="CZ39" s="2150"/>
    </row>
    <row r="40" s="130" customFormat="true" ht="15" customHeight="true" x14ac:dyDescent="0.2">
      <c r="A40" s="2493"/>
      <c r="B40" s="249" t="s">
        <v>48</v>
      </c>
      <c r="C40" s="1144" t="s">
        <v>35</v>
      </c>
      <c r="D40" s="1158" t="s">
        <v>35</v>
      </c>
      <c r="E40" s="1158" t="s">
        <v>35</v>
      </c>
      <c r="F40" s="1158" t="s">
        <v>35</v>
      </c>
      <c r="G40" s="1172" t="s">
        <v>35</v>
      </c>
      <c r="H40" s="1186" t="s">
        <v>35</v>
      </c>
      <c r="I40" s="1158" t="s">
        <v>35</v>
      </c>
      <c r="J40" s="1158" t="s">
        <v>35</v>
      </c>
      <c r="K40" s="1158" t="s">
        <v>35</v>
      </c>
      <c r="L40" s="1200" t="s">
        <v>35</v>
      </c>
      <c r="M40" s="1212" t="s">
        <v>35</v>
      </c>
      <c r="N40" s="1158" t="s">
        <v>35</v>
      </c>
      <c r="O40" s="1158" t="s">
        <v>35</v>
      </c>
      <c r="P40" s="1158" t="s">
        <v>35</v>
      </c>
      <c r="Q40" s="1172" t="s">
        <v>35</v>
      </c>
      <c r="R40" s="1186" t="s">
        <v>35</v>
      </c>
      <c r="S40" s="1158" t="s">
        <v>35</v>
      </c>
      <c r="T40" s="1158" t="s">
        <v>35</v>
      </c>
      <c r="U40" s="1158" t="s">
        <v>35</v>
      </c>
      <c r="V40" s="1158" t="s">
        <v>35</v>
      </c>
      <c r="W40" s="1158" t="s">
        <v>35</v>
      </c>
      <c r="X40" s="1158" t="s">
        <v>35</v>
      </c>
      <c r="Y40" s="1216" t="s">
        <v>35</v>
      </c>
      <c r="Z40" s="1216" t="s">
        <v>35</v>
      </c>
      <c r="AA40" s="1216" t="s">
        <v>35</v>
      </c>
      <c r="AB40" s="2106" t="s">
        <v>35</v>
      </c>
      <c r="AC40" s="2139"/>
      <c r="AD40" s="2139"/>
      <c r="AE40" s="2139"/>
      <c r="AF40" s="2139"/>
      <c r="AG40" s="2139"/>
      <c r="AH40" s="2139"/>
      <c r="AI40" s="2139"/>
      <c r="AJ40" s="2139"/>
      <c r="AK40" s="2139"/>
      <c r="AL40" s="2139"/>
      <c r="AM40" s="2139"/>
      <c r="AN40" s="2139"/>
      <c r="AO40" s="2139"/>
      <c r="AP40" s="2139"/>
      <c r="AQ40" s="2139"/>
      <c r="AR40" s="2139"/>
      <c r="AS40" s="2139"/>
      <c r="AT40" s="2139"/>
      <c r="AU40" s="2139"/>
      <c r="AV40" s="2139"/>
      <c r="AW40" s="2139"/>
      <c r="AX40" s="2139"/>
      <c r="AY40" s="2139"/>
      <c r="AZ40" s="215"/>
      <c r="BA40" s="2507"/>
      <c r="BB40" s="151" t="s">
        <v>48</v>
      </c>
      <c r="BC40" s="1222" t="s">
        <v>35</v>
      </c>
      <c r="BD40" s="1242" t="s">
        <v>35</v>
      </c>
      <c r="BE40" s="1242" t="s">
        <v>35</v>
      </c>
      <c r="BF40" s="1242" t="s">
        <v>35</v>
      </c>
      <c r="BG40" s="1263" t="s">
        <v>35</v>
      </c>
      <c r="BH40" s="1284" t="s">
        <v>35</v>
      </c>
      <c r="BI40" s="1242" t="s">
        <v>35</v>
      </c>
      <c r="BJ40" s="1242" t="s">
        <v>35</v>
      </c>
      <c r="BK40" s="1242" t="s">
        <v>35</v>
      </c>
      <c r="BL40" s="1263" t="s">
        <v>35</v>
      </c>
      <c r="BM40" s="1284" t="s">
        <v>35</v>
      </c>
      <c r="BN40" s="1242" t="s">
        <v>35</v>
      </c>
      <c r="BO40" s="1242" t="s">
        <v>35</v>
      </c>
      <c r="BP40" s="1242" t="s">
        <v>35</v>
      </c>
      <c r="BQ40" s="1263" t="s">
        <v>35</v>
      </c>
      <c r="BR40" s="1284" t="s">
        <v>35</v>
      </c>
      <c r="BS40" s="1242" t="s">
        <v>35</v>
      </c>
      <c r="BT40" s="1242" t="s">
        <v>35</v>
      </c>
      <c r="BU40" s="1242" t="s">
        <v>35</v>
      </c>
      <c r="BV40" s="1242" t="s">
        <v>35</v>
      </c>
      <c r="BW40" s="1242" t="s">
        <v>35</v>
      </c>
      <c r="BX40" s="1242" t="s">
        <v>35</v>
      </c>
      <c r="BY40" s="1304" t="s">
        <v>35</v>
      </c>
      <c r="BZ40" s="1304" t="s">
        <v>35</v>
      </c>
      <c r="CA40" s="1304" t="s">
        <v>35</v>
      </c>
      <c r="CB40" s="1304" t="s">
        <v>35</v>
      </c>
      <c r="CC40" s="2150"/>
      <c r="CD40" s="2150"/>
      <c r="CE40" s="2150"/>
      <c r="CF40" s="2150"/>
      <c r="CG40" s="2150"/>
      <c r="CH40" s="2150"/>
      <c r="CI40" s="2150"/>
      <c r="CJ40" s="2150"/>
      <c r="CK40" s="2150"/>
      <c r="CL40" s="2150"/>
      <c r="CM40" s="2150"/>
      <c r="CN40" s="2150"/>
      <c r="CO40" s="2150"/>
      <c r="CP40" s="2150"/>
      <c r="CQ40" s="2150"/>
      <c r="CR40" s="2150"/>
      <c r="CS40" s="2150"/>
      <c r="CT40" s="2150"/>
      <c r="CU40" s="2150"/>
      <c r="CV40" s="2150"/>
      <c r="CW40" s="2150"/>
      <c r="CX40" s="2150"/>
      <c r="CY40" s="2150"/>
      <c r="CZ40" s="2150"/>
    </row>
    <row r="41" s="399" customFormat="true" ht="15" customHeight="true" x14ac:dyDescent="0.2">
      <c r="A41" s="2664" t="s">
        <v>56</v>
      </c>
      <c r="B41" s="1520" t="s">
        <v>49</v>
      </c>
      <c r="C41" s="1427">
        <v>43</v>
      </c>
      <c r="D41" s="1428">
        <v>33</v>
      </c>
      <c r="E41" s="1428">
        <v>32.299999999999997</v>
      </c>
      <c r="F41" s="1428">
        <v>28.5</v>
      </c>
      <c r="G41" s="1429">
        <v>13.7</v>
      </c>
      <c r="H41" s="1430">
        <v>20.5</v>
      </c>
      <c r="I41" s="1428">
        <v>9.1</v>
      </c>
      <c r="J41" s="1428">
        <v>6.9</v>
      </c>
      <c r="K41" s="1428">
        <v>2.1</v>
      </c>
      <c r="L41" s="1431">
        <v>0.5</v>
      </c>
      <c r="M41" s="1432">
        <v>43.7</v>
      </c>
      <c r="N41" s="1428">
        <v>33.299999999999997</v>
      </c>
      <c r="O41" s="1428">
        <v>32.5</v>
      </c>
      <c r="P41" s="1428">
        <v>30.9</v>
      </c>
      <c r="Q41" s="1429">
        <v>25.5</v>
      </c>
      <c r="R41" s="1430">
        <v>4</v>
      </c>
      <c r="S41" s="1428">
        <v>72.099999999999994</v>
      </c>
      <c r="T41" s="1428">
        <v>30.6</v>
      </c>
      <c r="U41" s="1428">
        <v>30.6</v>
      </c>
      <c r="V41" s="1428">
        <v>25.6</v>
      </c>
      <c r="W41" s="1428">
        <v>18.600000000000001</v>
      </c>
      <c r="X41" s="1428">
        <v>28.6</v>
      </c>
      <c r="Y41" s="1428">
        <v>29.1</v>
      </c>
      <c r="Z41" s="1428">
        <v>25</v>
      </c>
      <c r="AA41" s="1428">
        <v>63.7</v>
      </c>
      <c r="AB41" s="2201">
        <v>38.200000000000003</v>
      </c>
      <c r="AC41" s="667"/>
      <c r="AD41" s="667"/>
      <c r="AE41" s="667"/>
      <c r="AF41" s="667"/>
      <c r="AG41" s="667"/>
      <c r="AH41" s="667"/>
      <c r="AI41" s="667"/>
      <c r="AJ41" s="667"/>
      <c r="AK41" s="667"/>
      <c r="AL41" s="667"/>
      <c r="AM41" s="667"/>
      <c r="AN41" s="667"/>
      <c r="AO41" s="667"/>
      <c r="AP41" s="667"/>
      <c r="AQ41" s="667"/>
      <c r="AR41" s="667"/>
      <c r="AS41" s="667"/>
      <c r="AT41" s="667"/>
      <c r="AU41" s="667"/>
      <c r="AV41" s="667"/>
      <c r="AW41" s="667"/>
      <c r="AX41" s="667"/>
      <c r="AY41" s="667"/>
      <c r="AZ41" s="216"/>
      <c r="BA41" s="2507" t="s">
        <v>56</v>
      </c>
      <c r="BB41" s="151" t="s">
        <v>49</v>
      </c>
      <c r="BC41" s="1222" t="s">
        <v>35</v>
      </c>
      <c r="BD41" s="1242" t="s">
        <v>35</v>
      </c>
      <c r="BE41" s="1242" t="s">
        <v>35</v>
      </c>
      <c r="BF41" s="1242" t="s">
        <v>35</v>
      </c>
      <c r="BG41" s="1263" t="s">
        <v>35</v>
      </c>
      <c r="BH41" s="1284" t="s">
        <v>35</v>
      </c>
      <c r="BI41" s="1242" t="s">
        <v>35</v>
      </c>
      <c r="BJ41" s="1242" t="s">
        <v>35</v>
      </c>
      <c r="BK41" s="1242" t="s">
        <v>35</v>
      </c>
      <c r="BL41" s="1263" t="s">
        <v>35</v>
      </c>
      <c r="BM41" s="1284" t="s">
        <v>35</v>
      </c>
      <c r="BN41" s="1242" t="s">
        <v>35</v>
      </c>
      <c r="BO41" s="1242" t="s">
        <v>35</v>
      </c>
      <c r="BP41" s="1242" t="s">
        <v>35</v>
      </c>
      <c r="BQ41" s="1263" t="s">
        <v>35</v>
      </c>
      <c r="BR41" s="1284" t="s">
        <v>35</v>
      </c>
      <c r="BS41" s="1242" t="s">
        <v>35</v>
      </c>
      <c r="BT41" s="1242" t="s">
        <v>35</v>
      </c>
      <c r="BU41" s="1242" t="s">
        <v>35</v>
      </c>
      <c r="BV41" s="1242" t="s">
        <v>35</v>
      </c>
      <c r="BW41" s="1242" t="s">
        <v>35</v>
      </c>
      <c r="BX41" s="1242" t="s">
        <v>35</v>
      </c>
      <c r="BY41" s="1304" t="s">
        <v>35</v>
      </c>
      <c r="BZ41" s="1304" t="s">
        <v>35</v>
      </c>
      <c r="CA41" s="1304" t="s">
        <v>35</v>
      </c>
      <c r="CB41" s="1304" t="s">
        <v>35</v>
      </c>
      <c r="CC41" s="2150"/>
      <c r="CD41" s="2150"/>
      <c r="CE41" s="2150"/>
      <c r="CF41" s="2150"/>
      <c r="CG41" s="2150"/>
      <c r="CH41" s="2150"/>
      <c r="CI41" s="2150"/>
      <c r="CJ41" s="2150"/>
      <c r="CK41" s="2150"/>
      <c r="CL41" s="2150"/>
      <c r="CM41" s="2150"/>
      <c r="CN41" s="2150"/>
      <c r="CO41" s="2150"/>
      <c r="CP41" s="2150"/>
      <c r="CQ41" s="2150"/>
      <c r="CR41" s="2150"/>
      <c r="CS41" s="2150"/>
      <c r="CT41" s="2150"/>
      <c r="CU41" s="2150"/>
      <c r="CV41" s="2150"/>
      <c r="CW41" s="2150"/>
      <c r="CX41" s="2150"/>
      <c r="CY41" s="2150"/>
      <c r="CZ41" s="2150"/>
    </row>
    <row r="42" s="399" customFormat="true" ht="15" customHeight="true" x14ac:dyDescent="0.2">
      <c r="A42" s="2664"/>
      <c r="B42" s="1520" t="s">
        <v>48</v>
      </c>
      <c r="C42" s="1427">
        <v>57</v>
      </c>
      <c r="D42" s="1428">
        <v>67</v>
      </c>
      <c r="E42" s="1428">
        <v>67.7</v>
      </c>
      <c r="F42" s="1428">
        <v>71.5</v>
      </c>
      <c r="G42" s="1429">
        <v>86.3</v>
      </c>
      <c r="H42" s="1430">
        <v>79.5</v>
      </c>
      <c r="I42" s="1428">
        <v>90.9</v>
      </c>
      <c r="J42" s="1428">
        <v>93.1</v>
      </c>
      <c r="K42" s="1428">
        <v>97.9</v>
      </c>
      <c r="L42" s="1431">
        <v>99.5</v>
      </c>
      <c r="M42" s="1432">
        <v>56.3</v>
      </c>
      <c r="N42" s="1428">
        <v>66.7</v>
      </c>
      <c r="O42" s="1428">
        <v>67.5</v>
      </c>
      <c r="P42" s="1428">
        <v>69.099999999999994</v>
      </c>
      <c r="Q42" s="1429">
        <v>74.5</v>
      </c>
      <c r="R42" s="1430">
        <v>96</v>
      </c>
      <c r="S42" s="1428">
        <v>27.9</v>
      </c>
      <c r="T42" s="1428">
        <v>69.400000000000006</v>
      </c>
      <c r="U42" s="1428">
        <v>69.400000000000006</v>
      </c>
      <c r="V42" s="1428">
        <v>74.400000000000006</v>
      </c>
      <c r="W42" s="1428">
        <v>81.400000000000006</v>
      </c>
      <c r="X42" s="1428">
        <v>71.400000000000006</v>
      </c>
      <c r="Y42" s="1428">
        <v>70.900000000000006</v>
      </c>
      <c r="Z42" s="1428">
        <v>75</v>
      </c>
      <c r="AA42" s="1428">
        <v>36.299999999999997</v>
      </c>
      <c r="AB42" s="2201">
        <v>61.8</v>
      </c>
      <c r="AC42" s="667"/>
      <c r="AD42" s="667"/>
      <c r="AE42" s="667"/>
      <c r="AF42" s="667"/>
      <c r="AG42" s="667"/>
      <c r="AH42" s="667"/>
      <c r="AI42" s="667"/>
      <c r="AJ42" s="667"/>
      <c r="AK42" s="667"/>
      <c r="AL42" s="667"/>
      <c r="AM42" s="667"/>
      <c r="AN42" s="667"/>
      <c r="AO42" s="667"/>
      <c r="AP42" s="667"/>
      <c r="AQ42" s="667"/>
      <c r="AR42" s="667"/>
      <c r="AS42" s="667"/>
      <c r="AT42" s="667"/>
      <c r="AU42" s="667"/>
      <c r="AV42" s="667"/>
      <c r="AW42" s="667"/>
      <c r="AX42" s="667"/>
      <c r="AY42" s="667"/>
      <c r="AZ42" s="216"/>
      <c r="BA42" s="2507"/>
      <c r="BB42" s="151" t="s">
        <v>48</v>
      </c>
      <c r="BC42" s="1222" t="s">
        <v>35</v>
      </c>
      <c r="BD42" s="1242" t="s">
        <v>35</v>
      </c>
      <c r="BE42" s="1242" t="s">
        <v>35</v>
      </c>
      <c r="BF42" s="1242" t="s">
        <v>35</v>
      </c>
      <c r="BG42" s="1263" t="s">
        <v>35</v>
      </c>
      <c r="BH42" s="1284" t="s">
        <v>35</v>
      </c>
      <c r="BI42" s="1242" t="s">
        <v>35</v>
      </c>
      <c r="BJ42" s="1242" t="s">
        <v>35</v>
      </c>
      <c r="BK42" s="1242" t="s">
        <v>35</v>
      </c>
      <c r="BL42" s="1263" t="s">
        <v>35</v>
      </c>
      <c r="BM42" s="1284" t="s">
        <v>35</v>
      </c>
      <c r="BN42" s="1242" t="s">
        <v>35</v>
      </c>
      <c r="BO42" s="1242" t="s">
        <v>35</v>
      </c>
      <c r="BP42" s="1242" t="s">
        <v>35</v>
      </c>
      <c r="BQ42" s="1263" t="s">
        <v>35</v>
      </c>
      <c r="BR42" s="1284" t="s">
        <v>35</v>
      </c>
      <c r="BS42" s="1242" t="s">
        <v>35</v>
      </c>
      <c r="BT42" s="1242" t="s">
        <v>35</v>
      </c>
      <c r="BU42" s="1242" t="s">
        <v>35</v>
      </c>
      <c r="BV42" s="1242" t="s">
        <v>35</v>
      </c>
      <c r="BW42" s="1242" t="s">
        <v>35</v>
      </c>
      <c r="BX42" s="1242" t="s">
        <v>35</v>
      </c>
      <c r="BY42" s="1304" t="s">
        <v>35</v>
      </c>
      <c r="BZ42" s="1304" t="s">
        <v>35</v>
      </c>
      <c r="CA42" s="1304" t="s">
        <v>35</v>
      </c>
      <c r="CB42" s="1304" t="s">
        <v>35</v>
      </c>
      <c r="CC42" s="2150"/>
      <c r="CD42" s="2150"/>
      <c r="CE42" s="2150"/>
      <c r="CF42" s="2150"/>
      <c r="CG42" s="2150"/>
      <c r="CH42" s="2150"/>
      <c r="CI42" s="2150"/>
      <c r="CJ42" s="2150"/>
      <c r="CK42" s="2150"/>
      <c r="CL42" s="2150"/>
      <c r="CM42" s="2150"/>
      <c r="CN42" s="2150"/>
      <c r="CO42" s="2150"/>
      <c r="CP42" s="2150"/>
      <c r="CQ42" s="2150"/>
      <c r="CR42" s="2150"/>
      <c r="CS42" s="2150"/>
      <c r="CT42" s="2150"/>
      <c r="CU42" s="2150"/>
      <c r="CV42" s="2150"/>
      <c r="CW42" s="2150"/>
      <c r="CX42" s="2150"/>
      <c r="CY42" s="2150"/>
      <c r="CZ42" s="2150"/>
    </row>
    <row r="43" s="399" customFormat="true" ht="15" customHeight="true" x14ac:dyDescent="0.2">
      <c r="A43" s="2664" t="s">
        <v>53</v>
      </c>
      <c r="B43" s="1520" t="s">
        <v>49</v>
      </c>
      <c r="C43" s="1146" t="s">
        <v>35</v>
      </c>
      <c r="D43" s="1160" t="s">
        <v>35</v>
      </c>
      <c r="E43" s="1160" t="s">
        <v>35</v>
      </c>
      <c r="F43" s="1160" t="s">
        <v>35</v>
      </c>
      <c r="G43" s="1174" t="s">
        <v>35</v>
      </c>
      <c r="H43" s="1188" t="s">
        <v>35</v>
      </c>
      <c r="I43" s="1160" t="s">
        <v>35</v>
      </c>
      <c r="J43" s="1160" t="s">
        <v>35</v>
      </c>
      <c r="K43" s="1160" t="s">
        <v>35</v>
      </c>
      <c r="L43" s="1202" t="s">
        <v>35</v>
      </c>
      <c r="M43" s="1146" t="s">
        <v>35</v>
      </c>
      <c r="N43" s="1160" t="s">
        <v>35</v>
      </c>
      <c r="O43" s="1160" t="s">
        <v>35</v>
      </c>
      <c r="P43" s="1160" t="s">
        <v>35</v>
      </c>
      <c r="Q43" s="1174" t="s">
        <v>35</v>
      </c>
      <c r="R43" s="1188" t="s">
        <v>35</v>
      </c>
      <c r="S43" s="1160" t="s">
        <v>35</v>
      </c>
      <c r="T43" s="1160" t="s">
        <v>35</v>
      </c>
      <c r="U43" s="1160" t="s">
        <v>35</v>
      </c>
      <c r="V43" s="1160" t="s">
        <v>35</v>
      </c>
      <c r="W43" s="1160" t="s">
        <v>35</v>
      </c>
      <c r="X43" s="1160" t="s">
        <v>35</v>
      </c>
      <c r="Y43" s="1160" t="s">
        <v>35</v>
      </c>
      <c r="Z43" s="1160" t="s">
        <v>35</v>
      </c>
      <c r="AA43" s="1160" t="s">
        <v>35</v>
      </c>
      <c r="AB43" s="1202" t="s">
        <v>35</v>
      </c>
      <c r="AC43" s="667"/>
      <c r="AD43" s="667"/>
      <c r="AE43" s="667"/>
      <c r="AF43" s="667"/>
      <c r="AG43" s="667"/>
      <c r="AH43" s="667"/>
      <c r="AI43" s="667"/>
      <c r="AJ43" s="667"/>
      <c r="AK43" s="667"/>
      <c r="AL43" s="667"/>
      <c r="AM43" s="667"/>
      <c r="AN43" s="667"/>
      <c r="AO43" s="667"/>
      <c r="AP43" s="667"/>
      <c r="AQ43" s="667"/>
      <c r="AR43" s="667"/>
      <c r="AS43" s="667"/>
      <c r="AT43" s="667"/>
      <c r="AU43" s="667"/>
      <c r="AV43" s="667"/>
      <c r="AW43" s="667"/>
      <c r="AX43" s="667"/>
      <c r="AY43" s="667"/>
      <c r="AZ43" s="216"/>
      <c r="BA43" s="2507" t="s">
        <v>53</v>
      </c>
      <c r="BB43" s="151" t="s">
        <v>49</v>
      </c>
      <c r="BC43" s="1222" t="s">
        <v>35</v>
      </c>
      <c r="BD43" s="1242" t="s">
        <v>35</v>
      </c>
      <c r="BE43" s="1242" t="s">
        <v>35</v>
      </c>
      <c r="BF43" s="1242" t="s">
        <v>35</v>
      </c>
      <c r="BG43" s="1263" t="s">
        <v>35</v>
      </c>
      <c r="BH43" s="1284" t="s">
        <v>35</v>
      </c>
      <c r="BI43" s="1242" t="s">
        <v>35</v>
      </c>
      <c r="BJ43" s="1242" t="s">
        <v>35</v>
      </c>
      <c r="BK43" s="1242" t="s">
        <v>35</v>
      </c>
      <c r="BL43" s="1263" t="s">
        <v>35</v>
      </c>
      <c r="BM43" s="1284" t="s">
        <v>35</v>
      </c>
      <c r="BN43" s="1242" t="s">
        <v>35</v>
      </c>
      <c r="BO43" s="1242" t="s">
        <v>35</v>
      </c>
      <c r="BP43" s="1242" t="s">
        <v>35</v>
      </c>
      <c r="BQ43" s="1263" t="s">
        <v>35</v>
      </c>
      <c r="BR43" s="1284" t="s">
        <v>35</v>
      </c>
      <c r="BS43" s="1242" t="s">
        <v>35</v>
      </c>
      <c r="BT43" s="1242" t="s">
        <v>35</v>
      </c>
      <c r="BU43" s="1242" t="s">
        <v>35</v>
      </c>
      <c r="BV43" s="1242" t="s">
        <v>35</v>
      </c>
      <c r="BW43" s="1242" t="s">
        <v>35</v>
      </c>
      <c r="BX43" s="1242" t="s">
        <v>35</v>
      </c>
      <c r="BY43" s="1304" t="s">
        <v>35</v>
      </c>
      <c r="BZ43" s="1304" t="s">
        <v>35</v>
      </c>
      <c r="CA43" s="1304" t="s">
        <v>35</v>
      </c>
      <c r="CB43" s="1304" t="s">
        <v>35</v>
      </c>
      <c r="CC43" s="2150"/>
      <c r="CD43" s="2150"/>
      <c r="CE43" s="2150"/>
      <c r="CF43" s="2150"/>
      <c r="CG43" s="2150"/>
      <c r="CH43" s="2150"/>
      <c r="CI43" s="2150"/>
      <c r="CJ43" s="2150"/>
      <c r="CK43" s="2150"/>
      <c r="CL43" s="2150"/>
      <c r="CM43" s="2150"/>
      <c r="CN43" s="2150"/>
      <c r="CO43" s="2150"/>
      <c r="CP43" s="2150"/>
      <c r="CQ43" s="2150"/>
      <c r="CR43" s="2150"/>
      <c r="CS43" s="2150"/>
      <c r="CT43" s="2150"/>
      <c r="CU43" s="2150"/>
      <c r="CV43" s="2150"/>
      <c r="CW43" s="2150"/>
      <c r="CX43" s="2150"/>
      <c r="CY43" s="2150"/>
      <c r="CZ43" s="2150"/>
    </row>
    <row r="44" s="399" customFormat="true" ht="15" customHeight="true" x14ac:dyDescent="0.2">
      <c r="A44" s="2664"/>
      <c r="B44" s="1520" t="s">
        <v>48</v>
      </c>
      <c r="C44" s="1146" t="s">
        <v>35</v>
      </c>
      <c r="D44" s="1160" t="s">
        <v>35</v>
      </c>
      <c r="E44" s="1160" t="s">
        <v>35</v>
      </c>
      <c r="F44" s="1160" t="s">
        <v>35</v>
      </c>
      <c r="G44" s="1174" t="s">
        <v>35</v>
      </c>
      <c r="H44" s="1188" t="s">
        <v>35</v>
      </c>
      <c r="I44" s="1160" t="s">
        <v>35</v>
      </c>
      <c r="J44" s="1160" t="s">
        <v>35</v>
      </c>
      <c r="K44" s="1160" t="s">
        <v>35</v>
      </c>
      <c r="L44" s="1202" t="s">
        <v>35</v>
      </c>
      <c r="M44" s="1146" t="s">
        <v>35</v>
      </c>
      <c r="N44" s="1160" t="s">
        <v>35</v>
      </c>
      <c r="O44" s="1160" t="s">
        <v>35</v>
      </c>
      <c r="P44" s="1160" t="s">
        <v>35</v>
      </c>
      <c r="Q44" s="1174" t="s">
        <v>35</v>
      </c>
      <c r="R44" s="1188" t="s">
        <v>35</v>
      </c>
      <c r="S44" s="1160" t="s">
        <v>35</v>
      </c>
      <c r="T44" s="1160" t="s">
        <v>35</v>
      </c>
      <c r="U44" s="1160" t="s">
        <v>35</v>
      </c>
      <c r="V44" s="1160" t="s">
        <v>35</v>
      </c>
      <c r="W44" s="1160" t="s">
        <v>35</v>
      </c>
      <c r="X44" s="1160" t="s">
        <v>35</v>
      </c>
      <c r="Y44" s="1160" t="s">
        <v>35</v>
      </c>
      <c r="Z44" s="1160" t="s">
        <v>35</v>
      </c>
      <c r="AA44" s="1160" t="s">
        <v>35</v>
      </c>
      <c r="AB44" s="1202" t="s">
        <v>35</v>
      </c>
      <c r="AC44" s="667"/>
      <c r="AD44" s="667"/>
      <c r="AE44" s="667"/>
      <c r="AF44" s="667"/>
      <c r="AG44" s="667"/>
      <c r="AH44" s="667"/>
      <c r="AI44" s="667"/>
      <c r="AJ44" s="667"/>
      <c r="AK44" s="667"/>
      <c r="AL44" s="667"/>
      <c r="AM44" s="667"/>
      <c r="AN44" s="667"/>
      <c r="AO44" s="667"/>
      <c r="AP44" s="667"/>
      <c r="AQ44" s="667"/>
      <c r="AR44" s="667"/>
      <c r="AS44" s="667"/>
      <c r="AT44" s="667"/>
      <c r="AU44" s="667"/>
      <c r="AV44" s="667"/>
      <c r="AW44" s="667"/>
      <c r="AX44" s="667"/>
      <c r="AY44" s="667"/>
      <c r="AZ44" s="216"/>
      <c r="BA44" s="2507"/>
      <c r="BB44" s="151" t="s">
        <v>48</v>
      </c>
      <c r="BC44" s="1222" t="s">
        <v>35</v>
      </c>
      <c r="BD44" s="1242" t="s">
        <v>35</v>
      </c>
      <c r="BE44" s="1242" t="s">
        <v>35</v>
      </c>
      <c r="BF44" s="1242" t="s">
        <v>35</v>
      </c>
      <c r="BG44" s="1263" t="s">
        <v>35</v>
      </c>
      <c r="BH44" s="1284" t="s">
        <v>35</v>
      </c>
      <c r="BI44" s="1242" t="s">
        <v>35</v>
      </c>
      <c r="BJ44" s="1242" t="s">
        <v>35</v>
      </c>
      <c r="BK44" s="1242" t="s">
        <v>35</v>
      </c>
      <c r="BL44" s="1263" t="s">
        <v>35</v>
      </c>
      <c r="BM44" s="1284" t="s">
        <v>35</v>
      </c>
      <c r="BN44" s="1242" t="s">
        <v>35</v>
      </c>
      <c r="BO44" s="1242" t="s">
        <v>35</v>
      </c>
      <c r="BP44" s="1242" t="s">
        <v>35</v>
      </c>
      <c r="BQ44" s="1263" t="s">
        <v>35</v>
      </c>
      <c r="BR44" s="1284" t="s">
        <v>35</v>
      </c>
      <c r="BS44" s="1242" t="s">
        <v>35</v>
      </c>
      <c r="BT44" s="1242" t="s">
        <v>35</v>
      </c>
      <c r="BU44" s="1242" t="s">
        <v>35</v>
      </c>
      <c r="BV44" s="1242" t="s">
        <v>35</v>
      </c>
      <c r="BW44" s="1242" t="s">
        <v>35</v>
      </c>
      <c r="BX44" s="1242" t="s">
        <v>35</v>
      </c>
      <c r="BY44" s="1304" t="s">
        <v>35</v>
      </c>
      <c r="BZ44" s="1304" t="s">
        <v>35</v>
      </c>
      <c r="CA44" s="1304" t="s">
        <v>35</v>
      </c>
      <c r="CB44" s="1304" t="s">
        <v>35</v>
      </c>
      <c r="CC44" s="2150"/>
      <c r="CD44" s="2150"/>
      <c r="CE44" s="2150"/>
      <c r="CF44" s="2150"/>
      <c r="CG44" s="2150"/>
      <c r="CH44" s="2150"/>
      <c r="CI44" s="2150"/>
      <c r="CJ44" s="2150"/>
      <c r="CK44" s="2150"/>
      <c r="CL44" s="2150"/>
      <c r="CM44" s="2150"/>
      <c r="CN44" s="2150"/>
      <c r="CO44" s="2150"/>
      <c r="CP44" s="2150"/>
      <c r="CQ44" s="2150"/>
      <c r="CR44" s="2150"/>
      <c r="CS44" s="2150"/>
      <c r="CT44" s="2150"/>
      <c r="CU44" s="2150"/>
      <c r="CV44" s="2150"/>
      <c r="CW44" s="2150"/>
      <c r="CX44" s="2150"/>
      <c r="CY44" s="2150"/>
      <c r="CZ44" s="2150"/>
    </row>
    <row r="45" s="399" customFormat="true" ht="15" customHeight="true" x14ac:dyDescent="0.2">
      <c r="A45" s="2664" t="s">
        <v>52</v>
      </c>
      <c r="B45" s="1520" t="s">
        <v>49</v>
      </c>
      <c r="C45" s="1146" t="s">
        <v>35</v>
      </c>
      <c r="D45" s="1160" t="s">
        <v>35</v>
      </c>
      <c r="E45" s="1160" t="s">
        <v>35</v>
      </c>
      <c r="F45" s="1160" t="s">
        <v>35</v>
      </c>
      <c r="G45" s="1174" t="s">
        <v>35</v>
      </c>
      <c r="H45" s="1188" t="s">
        <v>35</v>
      </c>
      <c r="I45" s="1160" t="s">
        <v>35</v>
      </c>
      <c r="J45" s="1160" t="s">
        <v>35</v>
      </c>
      <c r="K45" s="1160" t="s">
        <v>35</v>
      </c>
      <c r="L45" s="1202" t="s">
        <v>35</v>
      </c>
      <c r="M45" s="1146" t="s">
        <v>35</v>
      </c>
      <c r="N45" s="1160" t="s">
        <v>35</v>
      </c>
      <c r="O45" s="1160" t="s">
        <v>35</v>
      </c>
      <c r="P45" s="1160" t="s">
        <v>35</v>
      </c>
      <c r="Q45" s="1174" t="s">
        <v>35</v>
      </c>
      <c r="R45" s="1188" t="s">
        <v>35</v>
      </c>
      <c r="S45" s="1160" t="s">
        <v>35</v>
      </c>
      <c r="T45" s="1160" t="s">
        <v>35</v>
      </c>
      <c r="U45" s="1160" t="s">
        <v>35</v>
      </c>
      <c r="V45" s="1160" t="s">
        <v>35</v>
      </c>
      <c r="W45" s="1160" t="s">
        <v>35</v>
      </c>
      <c r="X45" s="1160" t="s">
        <v>35</v>
      </c>
      <c r="Y45" s="1160" t="s">
        <v>35</v>
      </c>
      <c r="Z45" s="1160" t="s">
        <v>35</v>
      </c>
      <c r="AA45" s="1160" t="s">
        <v>35</v>
      </c>
      <c r="AB45" s="1202" t="s">
        <v>35</v>
      </c>
      <c r="AC45" s="667"/>
      <c r="AD45" s="667"/>
      <c r="AE45" s="667"/>
      <c r="AF45" s="667"/>
      <c r="AG45" s="667"/>
      <c r="AH45" s="667"/>
      <c r="AI45" s="667"/>
      <c r="AJ45" s="667"/>
      <c r="AK45" s="667"/>
      <c r="AL45" s="667"/>
      <c r="AM45" s="667"/>
      <c r="AN45" s="667"/>
      <c r="AO45" s="667"/>
      <c r="AP45" s="667"/>
      <c r="AQ45" s="667"/>
      <c r="AR45" s="667"/>
      <c r="AS45" s="667"/>
      <c r="AT45" s="667"/>
      <c r="AU45" s="667"/>
      <c r="AV45" s="667"/>
      <c r="AW45" s="667"/>
      <c r="AX45" s="667"/>
      <c r="AY45" s="667"/>
      <c r="AZ45" s="216"/>
      <c r="BA45" s="2507" t="s">
        <v>52</v>
      </c>
      <c r="BB45" s="151" t="s">
        <v>49</v>
      </c>
      <c r="BC45" s="1222" t="s">
        <v>35</v>
      </c>
      <c r="BD45" s="1242" t="s">
        <v>35</v>
      </c>
      <c r="BE45" s="1242" t="s">
        <v>35</v>
      </c>
      <c r="BF45" s="1242" t="s">
        <v>35</v>
      </c>
      <c r="BG45" s="1263" t="s">
        <v>35</v>
      </c>
      <c r="BH45" s="1284" t="s">
        <v>35</v>
      </c>
      <c r="BI45" s="1242" t="s">
        <v>35</v>
      </c>
      <c r="BJ45" s="1242" t="s">
        <v>35</v>
      </c>
      <c r="BK45" s="1242" t="s">
        <v>35</v>
      </c>
      <c r="BL45" s="1263" t="s">
        <v>35</v>
      </c>
      <c r="BM45" s="1284" t="s">
        <v>35</v>
      </c>
      <c r="BN45" s="1242" t="s">
        <v>35</v>
      </c>
      <c r="BO45" s="1242" t="s">
        <v>35</v>
      </c>
      <c r="BP45" s="1242" t="s">
        <v>35</v>
      </c>
      <c r="BQ45" s="1263" t="s">
        <v>35</v>
      </c>
      <c r="BR45" s="1284" t="s">
        <v>35</v>
      </c>
      <c r="BS45" s="1242" t="s">
        <v>35</v>
      </c>
      <c r="BT45" s="1242" t="s">
        <v>35</v>
      </c>
      <c r="BU45" s="1242" t="s">
        <v>35</v>
      </c>
      <c r="BV45" s="1242" t="s">
        <v>35</v>
      </c>
      <c r="BW45" s="1242" t="s">
        <v>35</v>
      </c>
      <c r="BX45" s="1242" t="s">
        <v>35</v>
      </c>
      <c r="BY45" s="1304" t="s">
        <v>35</v>
      </c>
      <c r="BZ45" s="1304" t="s">
        <v>35</v>
      </c>
      <c r="CA45" s="1304" t="s">
        <v>35</v>
      </c>
      <c r="CB45" s="1304" t="s">
        <v>35</v>
      </c>
      <c r="CC45" s="2150"/>
      <c r="CD45" s="2150"/>
      <c r="CE45" s="2150"/>
      <c r="CF45" s="2150"/>
      <c r="CG45" s="2150"/>
      <c r="CH45" s="2150"/>
      <c r="CI45" s="2150"/>
      <c r="CJ45" s="2150"/>
      <c r="CK45" s="2150"/>
      <c r="CL45" s="2150"/>
      <c r="CM45" s="2150"/>
      <c r="CN45" s="2150"/>
      <c r="CO45" s="2150"/>
      <c r="CP45" s="2150"/>
      <c r="CQ45" s="2150"/>
      <c r="CR45" s="2150"/>
      <c r="CS45" s="2150"/>
      <c r="CT45" s="2150"/>
      <c r="CU45" s="2150"/>
      <c r="CV45" s="2150"/>
      <c r="CW45" s="2150"/>
      <c r="CX45" s="2150"/>
      <c r="CY45" s="2150"/>
      <c r="CZ45" s="2150"/>
    </row>
    <row r="46" s="399" customFormat="true" ht="15" customHeight="true" x14ac:dyDescent="0.2">
      <c r="A46" s="2664"/>
      <c r="B46" s="1520" t="s">
        <v>48</v>
      </c>
      <c r="C46" s="1146" t="s">
        <v>35</v>
      </c>
      <c r="D46" s="1160" t="s">
        <v>35</v>
      </c>
      <c r="E46" s="1160" t="s">
        <v>35</v>
      </c>
      <c r="F46" s="1160" t="s">
        <v>35</v>
      </c>
      <c r="G46" s="1174" t="s">
        <v>35</v>
      </c>
      <c r="H46" s="1188" t="s">
        <v>35</v>
      </c>
      <c r="I46" s="1160" t="s">
        <v>35</v>
      </c>
      <c r="J46" s="1160" t="s">
        <v>35</v>
      </c>
      <c r="K46" s="1160" t="s">
        <v>35</v>
      </c>
      <c r="L46" s="1202" t="s">
        <v>35</v>
      </c>
      <c r="M46" s="1146" t="s">
        <v>35</v>
      </c>
      <c r="N46" s="1160" t="s">
        <v>35</v>
      </c>
      <c r="O46" s="1160" t="s">
        <v>35</v>
      </c>
      <c r="P46" s="1160" t="s">
        <v>35</v>
      </c>
      <c r="Q46" s="1174" t="s">
        <v>35</v>
      </c>
      <c r="R46" s="1188" t="s">
        <v>35</v>
      </c>
      <c r="S46" s="1160" t="s">
        <v>35</v>
      </c>
      <c r="T46" s="1160" t="s">
        <v>35</v>
      </c>
      <c r="U46" s="1160" t="s">
        <v>35</v>
      </c>
      <c r="V46" s="1160" t="s">
        <v>35</v>
      </c>
      <c r="W46" s="1160" t="s">
        <v>35</v>
      </c>
      <c r="X46" s="1160" t="s">
        <v>35</v>
      </c>
      <c r="Y46" s="1160" t="s">
        <v>35</v>
      </c>
      <c r="Z46" s="1160" t="s">
        <v>35</v>
      </c>
      <c r="AA46" s="1160" t="s">
        <v>35</v>
      </c>
      <c r="AB46" s="1202" t="s">
        <v>35</v>
      </c>
      <c r="AC46" s="667"/>
      <c r="AD46" s="667"/>
      <c r="AE46" s="667"/>
      <c r="AF46" s="667"/>
      <c r="AG46" s="667"/>
      <c r="AH46" s="667"/>
      <c r="AI46" s="667"/>
      <c r="AJ46" s="667"/>
      <c r="AK46" s="667"/>
      <c r="AL46" s="667"/>
      <c r="AM46" s="667"/>
      <c r="AN46" s="667"/>
      <c r="AO46" s="667"/>
      <c r="AP46" s="667"/>
      <c r="AQ46" s="667"/>
      <c r="AR46" s="667"/>
      <c r="AS46" s="667"/>
      <c r="AT46" s="667"/>
      <c r="AU46" s="667"/>
      <c r="AV46" s="667"/>
      <c r="AW46" s="667"/>
      <c r="AX46" s="667"/>
      <c r="AY46" s="667"/>
      <c r="AZ46" s="216"/>
      <c r="BA46" s="2507"/>
      <c r="BB46" s="151" t="s">
        <v>48</v>
      </c>
      <c r="BC46" s="1222" t="s">
        <v>35</v>
      </c>
      <c r="BD46" s="1242" t="s">
        <v>35</v>
      </c>
      <c r="BE46" s="1242" t="s">
        <v>35</v>
      </c>
      <c r="BF46" s="1242" t="s">
        <v>35</v>
      </c>
      <c r="BG46" s="1263" t="s">
        <v>35</v>
      </c>
      <c r="BH46" s="1284" t="s">
        <v>35</v>
      </c>
      <c r="BI46" s="1242" t="s">
        <v>35</v>
      </c>
      <c r="BJ46" s="1242" t="s">
        <v>35</v>
      </c>
      <c r="BK46" s="1242" t="s">
        <v>35</v>
      </c>
      <c r="BL46" s="1263" t="s">
        <v>35</v>
      </c>
      <c r="BM46" s="1284" t="s">
        <v>35</v>
      </c>
      <c r="BN46" s="1242" t="s">
        <v>35</v>
      </c>
      <c r="BO46" s="1242" t="s">
        <v>35</v>
      </c>
      <c r="BP46" s="1242" t="s">
        <v>35</v>
      </c>
      <c r="BQ46" s="1263" t="s">
        <v>35</v>
      </c>
      <c r="BR46" s="1284" t="s">
        <v>35</v>
      </c>
      <c r="BS46" s="1242" t="s">
        <v>35</v>
      </c>
      <c r="BT46" s="1242" t="s">
        <v>35</v>
      </c>
      <c r="BU46" s="1242" t="s">
        <v>35</v>
      </c>
      <c r="BV46" s="1242" t="s">
        <v>35</v>
      </c>
      <c r="BW46" s="1242" t="s">
        <v>35</v>
      </c>
      <c r="BX46" s="1242" t="s">
        <v>35</v>
      </c>
      <c r="BY46" s="1304" t="s">
        <v>35</v>
      </c>
      <c r="BZ46" s="1304" t="s">
        <v>35</v>
      </c>
      <c r="CA46" s="1304" t="s">
        <v>35</v>
      </c>
      <c r="CB46" s="1304" t="s">
        <v>35</v>
      </c>
      <c r="CC46" s="2150"/>
      <c r="CD46" s="2150"/>
      <c r="CE46" s="2150"/>
      <c r="CF46" s="2150"/>
      <c r="CG46" s="2150"/>
      <c r="CH46" s="2150"/>
      <c r="CI46" s="2150"/>
      <c r="CJ46" s="2150"/>
      <c r="CK46" s="2150"/>
      <c r="CL46" s="2150"/>
      <c r="CM46" s="2150"/>
      <c r="CN46" s="2150"/>
      <c r="CO46" s="2150"/>
      <c r="CP46" s="2150"/>
      <c r="CQ46" s="2150"/>
      <c r="CR46" s="2150"/>
      <c r="CS46" s="2150"/>
      <c r="CT46" s="2150"/>
      <c r="CU46" s="2150"/>
      <c r="CV46" s="2150"/>
      <c r="CW46" s="2150"/>
      <c r="CX46" s="2150"/>
      <c r="CY46" s="2150"/>
      <c r="CZ46" s="2150"/>
    </row>
    <row r="47" s="130" customFormat="true" ht="15" customHeight="true" x14ac:dyDescent="0.2">
      <c r="A47" s="2493" t="s">
        <v>101</v>
      </c>
      <c r="B47" s="250" t="s">
        <v>100</v>
      </c>
      <c r="C47" s="1144" t="s">
        <v>35</v>
      </c>
      <c r="D47" s="1158" t="s">
        <v>35</v>
      </c>
      <c r="E47" s="1158" t="s">
        <v>35</v>
      </c>
      <c r="F47" s="1158" t="s">
        <v>35</v>
      </c>
      <c r="G47" s="1172" t="s">
        <v>35</v>
      </c>
      <c r="H47" s="1186" t="s">
        <v>35</v>
      </c>
      <c r="I47" s="1158" t="s">
        <v>35</v>
      </c>
      <c r="J47" s="1158" t="s">
        <v>35</v>
      </c>
      <c r="K47" s="1158" t="s">
        <v>35</v>
      </c>
      <c r="L47" s="1200" t="s">
        <v>35</v>
      </c>
      <c r="M47" s="1212" t="s">
        <v>35</v>
      </c>
      <c r="N47" s="1158" t="s">
        <v>35</v>
      </c>
      <c r="O47" s="1158" t="s">
        <v>35</v>
      </c>
      <c r="P47" s="1158" t="s">
        <v>35</v>
      </c>
      <c r="Q47" s="1172" t="s">
        <v>35</v>
      </c>
      <c r="R47" s="1186" t="s">
        <v>35</v>
      </c>
      <c r="S47" s="1158" t="s">
        <v>35</v>
      </c>
      <c r="T47" s="1158" t="s">
        <v>35</v>
      </c>
      <c r="U47" s="1158" t="s">
        <v>35</v>
      </c>
      <c r="V47" s="1158" t="s">
        <v>35</v>
      </c>
      <c r="W47" s="1158" t="s">
        <v>35</v>
      </c>
      <c r="X47" s="1158" t="s">
        <v>35</v>
      </c>
      <c r="Y47" s="1216" t="s">
        <v>35</v>
      </c>
      <c r="Z47" s="1216" t="s">
        <v>35</v>
      </c>
      <c r="AA47" s="1216" t="s">
        <v>35</v>
      </c>
      <c r="AB47" s="2106" t="s">
        <v>35</v>
      </c>
      <c r="AC47" s="2139"/>
      <c r="AD47" s="2139"/>
      <c r="AE47" s="2139"/>
      <c r="AF47" s="2139"/>
      <c r="AG47" s="2139"/>
      <c r="AH47" s="2139"/>
      <c r="AI47" s="2139"/>
      <c r="AJ47" s="2139"/>
      <c r="AK47" s="2139"/>
      <c r="AL47" s="2139"/>
      <c r="AM47" s="2139"/>
      <c r="AN47" s="2139"/>
      <c r="AO47" s="2139"/>
      <c r="AP47" s="2139"/>
      <c r="AQ47" s="2139"/>
      <c r="AR47" s="2139"/>
      <c r="AS47" s="2139"/>
      <c r="AT47" s="2139"/>
      <c r="AU47" s="2139"/>
      <c r="AV47" s="2139"/>
      <c r="AW47" s="2139"/>
      <c r="AX47" s="2139"/>
      <c r="AY47" s="2139"/>
      <c r="AZ47" s="215"/>
      <c r="BA47" s="2507" t="s">
        <v>101</v>
      </c>
      <c r="BB47" s="151" t="s">
        <v>100</v>
      </c>
      <c r="BC47" s="1222" t="s">
        <v>35</v>
      </c>
      <c r="BD47" s="1242" t="s">
        <v>35</v>
      </c>
      <c r="BE47" s="1242" t="s">
        <v>35</v>
      </c>
      <c r="BF47" s="1242" t="s">
        <v>35</v>
      </c>
      <c r="BG47" s="1263" t="s">
        <v>35</v>
      </c>
      <c r="BH47" s="1284" t="s">
        <v>35</v>
      </c>
      <c r="BI47" s="1242" t="s">
        <v>35</v>
      </c>
      <c r="BJ47" s="1242" t="s">
        <v>35</v>
      </c>
      <c r="BK47" s="1242" t="s">
        <v>35</v>
      </c>
      <c r="BL47" s="1263" t="s">
        <v>35</v>
      </c>
      <c r="BM47" s="1284" t="s">
        <v>35</v>
      </c>
      <c r="BN47" s="1242" t="s">
        <v>35</v>
      </c>
      <c r="BO47" s="1242" t="s">
        <v>35</v>
      </c>
      <c r="BP47" s="1242" t="s">
        <v>35</v>
      </c>
      <c r="BQ47" s="1263" t="s">
        <v>35</v>
      </c>
      <c r="BR47" s="1284" t="s">
        <v>35</v>
      </c>
      <c r="BS47" s="1242" t="s">
        <v>35</v>
      </c>
      <c r="BT47" s="1242" t="s">
        <v>35</v>
      </c>
      <c r="BU47" s="1242" t="s">
        <v>35</v>
      </c>
      <c r="BV47" s="1242" t="s">
        <v>35</v>
      </c>
      <c r="BW47" s="1242" t="s">
        <v>35</v>
      </c>
      <c r="BX47" s="1242" t="s">
        <v>35</v>
      </c>
      <c r="BY47" s="1304" t="s">
        <v>35</v>
      </c>
      <c r="BZ47" s="1304" t="s">
        <v>35</v>
      </c>
      <c r="CA47" s="1304" t="s">
        <v>35</v>
      </c>
      <c r="CB47" s="1304" t="s">
        <v>35</v>
      </c>
      <c r="CC47" s="2150"/>
      <c r="CD47" s="2150"/>
      <c r="CE47" s="2150"/>
      <c r="CF47" s="2150"/>
      <c r="CG47" s="2150"/>
      <c r="CH47" s="2150"/>
      <c r="CI47" s="2150"/>
      <c r="CJ47" s="2150"/>
      <c r="CK47" s="2150"/>
      <c r="CL47" s="2150"/>
      <c r="CM47" s="2150"/>
      <c r="CN47" s="2150"/>
      <c r="CO47" s="2150"/>
      <c r="CP47" s="2150"/>
      <c r="CQ47" s="2150"/>
      <c r="CR47" s="2150"/>
      <c r="CS47" s="2150"/>
      <c r="CT47" s="2150"/>
      <c r="CU47" s="2150"/>
      <c r="CV47" s="2150"/>
      <c r="CW47" s="2150"/>
      <c r="CX47" s="2150"/>
      <c r="CY47" s="2150"/>
      <c r="CZ47" s="2150"/>
    </row>
    <row r="48" s="130" customFormat="true" ht="15" customHeight="true" x14ac:dyDescent="0.2">
      <c r="A48" s="2493"/>
      <c r="B48" s="250" t="s">
        <v>99</v>
      </c>
      <c r="C48" s="1144" t="s">
        <v>35</v>
      </c>
      <c r="D48" s="1158" t="s">
        <v>35</v>
      </c>
      <c r="E48" s="1158" t="s">
        <v>35</v>
      </c>
      <c r="F48" s="1158" t="s">
        <v>35</v>
      </c>
      <c r="G48" s="1172" t="s">
        <v>35</v>
      </c>
      <c r="H48" s="1186" t="s">
        <v>35</v>
      </c>
      <c r="I48" s="1158" t="s">
        <v>35</v>
      </c>
      <c r="J48" s="1158" t="s">
        <v>35</v>
      </c>
      <c r="K48" s="1158" t="s">
        <v>35</v>
      </c>
      <c r="L48" s="1200" t="s">
        <v>35</v>
      </c>
      <c r="M48" s="1212" t="s">
        <v>35</v>
      </c>
      <c r="N48" s="1158" t="s">
        <v>35</v>
      </c>
      <c r="O48" s="1158" t="s">
        <v>35</v>
      </c>
      <c r="P48" s="1158" t="s">
        <v>35</v>
      </c>
      <c r="Q48" s="1172" t="s">
        <v>35</v>
      </c>
      <c r="R48" s="1186" t="s">
        <v>35</v>
      </c>
      <c r="S48" s="1158" t="s">
        <v>35</v>
      </c>
      <c r="T48" s="1158" t="s">
        <v>35</v>
      </c>
      <c r="U48" s="1158" t="s">
        <v>35</v>
      </c>
      <c r="V48" s="1158" t="s">
        <v>35</v>
      </c>
      <c r="W48" s="1158" t="s">
        <v>35</v>
      </c>
      <c r="X48" s="1158" t="s">
        <v>35</v>
      </c>
      <c r="Y48" s="1216" t="s">
        <v>35</v>
      </c>
      <c r="Z48" s="1216" t="s">
        <v>35</v>
      </c>
      <c r="AA48" s="1216" t="s">
        <v>35</v>
      </c>
      <c r="AB48" s="2106" t="s">
        <v>35</v>
      </c>
      <c r="AC48" s="2139"/>
      <c r="AD48" s="2139"/>
      <c r="AE48" s="2139"/>
      <c r="AF48" s="2139"/>
      <c r="AG48" s="2139"/>
      <c r="AH48" s="2139"/>
      <c r="AI48" s="2139"/>
      <c r="AJ48" s="2139"/>
      <c r="AK48" s="2139"/>
      <c r="AL48" s="2139"/>
      <c r="AM48" s="2139"/>
      <c r="AN48" s="2139"/>
      <c r="AO48" s="2139"/>
      <c r="AP48" s="2139"/>
      <c r="AQ48" s="2139"/>
      <c r="AR48" s="2139"/>
      <c r="AS48" s="2139"/>
      <c r="AT48" s="2139"/>
      <c r="AU48" s="2139"/>
      <c r="AV48" s="2139"/>
      <c r="AW48" s="2139"/>
      <c r="AX48" s="2139"/>
      <c r="AY48" s="2139"/>
      <c r="AZ48" s="215"/>
      <c r="BA48" s="2507"/>
      <c r="BB48" s="151" t="s">
        <v>99</v>
      </c>
      <c r="BC48" s="1222" t="s">
        <v>35</v>
      </c>
      <c r="BD48" s="1242" t="s">
        <v>35</v>
      </c>
      <c r="BE48" s="1242" t="s">
        <v>35</v>
      </c>
      <c r="BF48" s="1242" t="s">
        <v>35</v>
      </c>
      <c r="BG48" s="1263" t="s">
        <v>35</v>
      </c>
      <c r="BH48" s="1284" t="s">
        <v>35</v>
      </c>
      <c r="BI48" s="1242" t="s">
        <v>35</v>
      </c>
      <c r="BJ48" s="1242" t="s">
        <v>35</v>
      </c>
      <c r="BK48" s="1242" t="s">
        <v>35</v>
      </c>
      <c r="BL48" s="1263" t="s">
        <v>35</v>
      </c>
      <c r="BM48" s="1284" t="s">
        <v>35</v>
      </c>
      <c r="BN48" s="1242" t="s">
        <v>35</v>
      </c>
      <c r="BO48" s="1242" t="s">
        <v>35</v>
      </c>
      <c r="BP48" s="1242" t="s">
        <v>35</v>
      </c>
      <c r="BQ48" s="1263" t="s">
        <v>35</v>
      </c>
      <c r="BR48" s="1284" t="s">
        <v>35</v>
      </c>
      <c r="BS48" s="1242" t="s">
        <v>35</v>
      </c>
      <c r="BT48" s="1242" t="s">
        <v>35</v>
      </c>
      <c r="BU48" s="1242" t="s">
        <v>35</v>
      </c>
      <c r="BV48" s="1242" t="s">
        <v>35</v>
      </c>
      <c r="BW48" s="1242" t="s">
        <v>35</v>
      </c>
      <c r="BX48" s="1242" t="s">
        <v>35</v>
      </c>
      <c r="BY48" s="1304" t="s">
        <v>35</v>
      </c>
      <c r="BZ48" s="1304" t="s">
        <v>35</v>
      </c>
      <c r="CA48" s="1304" t="s">
        <v>35</v>
      </c>
      <c r="CB48" s="1304" t="s">
        <v>35</v>
      </c>
      <c r="CC48" s="2150"/>
      <c r="CD48" s="2150"/>
      <c r="CE48" s="2150"/>
      <c r="CF48" s="2150"/>
      <c r="CG48" s="2150"/>
      <c r="CH48" s="2150"/>
      <c r="CI48" s="2150"/>
      <c r="CJ48" s="2150"/>
      <c r="CK48" s="2150"/>
      <c r="CL48" s="2150"/>
      <c r="CM48" s="2150"/>
      <c r="CN48" s="2150"/>
      <c r="CO48" s="2150"/>
      <c r="CP48" s="2150"/>
      <c r="CQ48" s="2150"/>
      <c r="CR48" s="2150"/>
      <c r="CS48" s="2150"/>
      <c r="CT48" s="2150"/>
      <c r="CU48" s="2150"/>
      <c r="CV48" s="2150"/>
      <c r="CW48" s="2150"/>
      <c r="CX48" s="2150"/>
      <c r="CY48" s="2150"/>
      <c r="CZ48" s="2150"/>
    </row>
    <row r="49" s="130" customFormat="true" ht="15" customHeight="true" x14ac:dyDescent="0.2">
      <c r="A49" s="2493"/>
      <c r="B49" s="250" t="s">
        <v>68</v>
      </c>
      <c r="C49" s="1144" t="s">
        <v>35</v>
      </c>
      <c r="D49" s="1158" t="s">
        <v>35</v>
      </c>
      <c r="E49" s="1158" t="s">
        <v>35</v>
      </c>
      <c r="F49" s="1158" t="s">
        <v>35</v>
      </c>
      <c r="G49" s="1172" t="s">
        <v>35</v>
      </c>
      <c r="H49" s="1186" t="s">
        <v>35</v>
      </c>
      <c r="I49" s="1158" t="s">
        <v>35</v>
      </c>
      <c r="J49" s="1158" t="s">
        <v>35</v>
      </c>
      <c r="K49" s="1158" t="s">
        <v>35</v>
      </c>
      <c r="L49" s="1200" t="s">
        <v>35</v>
      </c>
      <c r="M49" s="1212" t="s">
        <v>35</v>
      </c>
      <c r="N49" s="1158" t="s">
        <v>35</v>
      </c>
      <c r="O49" s="1158" t="s">
        <v>35</v>
      </c>
      <c r="P49" s="1158" t="s">
        <v>35</v>
      </c>
      <c r="Q49" s="1172" t="s">
        <v>35</v>
      </c>
      <c r="R49" s="1186" t="s">
        <v>35</v>
      </c>
      <c r="S49" s="1158" t="s">
        <v>35</v>
      </c>
      <c r="T49" s="1158" t="s">
        <v>35</v>
      </c>
      <c r="U49" s="1158" t="s">
        <v>35</v>
      </c>
      <c r="V49" s="1158" t="s">
        <v>35</v>
      </c>
      <c r="W49" s="1158" t="s">
        <v>35</v>
      </c>
      <c r="X49" s="1158" t="s">
        <v>35</v>
      </c>
      <c r="Y49" s="1216" t="s">
        <v>35</v>
      </c>
      <c r="Z49" s="1216" t="s">
        <v>35</v>
      </c>
      <c r="AA49" s="1216" t="s">
        <v>35</v>
      </c>
      <c r="AB49" s="2106" t="s">
        <v>35</v>
      </c>
      <c r="AC49" s="2139"/>
      <c r="AD49" s="2139"/>
      <c r="AE49" s="2139"/>
      <c r="AF49" s="2139"/>
      <c r="AG49" s="2139"/>
      <c r="AH49" s="2139"/>
      <c r="AI49" s="2139"/>
      <c r="AJ49" s="2139"/>
      <c r="AK49" s="2139"/>
      <c r="AL49" s="2139"/>
      <c r="AM49" s="2139"/>
      <c r="AN49" s="2139"/>
      <c r="AO49" s="2139"/>
      <c r="AP49" s="2139"/>
      <c r="AQ49" s="2139"/>
      <c r="AR49" s="2139"/>
      <c r="AS49" s="2139"/>
      <c r="AT49" s="2139"/>
      <c r="AU49" s="2139"/>
      <c r="AV49" s="2139"/>
      <c r="AW49" s="2139"/>
      <c r="AX49" s="2139"/>
      <c r="AY49" s="2139"/>
      <c r="AZ49" s="215"/>
      <c r="BA49" s="2507"/>
      <c r="BB49" s="151" t="s">
        <v>68</v>
      </c>
      <c r="BC49" s="1222" t="s">
        <v>35</v>
      </c>
      <c r="BD49" s="1242" t="s">
        <v>35</v>
      </c>
      <c r="BE49" s="1242" t="s">
        <v>35</v>
      </c>
      <c r="BF49" s="1242" t="s">
        <v>35</v>
      </c>
      <c r="BG49" s="1263" t="s">
        <v>35</v>
      </c>
      <c r="BH49" s="1284" t="s">
        <v>35</v>
      </c>
      <c r="BI49" s="1242" t="s">
        <v>35</v>
      </c>
      <c r="BJ49" s="1242" t="s">
        <v>35</v>
      </c>
      <c r="BK49" s="1242" t="s">
        <v>35</v>
      </c>
      <c r="BL49" s="1263" t="s">
        <v>35</v>
      </c>
      <c r="BM49" s="1284" t="s">
        <v>35</v>
      </c>
      <c r="BN49" s="1242" t="s">
        <v>35</v>
      </c>
      <c r="BO49" s="1242" t="s">
        <v>35</v>
      </c>
      <c r="BP49" s="1242" t="s">
        <v>35</v>
      </c>
      <c r="BQ49" s="1263" t="s">
        <v>35</v>
      </c>
      <c r="BR49" s="1284" t="s">
        <v>35</v>
      </c>
      <c r="BS49" s="1242" t="s">
        <v>35</v>
      </c>
      <c r="BT49" s="1242" t="s">
        <v>35</v>
      </c>
      <c r="BU49" s="1242" t="s">
        <v>35</v>
      </c>
      <c r="BV49" s="1242" t="s">
        <v>35</v>
      </c>
      <c r="BW49" s="1242" t="s">
        <v>35</v>
      </c>
      <c r="BX49" s="1242" t="s">
        <v>35</v>
      </c>
      <c r="BY49" s="1304" t="s">
        <v>35</v>
      </c>
      <c r="BZ49" s="1304" t="s">
        <v>35</v>
      </c>
      <c r="CA49" s="1304" t="s">
        <v>35</v>
      </c>
      <c r="CB49" s="1304" t="s">
        <v>35</v>
      </c>
      <c r="CC49" s="2150"/>
      <c r="CD49" s="2150"/>
      <c r="CE49" s="2150"/>
      <c r="CF49" s="2150"/>
      <c r="CG49" s="2150"/>
      <c r="CH49" s="2150"/>
      <c r="CI49" s="2150"/>
      <c r="CJ49" s="2150"/>
      <c r="CK49" s="2150"/>
      <c r="CL49" s="2150"/>
      <c r="CM49" s="2150"/>
      <c r="CN49" s="2150"/>
      <c r="CO49" s="2150"/>
      <c r="CP49" s="2150"/>
      <c r="CQ49" s="2150"/>
      <c r="CR49" s="2150"/>
      <c r="CS49" s="2150"/>
      <c r="CT49" s="2150"/>
      <c r="CU49" s="2150"/>
      <c r="CV49" s="2150"/>
      <c r="CW49" s="2150"/>
      <c r="CX49" s="2150"/>
      <c r="CY49" s="2150"/>
      <c r="CZ49" s="2150"/>
    </row>
    <row r="50" s="130" customFormat="true" ht="15" customHeight="true" x14ac:dyDescent="0.2">
      <c r="A50" s="2493" t="s">
        <v>102</v>
      </c>
      <c r="B50" s="250" t="s">
        <v>100</v>
      </c>
      <c r="C50" s="1144" t="s">
        <v>35</v>
      </c>
      <c r="D50" s="1158" t="s">
        <v>35</v>
      </c>
      <c r="E50" s="1158" t="s">
        <v>35</v>
      </c>
      <c r="F50" s="1158" t="s">
        <v>35</v>
      </c>
      <c r="G50" s="1172" t="s">
        <v>35</v>
      </c>
      <c r="H50" s="1186" t="s">
        <v>35</v>
      </c>
      <c r="I50" s="1158" t="s">
        <v>35</v>
      </c>
      <c r="J50" s="1158" t="s">
        <v>35</v>
      </c>
      <c r="K50" s="1158" t="s">
        <v>35</v>
      </c>
      <c r="L50" s="1200" t="s">
        <v>35</v>
      </c>
      <c r="M50" s="1212" t="s">
        <v>35</v>
      </c>
      <c r="N50" s="1158" t="s">
        <v>35</v>
      </c>
      <c r="O50" s="1158" t="s">
        <v>35</v>
      </c>
      <c r="P50" s="1158" t="s">
        <v>35</v>
      </c>
      <c r="Q50" s="1172" t="s">
        <v>35</v>
      </c>
      <c r="R50" s="1186" t="s">
        <v>35</v>
      </c>
      <c r="S50" s="1158" t="s">
        <v>35</v>
      </c>
      <c r="T50" s="1158" t="s">
        <v>35</v>
      </c>
      <c r="U50" s="1158" t="s">
        <v>35</v>
      </c>
      <c r="V50" s="1158" t="s">
        <v>35</v>
      </c>
      <c r="W50" s="1158" t="s">
        <v>35</v>
      </c>
      <c r="X50" s="1158" t="s">
        <v>35</v>
      </c>
      <c r="Y50" s="1216" t="s">
        <v>35</v>
      </c>
      <c r="Z50" s="1216" t="s">
        <v>35</v>
      </c>
      <c r="AA50" s="1216" t="s">
        <v>35</v>
      </c>
      <c r="AB50" s="2106" t="s">
        <v>35</v>
      </c>
      <c r="AC50" s="2139"/>
      <c r="AD50" s="2139"/>
      <c r="AE50" s="2139"/>
      <c r="AF50" s="2139"/>
      <c r="AG50" s="2139"/>
      <c r="AH50" s="2139"/>
      <c r="AI50" s="2139"/>
      <c r="AJ50" s="2139"/>
      <c r="AK50" s="2139"/>
      <c r="AL50" s="2139"/>
      <c r="AM50" s="2139"/>
      <c r="AN50" s="2139"/>
      <c r="AO50" s="2139"/>
      <c r="AP50" s="2139"/>
      <c r="AQ50" s="2139"/>
      <c r="AR50" s="2139"/>
      <c r="AS50" s="2139"/>
      <c r="AT50" s="2139"/>
      <c r="AU50" s="2139"/>
      <c r="AV50" s="2139"/>
      <c r="AW50" s="2139"/>
      <c r="AX50" s="2139"/>
      <c r="AY50" s="2139"/>
      <c r="AZ50" s="215"/>
      <c r="BA50" s="2507" t="s">
        <v>102</v>
      </c>
      <c r="BB50" s="151" t="s">
        <v>100</v>
      </c>
      <c r="BC50" s="1222" t="s">
        <v>35</v>
      </c>
      <c r="BD50" s="1242" t="s">
        <v>35</v>
      </c>
      <c r="BE50" s="1242" t="s">
        <v>35</v>
      </c>
      <c r="BF50" s="1242" t="s">
        <v>35</v>
      </c>
      <c r="BG50" s="1263" t="s">
        <v>35</v>
      </c>
      <c r="BH50" s="1284" t="s">
        <v>35</v>
      </c>
      <c r="BI50" s="1242" t="s">
        <v>35</v>
      </c>
      <c r="BJ50" s="1242" t="s">
        <v>35</v>
      </c>
      <c r="BK50" s="1242" t="s">
        <v>35</v>
      </c>
      <c r="BL50" s="1263" t="s">
        <v>35</v>
      </c>
      <c r="BM50" s="1284" t="s">
        <v>35</v>
      </c>
      <c r="BN50" s="1242" t="s">
        <v>35</v>
      </c>
      <c r="BO50" s="1242" t="s">
        <v>35</v>
      </c>
      <c r="BP50" s="1242" t="s">
        <v>35</v>
      </c>
      <c r="BQ50" s="1263" t="s">
        <v>35</v>
      </c>
      <c r="BR50" s="1284" t="s">
        <v>35</v>
      </c>
      <c r="BS50" s="1242" t="s">
        <v>35</v>
      </c>
      <c r="BT50" s="1242" t="s">
        <v>35</v>
      </c>
      <c r="BU50" s="1242" t="s">
        <v>35</v>
      </c>
      <c r="BV50" s="1242" t="s">
        <v>35</v>
      </c>
      <c r="BW50" s="1242" t="s">
        <v>35</v>
      </c>
      <c r="BX50" s="1242" t="s">
        <v>35</v>
      </c>
      <c r="BY50" s="1304" t="s">
        <v>35</v>
      </c>
      <c r="BZ50" s="1304" t="s">
        <v>35</v>
      </c>
      <c r="CA50" s="1304" t="s">
        <v>35</v>
      </c>
      <c r="CB50" s="1304" t="s">
        <v>35</v>
      </c>
      <c r="CC50" s="2150"/>
      <c r="CD50" s="2150"/>
      <c r="CE50" s="2150"/>
      <c r="CF50" s="2150"/>
      <c r="CG50" s="2150"/>
      <c r="CH50" s="2150"/>
      <c r="CI50" s="2150"/>
      <c r="CJ50" s="2150"/>
      <c r="CK50" s="2150"/>
      <c r="CL50" s="2150"/>
      <c r="CM50" s="2150"/>
      <c r="CN50" s="2150"/>
      <c r="CO50" s="2150"/>
      <c r="CP50" s="2150"/>
      <c r="CQ50" s="2150"/>
      <c r="CR50" s="2150"/>
      <c r="CS50" s="2150"/>
      <c r="CT50" s="2150"/>
      <c r="CU50" s="2150"/>
      <c r="CV50" s="2150"/>
      <c r="CW50" s="2150"/>
      <c r="CX50" s="2150"/>
      <c r="CY50" s="2150"/>
      <c r="CZ50" s="2150"/>
    </row>
    <row r="51" s="130" customFormat="true" ht="15" customHeight="true" x14ac:dyDescent="0.2">
      <c r="A51" s="2493"/>
      <c r="B51" s="250" t="s">
        <v>99</v>
      </c>
      <c r="C51" s="1144" t="s">
        <v>35</v>
      </c>
      <c r="D51" s="1158" t="s">
        <v>35</v>
      </c>
      <c r="E51" s="1158" t="s">
        <v>35</v>
      </c>
      <c r="F51" s="1158" t="s">
        <v>35</v>
      </c>
      <c r="G51" s="1172" t="s">
        <v>35</v>
      </c>
      <c r="H51" s="1186" t="s">
        <v>35</v>
      </c>
      <c r="I51" s="1158" t="s">
        <v>35</v>
      </c>
      <c r="J51" s="1158" t="s">
        <v>35</v>
      </c>
      <c r="K51" s="1158" t="s">
        <v>35</v>
      </c>
      <c r="L51" s="1200" t="s">
        <v>35</v>
      </c>
      <c r="M51" s="1212" t="s">
        <v>35</v>
      </c>
      <c r="N51" s="1158" t="s">
        <v>35</v>
      </c>
      <c r="O51" s="1158" t="s">
        <v>35</v>
      </c>
      <c r="P51" s="1158" t="s">
        <v>35</v>
      </c>
      <c r="Q51" s="1172" t="s">
        <v>35</v>
      </c>
      <c r="R51" s="1186" t="s">
        <v>35</v>
      </c>
      <c r="S51" s="1158" t="s">
        <v>35</v>
      </c>
      <c r="T51" s="1158" t="s">
        <v>35</v>
      </c>
      <c r="U51" s="1158" t="s">
        <v>35</v>
      </c>
      <c r="V51" s="1158" t="s">
        <v>35</v>
      </c>
      <c r="W51" s="1158" t="s">
        <v>35</v>
      </c>
      <c r="X51" s="1158" t="s">
        <v>35</v>
      </c>
      <c r="Y51" s="1216" t="s">
        <v>35</v>
      </c>
      <c r="Z51" s="1216" t="s">
        <v>35</v>
      </c>
      <c r="AA51" s="1216" t="s">
        <v>35</v>
      </c>
      <c r="AB51" s="2106" t="s">
        <v>35</v>
      </c>
      <c r="AC51" s="2139"/>
      <c r="AD51" s="2139"/>
      <c r="AE51" s="2139"/>
      <c r="AF51" s="2139"/>
      <c r="AG51" s="2139"/>
      <c r="AH51" s="2139"/>
      <c r="AI51" s="2139"/>
      <c r="AJ51" s="2139"/>
      <c r="AK51" s="2139"/>
      <c r="AL51" s="2139"/>
      <c r="AM51" s="2139"/>
      <c r="AN51" s="2139"/>
      <c r="AO51" s="2139"/>
      <c r="AP51" s="2139"/>
      <c r="AQ51" s="2139"/>
      <c r="AR51" s="2139"/>
      <c r="AS51" s="2139"/>
      <c r="AT51" s="2139"/>
      <c r="AU51" s="2139"/>
      <c r="AV51" s="2139"/>
      <c r="AW51" s="2139"/>
      <c r="AX51" s="2139"/>
      <c r="AY51" s="2139"/>
      <c r="AZ51" s="215"/>
      <c r="BA51" s="2507"/>
      <c r="BB51" s="151" t="s">
        <v>99</v>
      </c>
      <c r="BC51" s="1222" t="s">
        <v>35</v>
      </c>
      <c r="BD51" s="1242" t="s">
        <v>35</v>
      </c>
      <c r="BE51" s="1242" t="s">
        <v>35</v>
      </c>
      <c r="BF51" s="1242" t="s">
        <v>35</v>
      </c>
      <c r="BG51" s="1263" t="s">
        <v>35</v>
      </c>
      <c r="BH51" s="1284" t="s">
        <v>35</v>
      </c>
      <c r="BI51" s="1242" t="s">
        <v>35</v>
      </c>
      <c r="BJ51" s="1242" t="s">
        <v>35</v>
      </c>
      <c r="BK51" s="1242" t="s">
        <v>35</v>
      </c>
      <c r="BL51" s="1263" t="s">
        <v>35</v>
      </c>
      <c r="BM51" s="1284" t="s">
        <v>35</v>
      </c>
      <c r="BN51" s="1242" t="s">
        <v>35</v>
      </c>
      <c r="BO51" s="1242" t="s">
        <v>35</v>
      </c>
      <c r="BP51" s="1242" t="s">
        <v>35</v>
      </c>
      <c r="BQ51" s="1263" t="s">
        <v>35</v>
      </c>
      <c r="BR51" s="1284" t="s">
        <v>35</v>
      </c>
      <c r="BS51" s="1242" t="s">
        <v>35</v>
      </c>
      <c r="BT51" s="1242" t="s">
        <v>35</v>
      </c>
      <c r="BU51" s="1242" t="s">
        <v>35</v>
      </c>
      <c r="BV51" s="1242" t="s">
        <v>35</v>
      </c>
      <c r="BW51" s="1242" t="s">
        <v>35</v>
      </c>
      <c r="BX51" s="1242" t="s">
        <v>35</v>
      </c>
      <c r="BY51" s="1304" t="s">
        <v>35</v>
      </c>
      <c r="BZ51" s="1304" t="s">
        <v>35</v>
      </c>
      <c r="CA51" s="1304" t="s">
        <v>35</v>
      </c>
      <c r="CB51" s="1304" t="s">
        <v>35</v>
      </c>
      <c r="CC51" s="2150"/>
      <c r="CD51" s="2150"/>
      <c r="CE51" s="2150"/>
      <c r="CF51" s="2150"/>
      <c r="CG51" s="2150"/>
      <c r="CH51" s="2150"/>
      <c r="CI51" s="2150"/>
      <c r="CJ51" s="2150"/>
      <c r="CK51" s="2150"/>
      <c r="CL51" s="2150"/>
      <c r="CM51" s="2150"/>
      <c r="CN51" s="2150"/>
      <c r="CO51" s="2150"/>
      <c r="CP51" s="2150"/>
      <c r="CQ51" s="2150"/>
      <c r="CR51" s="2150"/>
      <c r="CS51" s="2150"/>
      <c r="CT51" s="2150"/>
      <c r="CU51" s="2150"/>
      <c r="CV51" s="2150"/>
      <c r="CW51" s="2150"/>
      <c r="CX51" s="2150"/>
      <c r="CY51" s="2150"/>
      <c r="CZ51" s="2150"/>
    </row>
    <row r="52" s="130" customFormat="true" ht="15" customHeight="true" x14ac:dyDescent="0.2">
      <c r="A52" s="2493"/>
      <c r="B52" s="250" t="s">
        <v>68</v>
      </c>
      <c r="C52" s="1144" t="s">
        <v>35</v>
      </c>
      <c r="D52" s="1158" t="s">
        <v>35</v>
      </c>
      <c r="E52" s="1158" t="s">
        <v>35</v>
      </c>
      <c r="F52" s="1158" t="s">
        <v>35</v>
      </c>
      <c r="G52" s="1172" t="s">
        <v>35</v>
      </c>
      <c r="H52" s="1186" t="s">
        <v>35</v>
      </c>
      <c r="I52" s="1158" t="s">
        <v>35</v>
      </c>
      <c r="J52" s="1158" t="s">
        <v>35</v>
      </c>
      <c r="K52" s="1158" t="s">
        <v>35</v>
      </c>
      <c r="L52" s="1200" t="s">
        <v>35</v>
      </c>
      <c r="M52" s="1212" t="s">
        <v>35</v>
      </c>
      <c r="N52" s="1158" t="s">
        <v>35</v>
      </c>
      <c r="O52" s="1158" t="s">
        <v>35</v>
      </c>
      <c r="P52" s="1158" t="s">
        <v>35</v>
      </c>
      <c r="Q52" s="1172" t="s">
        <v>35</v>
      </c>
      <c r="R52" s="1186" t="s">
        <v>35</v>
      </c>
      <c r="S52" s="1158" t="s">
        <v>35</v>
      </c>
      <c r="T52" s="1158" t="s">
        <v>35</v>
      </c>
      <c r="U52" s="1158" t="s">
        <v>35</v>
      </c>
      <c r="V52" s="1158" t="s">
        <v>35</v>
      </c>
      <c r="W52" s="1158" t="s">
        <v>35</v>
      </c>
      <c r="X52" s="1158" t="s">
        <v>35</v>
      </c>
      <c r="Y52" s="1216" t="s">
        <v>35</v>
      </c>
      <c r="Z52" s="1216" t="s">
        <v>35</v>
      </c>
      <c r="AA52" s="1216" t="s">
        <v>35</v>
      </c>
      <c r="AB52" s="2106" t="s">
        <v>35</v>
      </c>
      <c r="AC52" s="2139"/>
      <c r="AD52" s="2139"/>
      <c r="AE52" s="2139"/>
      <c r="AF52" s="2139"/>
      <c r="AG52" s="2139"/>
      <c r="AH52" s="2139"/>
      <c r="AI52" s="2139"/>
      <c r="AJ52" s="2139"/>
      <c r="AK52" s="2139"/>
      <c r="AL52" s="2139"/>
      <c r="AM52" s="2139"/>
      <c r="AN52" s="2139"/>
      <c r="AO52" s="2139"/>
      <c r="AP52" s="2139"/>
      <c r="AQ52" s="2139"/>
      <c r="AR52" s="2139"/>
      <c r="AS52" s="2139"/>
      <c r="AT52" s="2139"/>
      <c r="AU52" s="2139"/>
      <c r="AV52" s="2139"/>
      <c r="AW52" s="2139"/>
      <c r="AX52" s="2139"/>
      <c r="AY52" s="2139"/>
      <c r="AZ52" s="215"/>
      <c r="BA52" s="2507"/>
      <c r="BB52" s="151" t="s">
        <v>68</v>
      </c>
      <c r="BC52" s="1222" t="s">
        <v>35</v>
      </c>
      <c r="BD52" s="1242" t="s">
        <v>35</v>
      </c>
      <c r="BE52" s="1242" t="s">
        <v>35</v>
      </c>
      <c r="BF52" s="1242" t="s">
        <v>35</v>
      </c>
      <c r="BG52" s="1263" t="s">
        <v>35</v>
      </c>
      <c r="BH52" s="1284" t="s">
        <v>35</v>
      </c>
      <c r="BI52" s="1242" t="s">
        <v>35</v>
      </c>
      <c r="BJ52" s="1242" t="s">
        <v>35</v>
      </c>
      <c r="BK52" s="1242" t="s">
        <v>35</v>
      </c>
      <c r="BL52" s="1263" t="s">
        <v>35</v>
      </c>
      <c r="BM52" s="1284" t="s">
        <v>35</v>
      </c>
      <c r="BN52" s="1242" t="s">
        <v>35</v>
      </c>
      <c r="BO52" s="1242" t="s">
        <v>35</v>
      </c>
      <c r="BP52" s="1242" t="s">
        <v>35</v>
      </c>
      <c r="BQ52" s="1263" t="s">
        <v>35</v>
      </c>
      <c r="BR52" s="1284" t="s">
        <v>35</v>
      </c>
      <c r="BS52" s="1242" t="s">
        <v>35</v>
      </c>
      <c r="BT52" s="1242" t="s">
        <v>35</v>
      </c>
      <c r="BU52" s="1242" t="s">
        <v>35</v>
      </c>
      <c r="BV52" s="1242" t="s">
        <v>35</v>
      </c>
      <c r="BW52" s="1242" t="s">
        <v>35</v>
      </c>
      <c r="BX52" s="1242" t="s">
        <v>35</v>
      </c>
      <c r="BY52" s="1304" t="s">
        <v>35</v>
      </c>
      <c r="BZ52" s="1304" t="s">
        <v>35</v>
      </c>
      <c r="CA52" s="1304" t="s">
        <v>35</v>
      </c>
      <c r="CB52" s="1304" t="s">
        <v>35</v>
      </c>
      <c r="CC52" s="2150"/>
      <c r="CD52" s="2150"/>
      <c r="CE52" s="2150"/>
      <c r="CF52" s="2150"/>
      <c r="CG52" s="2150"/>
      <c r="CH52" s="2150"/>
      <c r="CI52" s="2150"/>
      <c r="CJ52" s="2150"/>
      <c r="CK52" s="2150"/>
      <c r="CL52" s="2150"/>
      <c r="CM52" s="2150"/>
      <c r="CN52" s="2150"/>
      <c r="CO52" s="2150"/>
      <c r="CP52" s="2150"/>
      <c r="CQ52" s="2150"/>
      <c r="CR52" s="2150"/>
      <c r="CS52" s="2150"/>
      <c r="CT52" s="2150"/>
      <c r="CU52" s="2150"/>
      <c r="CV52" s="2150"/>
      <c r="CW52" s="2150"/>
      <c r="CX52" s="2150"/>
      <c r="CY52" s="2150"/>
      <c r="CZ52" s="2150"/>
    </row>
    <row r="53" s="130" customFormat="true" ht="15" customHeight="true" x14ac:dyDescent="0.2">
      <c r="A53" s="2493" t="s">
        <v>105</v>
      </c>
      <c r="B53" s="250" t="s">
        <v>100</v>
      </c>
      <c r="C53" s="1144" t="s">
        <v>35</v>
      </c>
      <c r="D53" s="1158" t="s">
        <v>35</v>
      </c>
      <c r="E53" s="1158" t="s">
        <v>35</v>
      </c>
      <c r="F53" s="1158" t="s">
        <v>35</v>
      </c>
      <c r="G53" s="1172" t="s">
        <v>35</v>
      </c>
      <c r="H53" s="1186" t="s">
        <v>35</v>
      </c>
      <c r="I53" s="1158" t="s">
        <v>35</v>
      </c>
      <c r="J53" s="1158" t="s">
        <v>35</v>
      </c>
      <c r="K53" s="1158" t="s">
        <v>35</v>
      </c>
      <c r="L53" s="1200" t="s">
        <v>35</v>
      </c>
      <c r="M53" s="1212" t="s">
        <v>35</v>
      </c>
      <c r="N53" s="1158" t="s">
        <v>35</v>
      </c>
      <c r="O53" s="1158" t="s">
        <v>35</v>
      </c>
      <c r="P53" s="1158" t="s">
        <v>35</v>
      </c>
      <c r="Q53" s="1172" t="s">
        <v>35</v>
      </c>
      <c r="R53" s="1186" t="s">
        <v>35</v>
      </c>
      <c r="S53" s="1158" t="s">
        <v>35</v>
      </c>
      <c r="T53" s="1158" t="s">
        <v>35</v>
      </c>
      <c r="U53" s="1158" t="s">
        <v>35</v>
      </c>
      <c r="V53" s="1158" t="s">
        <v>35</v>
      </c>
      <c r="W53" s="1158" t="s">
        <v>35</v>
      </c>
      <c r="X53" s="1158" t="s">
        <v>35</v>
      </c>
      <c r="Y53" s="1216" t="s">
        <v>35</v>
      </c>
      <c r="Z53" s="1216" t="s">
        <v>35</v>
      </c>
      <c r="AA53" s="1216" t="s">
        <v>35</v>
      </c>
      <c r="AB53" s="2106" t="s">
        <v>35</v>
      </c>
      <c r="AC53" s="2139"/>
      <c r="AD53" s="2139"/>
      <c r="AE53" s="2139"/>
      <c r="AF53" s="2139"/>
      <c r="AG53" s="2139"/>
      <c r="AH53" s="2139"/>
      <c r="AI53" s="2139"/>
      <c r="AJ53" s="2139"/>
      <c r="AK53" s="2139"/>
      <c r="AL53" s="2139"/>
      <c r="AM53" s="2139"/>
      <c r="AN53" s="2139"/>
      <c r="AO53" s="2139"/>
      <c r="AP53" s="2139"/>
      <c r="AQ53" s="2139"/>
      <c r="AR53" s="2139"/>
      <c r="AS53" s="2139"/>
      <c r="AT53" s="2139"/>
      <c r="AU53" s="2139"/>
      <c r="AV53" s="2139"/>
      <c r="AW53" s="2139"/>
      <c r="AX53" s="2139"/>
      <c r="AY53" s="2139"/>
      <c r="AZ53" s="215"/>
      <c r="BA53" s="2507" t="s">
        <v>105</v>
      </c>
      <c r="BB53" s="151" t="s">
        <v>100</v>
      </c>
      <c r="BC53" s="1222" t="s">
        <v>35</v>
      </c>
      <c r="BD53" s="1242" t="s">
        <v>35</v>
      </c>
      <c r="BE53" s="1242" t="s">
        <v>35</v>
      </c>
      <c r="BF53" s="1242" t="s">
        <v>35</v>
      </c>
      <c r="BG53" s="1263" t="s">
        <v>35</v>
      </c>
      <c r="BH53" s="1284" t="s">
        <v>35</v>
      </c>
      <c r="BI53" s="1242" t="s">
        <v>35</v>
      </c>
      <c r="BJ53" s="1242" t="s">
        <v>35</v>
      </c>
      <c r="BK53" s="1242" t="s">
        <v>35</v>
      </c>
      <c r="BL53" s="1263" t="s">
        <v>35</v>
      </c>
      <c r="BM53" s="1284" t="s">
        <v>35</v>
      </c>
      <c r="BN53" s="1242" t="s">
        <v>35</v>
      </c>
      <c r="BO53" s="1242" t="s">
        <v>35</v>
      </c>
      <c r="BP53" s="1242" t="s">
        <v>35</v>
      </c>
      <c r="BQ53" s="1263" t="s">
        <v>35</v>
      </c>
      <c r="BR53" s="1284" t="s">
        <v>35</v>
      </c>
      <c r="BS53" s="1242" t="s">
        <v>35</v>
      </c>
      <c r="BT53" s="1242" t="s">
        <v>35</v>
      </c>
      <c r="BU53" s="1242" t="s">
        <v>35</v>
      </c>
      <c r="BV53" s="1242" t="s">
        <v>35</v>
      </c>
      <c r="BW53" s="1242" t="s">
        <v>35</v>
      </c>
      <c r="BX53" s="1242" t="s">
        <v>35</v>
      </c>
      <c r="BY53" s="1304" t="s">
        <v>35</v>
      </c>
      <c r="BZ53" s="1304" t="s">
        <v>35</v>
      </c>
      <c r="CA53" s="1304" t="s">
        <v>35</v>
      </c>
      <c r="CB53" s="1304" t="s">
        <v>35</v>
      </c>
      <c r="CC53" s="2150"/>
      <c r="CD53" s="2150"/>
      <c r="CE53" s="2150"/>
      <c r="CF53" s="2150"/>
      <c r="CG53" s="2150"/>
      <c r="CH53" s="2150"/>
      <c r="CI53" s="2150"/>
      <c r="CJ53" s="2150"/>
      <c r="CK53" s="2150"/>
      <c r="CL53" s="2150"/>
      <c r="CM53" s="2150"/>
      <c r="CN53" s="2150"/>
      <c r="CO53" s="2150"/>
      <c r="CP53" s="2150"/>
      <c r="CQ53" s="2150"/>
      <c r="CR53" s="2150"/>
      <c r="CS53" s="2150"/>
      <c r="CT53" s="2150"/>
      <c r="CU53" s="2150"/>
      <c r="CV53" s="2150"/>
      <c r="CW53" s="2150"/>
      <c r="CX53" s="2150"/>
      <c r="CY53" s="2150"/>
      <c r="CZ53" s="2150"/>
    </row>
    <row r="54" s="130" customFormat="true" ht="15" customHeight="true" x14ac:dyDescent="0.2">
      <c r="A54" s="2493"/>
      <c r="B54" s="250" t="s">
        <v>99</v>
      </c>
      <c r="C54" s="1144" t="s">
        <v>35</v>
      </c>
      <c r="D54" s="1158" t="s">
        <v>35</v>
      </c>
      <c r="E54" s="1158" t="s">
        <v>35</v>
      </c>
      <c r="F54" s="1158" t="s">
        <v>35</v>
      </c>
      <c r="G54" s="1172" t="s">
        <v>35</v>
      </c>
      <c r="H54" s="1186" t="s">
        <v>35</v>
      </c>
      <c r="I54" s="1158" t="s">
        <v>35</v>
      </c>
      <c r="J54" s="1158" t="s">
        <v>35</v>
      </c>
      <c r="K54" s="1158" t="s">
        <v>35</v>
      </c>
      <c r="L54" s="1200" t="s">
        <v>35</v>
      </c>
      <c r="M54" s="1212" t="s">
        <v>35</v>
      </c>
      <c r="N54" s="1158" t="s">
        <v>35</v>
      </c>
      <c r="O54" s="1158" t="s">
        <v>35</v>
      </c>
      <c r="P54" s="1158" t="s">
        <v>35</v>
      </c>
      <c r="Q54" s="1172" t="s">
        <v>35</v>
      </c>
      <c r="R54" s="1186" t="s">
        <v>35</v>
      </c>
      <c r="S54" s="1158" t="s">
        <v>35</v>
      </c>
      <c r="T54" s="1158" t="s">
        <v>35</v>
      </c>
      <c r="U54" s="1158" t="s">
        <v>35</v>
      </c>
      <c r="V54" s="1158" t="s">
        <v>35</v>
      </c>
      <c r="W54" s="1158" t="s">
        <v>35</v>
      </c>
      <c r="X54" s="1158" t="s">
        <v>35</v>
      </c>
      <c r="Y54" s="1216" t="s">
        <v>35</v>
      </c>
      <c r="Z54" s="1216" t="s">
        <v>35</v>
      </c>
      <c r="AA54" s="1216" t="s">
        <v>35</v>
      </c>
      <c r="AB54" s="2106" t="s">
        <v>35</v>
      </c>
      <c r="AC54" s="2139"/>
      <c r="AD54" s="2139"/>
      <c r="AE54" s="2139"/>
      <c r="AF54" s="2139"/>
      <c r="AG54" s="2139"/>
      <c r="AH54" s="2139"/>
      <c r="AI54" s="2139"/>
      <c r="AJ54" s="2139"/>
      <c r="AK54" s="2139"/>
      <c r="AL54" s="2139"/>
      <c r="AM54" s="2139"/>
      <c r="AN54" s="2139"/>
      <c r="AO54" s="2139"/>
      <c r="AP54" s="2139"/>
      <c r="AQ54" s="2139"/>
      <c r="AR54" s="2139"/>
      <c r="AS54" s="2139"/>
      <c r="AT54" s="2139"/>
      <c r="AU54" s="2139"/>
      <c r="AV54" s="2139"/>
      <c r="AW54" s="2139"/>
      <c r="AX54" s="2139"/>
      <c r="AY54" s="2139"/>
      <c r="AZ54" s="215"/>
      <c r="BA54" s="2507"/>
      <c r="BB54" s="151" t="s">
        <v>99</v>
      </c>
      <c r="BC54" s="1222" t="s">
        <v>35</v>
      </c>
      <c r="BD54" s="1242" t="s">
        <v>35</v>
      </c>
      <c r="BE54" s="1242" t="s">
        <v>35</v>
      </c>
      <c r="BF54" s="1242" t="s">
        <v>35</v>
      </c>
      <c r="BG54" s="1263" t="s">
        <v>35</v>
      </c>
      <c r="BH54" s="1284" t="s">
        <v>35</v>
      </c>
      <c r="BI54" s="1242" t="s">
        <v>35</v>
      </c>
      <c r="BJ54" s="1242" t="s">
        <v>35</v>
      </c>
      <c r="BK54" s="1242" t="s">
        <v>35</v>
      </c>
      <c r="BL54" s="1263" t="s">
        <v>35</v>
      </c>
      <c r="BM54" s="1284" t="s">
        <v>35</v>
      </c>
      <c r="BN54" s="1242" t="s">
        <v>35</v>
      </c>
      <c r="BO54" s="1242" t="s">
        <v>35</v>
      </c>
      <c r="BP54" s="1242" t="s">
        <v>35</v>
      </c>
      <c r="BQ54" s="1263" t="s">
        <v>35</v>
      </c>
      <c r="BR54" s="1284" t="s">
        <v>35</v>
      </c>
      <c r="BS54" s="1242" t="s">
        <v>35</v>
      </c>
      <c r="BT54" s="1242" t="s">
        <v>35</v>
      </c>
      <c r="BU54" s="1242" t="s">
        <v>35</v>
      </c>
      <c r="BV54" s="1242" t="s">
        <v>35</v>
      </c>
      <c r="BW54" s="1242" t="s">
        <v>35</v>
      </c>
      <c r="BX54" s="1242" t="s">
        <v>35</v>
      </c>
      <c r="BY54" s="1304" t="s">
        <v>35</v>
      </c>
      <c r="BZ54" s="1304" t="s">
        <v>35</v>
      </c>
      <c r="CA54" s="1304" t="s">
        <v>35</v>
      </c>
      <c r="CB54" s="1304" t="s">
        <v>35</v>
      </c>
      <c r="CC54" s="2150"/>
      <c r="CD54" s="2150"/>
      <c r="CE54" s="2150"/>
      <c r="CF54" s="2150"/>
      <c r="CG54" s="2150"/>
      <c r="CH54" s="2150"/>
      <c r="CI54" s="2150"/>
      <c r="CJ54" s="2150"/>
      <c r="CK54" s="2150"/>
      <c r="CL54" s="2150"/>
      <c r="CM54" s="2150"/>
      <c r="CN54" s="2150"/>
      <c r="CO54" s="2150"/>
      <c r="CP54" s="2150"/>
      <c r="CQ54" s="2150"/>
      <c r="CR54" s="2150"/>
      <c r="CS54" s="2150"/>
      <c r="CT54" s="2150"/>
      <c r="CU54" s="2150"/>
      <c r="CV54" s="2150"/>
      <c r="CW54" s="2150"/>
      <c r="CX54" s="2150"/>
      <c r="CY54" s="2150"/>
      <c r="CZ54" s="2150"/>
    </row>
    <row r="55" s="130" customFormat="true" ht="15" customHeight="true" x14ac:dyDescent="0.2">
      <c r="A55" s="2532"/>
      <c r="B55" s="251" t="s">
        <v>68</v>
      </c>
      <c r="C55" s="1147" t="s">
        <v>35</v>
      </c>
      <c r="D55" s="1161" t="s">
        <v>35</v>
      </c>
      <c r="E55" s="1161" t="s">
        <v>35</v>
      </c>
      <c r="F55" s="1161" t="s">
        <v>35</v>
      </c>
      <c r="G55" s="1175" t="s">
        <v>35</v>
      </c>
      <c r="H55" s="1189" t="s">
        <v>35</v>
      </c>
      <c r="I55" s="1161" t="s">
        <v>35</v>
      </c>
      <c r="J55" s="1161" t="s">
        <v>35</v>
      </c>
      <c r="K55" s="1161" t="s">
        <v>35</v>
      </c>
      <c r="L55" s="1203" t="s">
        <v>35</v>
      </c>
      <c r="M55" s="1214" t="s">
        <v>35</v>
      </c>
      <c r="N55" s="1161" t="s">
        <v>35</v>
      </c>
      <c r="O55" s="1161" t="s">
        <v>35</v>
      </c>
      <c r="P55" s="1161" t="s">
        <v>35</v>
      </c>
      <c r="Q55" s="1175" t="s">
        <v>35</v>
      </c>
      <c r="R55" s="2066" t="s">
        <v>35</v>
      </c>
      <c r="S55" s="2067" t="s">
        <v>35</v>
      </c>
      <c r="T55" s="2067" t="s">
        <v>35</v>
      </c>
      <c r="U55" s="2067" t="s">
        <v>35</v>
      </c>
      <c r="V55" s="2067" t="s">
        <v>35</v>
      </c>
      <c r="W55" s="2067" t="s">
        <v>35</v>
      </c>
      <c r="X55" s="2067" t="s">
        <v>35</v>
      </c>
      <c r="Y55" s="2067" t="s">
        <v>35</v>
      </c>
      <c r="Z55" s="2067" t="s">
        <v>35</v>
      </c>
      <c r="AA55" s="2067" t="s">
        <v>35</v>
      </c>
      <c r="AB55" s="2108" t="s">
        <v>35</v>
      </c>
      <c r="AC55" s="2140"/>
      <c r="AD55" s="2140"/>
      <c r="AE55" s="2140"/>
      <c r="AF55" s="2140"/>
      <c r="AG55" s="2140"/>
      <c r="AH55" s="2140"/>
      <c r="AI55" s="2140"/>
      <c r="AJ55" s="2140"/>
      <c r="AK55" s="2140"/>
      <c r="AL55" s="2140"/>
      <c r="AM55" s="2140"/>
      <c r="AN55" s="2140"/>
      <c r="AO55" s="2140"/>
      <c r="AP55" s="2140"/>
      <c r="AQ55" s="2140"/>
      <c r="AR55" s="2140"/>
      <c r="AS55" s="2140"/>
      <c r="AT55" s="2140"/>
      <c r="AU55" s="2140"/>
      <c r="AV55" s="2140"/>
      <c r="AW55" s="2140"/>
      <c r="AX55" s="2140"/>
      <c r="AY55" s="2140"/>
      <c r="AZ55" s="215"/>
      <c r="BA55" s="2533"/>
      <c r="BB55" s="152" t="s">
        <v>68</v>
      </c>
      <c r="BC55" s="1223" t="s">
        <v>35</v>
      </c>
      <c r="BD55" s="1243" t="s">
        <v>35</v>
      </c>
      <c r="BE55" s="1243" t="s">
        <v>35</v>
      </c>
      <c r="BF55" s="1243" t="s">
        <v>35</v>
      </c>
      <c r="BG55" s="1264" t="s">
        <v>35</v>
      </c>
      <c r="BH55" s="1285" t="s">
        <v>35</v>
      </c>
      <c r="BI55" s="1243" t="s">
        <v>35</v>
      </c>
      <c r="BJ55" s="1243" t="s">
        <v>35</v>
      </c>
      <c r="BK55" s="1243" t="s">
        <v>35</v>
      </c>
      <c r="BL55" s="1264" t="s">
        <v>35</v>
      </c>
      <c r="BM55" s="1285" t="s">
        <v>35</v>
      </c>
      <c r="BN55" s="1243" t="s">
        <v>35</v>
      </c>
      <c r="BO55" s="1243" t="s">
        <v>35</v>
      </c>
      <c r="BP55" s="1243" t="s">
        <v>35</v>
      </c>
      <c r="BQ55" s="1264" t="s">
        <v>35</v>
      </c>
      <c r="BR55" s="2068" t="s">
        <v>35</v>
      </c>
      <c r="BS55" s="2069" t="s">
        <v>35</v>
      </c>
      <c r="BT55" s="2069" t="s">
        <v>35</v>
      </c>
      <c r="BU55" s="2069" t="s">
        <v>35</v>
      </c>
      <c r="BV55" s="2069" t="s">
        <v>35</v>
      </c>
      <c r="BW55" s="2069" t="s">
        <v>35</v>
      </c>
      <c r="BX55" s="2069" t="s">
        <v>35</v>
      </c>
      <c r="BY55" s="2069" t="s">
        <v>35</v>
      </c>
      <c r="BZ55" s="1320" t="s">
        <v>35</v>
      </c>
      <c r="CA55" s="1320" t="s">
        <v>35</v>
      </c>
      <c r="CB55" s="1320" t="s">
        <v>35</v>
      </c>
      <c r="CC55" s="2151"/>
      <c r="CD55" s="2151"/>
      <c r="CE55" s="2151"/>
      <c r="CF55" s="2151"/>
      <c r="CG55" s="2151"/>
      <c r="CH55" s="2151"/>
      <c r="CI55" s="2151"/>
      <c r="CJ55" s="2151"/>
      <c r="CK55" s="2151"/>
      <c r="CL55" s="2151"/>
      <c r="CM55" s="2151"/>
      <c r="CN55" s="2151"/>
      <c r="CO55" s="2151"/>
      <c r="CP55" s="2151"/>
      <c r="CQ55" s="2151"/>
      <c r="CR55" s="2151"/>
      <c r="CS55" s="2151"/>
      <c r="CT55" s="2151"/>
      <c r="CU55" s="2151"/>
      <c r="CV55" s="2151"/>
      <c r="CW55" s="2151"/>
      <c r="CX55" s="2151"/>
      <c r="CY55" s="2151"/>
      <c r="CZ55" s="2151"/>
    </row>
    <row r="56" s="399" customFormat="true" ht="15" customHeight="true" x14ac:dyDescent="0.2">
      <c r="A56" s="132"/>
      <c r="B56" s="185"/>
      <c r="C56" s="2494" t="s">
        <v>114</v>
      </c>
      <c r="D56" s="2495"/>
      <c r="E56" s="2495"/>
      <c r="F56" s="2495"/>
      <c r="G56" s="2496"/>
      <c r="H56" s="2659" t="s">
        <v>38</v>
      </c>
      <c r="I56" s="2660"/>
      <c r="J56" s="2660"/>
      <c r="K56" s="2660"/>
      <c r="L56" s="2661"/>
      <c r="M56" s="2662" t="s">
        <v>37</v>
      </c>
      <c r="N56" s="2660"/>
      <c r="O56" s="2660"/>
      <c r="P56" s="2660"/>
      <c r="Q56" s="2661"/>
      <c r="R56" s="2181" t="s">
        <v>137</v>
      </c>
      <c r="S56" s="2189"/>
      <c r="T56" s="2189"/>
      <c r="U56" s="2189"/>
      <c r="V56" s="2189"/>
      <c r="W56" s="2189"/>
      <c r="X56" s="2189"/>
      <c r="Y56" s="2189"/>
      <c r="Z56" s="2189"/>
      <c r="AA56" s="2189"/>
      <c r="AB56" s="2190"/>
      <c r="AC56" s="667"/>
      <c r="AD56" s="667"/>
      <c r="AE56" s="667"/>
      <c r="AF56" s="667"/>
      <c r="AG56" s="667"/>
      <c r="AH56" s="667"/>
      <c r="AI56" s="667"/>
      <c r="AJ56" s="667"/>
      <c r="AK56" s="667"/>
      <c r="AL56" s="667"/>
      <c r="AM56" s="667"/>
      <c r="AN56" s="667"/>
      <c r="AO56" s="667"/>
      <c r="AP56" s="667"/>
      <c r="AQ56" s="667"/>
      <c r="AR56" s="667"/>
      <c r="AS56" s="667"/>
      <c r="AT56" s="667"/>
      <c r="AU56" s="667"/>
      <c r="AV56" s="667"/>
      <c r="AW56" s="667"/>
      <c r="AX56" s="667"/>
      <c r="AY56" s="667"/>
      <c r="AZ56" s="216"/>
      <c r="BA56" s="217" t="s">
        <v>128</v>
      </c>
      <c r="BB56" s="115" t="s">
        <v>95</v>
      </c>
      <c r="BC56" s="2546" t="s">
        <v>114</v>
      </c>
      <c r="BD56" s="2547"/>
      <c r="BE56" s="2547"/>
      <c r="BF56" s="2547"/>
      <c r="BG56" s="2548"/>
      <c r="BH56" s="2549" t="s">
        <v>38</v>
      </c>
      <c r="BI56" s="2547"/>
      <c r="BJ56" s="2547"/>
      <c r="BK56" s="2547"/>
      <c r="BL56" s="2548"/>
      <c r="BM56" s="2549" t="s">
        <v>37</v>
      </c>
      <c r="BN56" s="2547"/>
      <c r="BO56" s="2547"/>
      <c r="BP56" s="2547"/>
      <c r="BQ56" s="2550"/>
      <c r="BR56" s="2062" t="s">
        <v>137</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399" customFormat="true" ht="12.75" x14ac:dyDescent="0.2">
      <c r="A57" s="186" t="s">
        <v>69</v>
      </c>
      <c r="B57" s="244"/>
      <c r="C57" s="275" t="s">
        <v>0</v>
      </c>
      <c r="D57" s="276" t="s">
        <v>1</v>
      </c>
      <c r="E57" s="276" t="s">
        <v>2</v>
      </c>
      <c r="F57" s="276" t="s">
        <v>3</v>
      </c>
      <c r="G57" s="277" t="s">
        <v>4</v>
      </c>
      <c r="H57" s="1363" t="s">
        <v>0</v>
      </c>
      <c r="I57" s="1327" t="s">
        <v>1</v>
      </c>
      <c r="J57" s="1327" t="s">
        <v>2</v>
      </c>
      <c r="K57" s="1327" t="s">
        <v>3</v>
      </c>
      <c r="L57" s="1328" t="s">
        <v>4</v>
      </c>
      <c r="M57" s="1353" t="s">
        <v>0</v>
      </c>
      <c r="N57" s="1327" t="s">
        <v>1</v>
      </c>
      <c r="O57" s="1327" t="s">
        <v>2</v>
      </c>
      <c r="P57" s="1327" t="s">
        <v>3</v>
      </c>
      <c r="Q57" s="1373" t="s">
        <v>4</v>
      </c>
      <c r="R57" s="1363" t="s">
        <v>246</v>
      </c>
      <c r="S57" s="1327" t="s">
        <v>247</v>
      </c>
      <c r="T57" s="1327" t="s">
        <v>150</v>
      </c>
      <c r="U57" s="1327" t="s">
        <v>151</v>
      </c>
      <c r="V57" s="1327" t="s">
        <v>152</v>
      </c>
      <c r="W57" s="1327" t="s">
        <v>153</v>
      </c>
      <c r="X57" s="1327" t="s">
        <v>154</v>
      </c>
      <c r="Y57" s="1327" t="s">
        <v>155</v>
      </c>
      <c r="Z57" s="1327" t="s">
        <v>156</v>
      </c>
      <c r="AA57" s="1327" t="s">
        <v>157</v>
      </c>
      <c r="AB57" s="1329" t="s">
        <v>158</v>
      </c>
      <c r="AC57" s="667"/>
      <c r="AD57" s="667"/>
      <c r="AE57" s="667"/>
      <c r="AF57" s="667"/>
      <c r="AG57" s="667"/>
      <c r="AH57" s="667"/>
      <c r="AI57" s="667"/>
      <c r="AJ57" s="667"/>
      <c r="AK57" s="667"/>
      <c r="AL57" s="667"/>
      <c r="AM57" s="667"/>
      <c r="AN57" s="667"/>
      <c r="AO57" s="667"/>
      <c r="AP57" s="667"/>
      <c r="AQ57" s="667"/>
      <c r="AR57" s="667"/>
      <c r="AS57" s="667"/>
      <c r="AT57" s="667"/>
      <c r="AU57" s="667"/>
      <c r="AV57" s="667"/>
      <c r="AW57" s="667"/>
      <c r="AX57" s="667"/>
      <c r="AY57" s="667"/>
      <c r="AZ57" s="216"/>
      <c r="BA57" s="196" t="s">
        <v>119</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246</v>
      </c>
      <c r="BS57" s="170" t="s">
        <v>247</v>
      </c>
      <c r="BT57" s="170" t="s">
        <v>150</v>
      </c>
      <c r="BU57" s="170" t="s">
        <v>151</v>
      </c>
      <c r="BV57" s="170" t="s">
        <v>152</v>
      </c>
      <c r="BW57" s="170" t="s">
        <v>153</v>
      </c>
      <c r="BX57" s="170" t="s">
        <v>154</v>
      </c>
      <c r="BY57" s="171" t="s">
        <v>155</v>
      </c>
      <c r="BZ57" s="171" t="s">
        <v>156</v>
      </c>
      <c r="CA57" s="171" t="s">
        <v>157</v>
      </c>
      <c r="CB57" s="171" t="s">
        <v>158</v>
      </c>
      <c r="CC57" s="2152"/>
      <c r="CD57" s="2152"/>
      <c r="CE57" s="2152"/>
      <c r="CF57" s="2152"/>
      <c r="CG57" s="2152"/>
      <c r="CH57" s="2152"/>
      <c r="CI57" s="2152"/>
      <c r="CJ57" s="2152"/>
      <c r="CK57" s="2152"/>
      <c r="CL57" s="2152"/>
      <c r="CM57" s="2152"/>
      <c r="CN57" s="2152"/>
      <c r="CO57" s="2152"/>
      <c r="CP57" s="2152"/>
      <c r="CQ57" s="2152"/>
      <c r="CR57" s="2152"/>
      <c r="CS57" s="2152"/>
      <c r="CT57" s="2152"/>
      <c r="CU57" s="2152"/>
      <c r="CV57" s="2152"/>
      <c r="CW57" s="2152"/>
      <c r="CX57" s="2152"/>
      <c r="CY57" s="2152"/>
      <c r="CZ57" s="2152"/>
    </row>
    <row r="58" s="399" customFormat="true" ht="15" customHeight="true" x14ac:dyDescent="0.2">
      <c r="A58" s="2649" t="s">
        <v>160</v>
      </c>
      <c r="B58" s="1521" t="s">
        <v>248</v>
      </c>
      <c r="C58" s="1439">
        <v>0</v>
      </c>
      <c r="D58" s="1440">
        <v>0.1</v>
      </c>
      <c r="E58" s="1440">
        <v>0</v>
      </c>
      <c r="F58" s="1440">
        <v>0</v>
      </c>
      <c r="G58" s="1441">
        <v>1.6</v>
      </c>
      <c r="H58" s="1442">
        <v>0</v>
      </c>
      <c r="I58" s="1440">
        <v>1</v>
      </c>
      <c r="J58" s="1440">
        <v>1.5</v>
      </c>
      <c r="K58" s="1440">
        <v>3.7</v>
      </c>
      <c r="L58" s="1443">
        <v>7</v>
      </c>
      <c r="M58" s="1444">
        <v>0</v>
      </c>
      <c r="N58" s="1440">
        <v>0.1</v>
      </c>
      <c r="O58" s="1440">
        <v>0</v>
      </c>
      <c r="P58" s="1440">
        <v>0</v>
      </c>
      <c r="Q58" s="1441">
        <v>0</v>
      </c>
      <c r="R58" s="1442">
        <v>4.5</v>
      </c>
      <c r="S58" s="1440">
        <v>0.7</v>
      </c>
      <c r="T58" s="1440">
        <v>0.3</v>
      </c>
      <c r="U58" s="1440">
        <v>0</v>
      </c>
      <c r="V58" s="1440">
        <v>1</v>
      </c>
      <c r="W58" s="1440">
        <v>0.2</v>
      </c>
      <c r="X58" s="1440">
        <v>1.1000000000000001</v>
      </c>
      <c r="Y58" s="1440">
        <v>0.1</v>
      </c>
      <c r="Z58" s="1440">
        <v>0.1</v>
      </c>
      <c r="AA58" s="1440">
        <v>0.1</v>
      </c>
      <c r="AB58" s="2203">
        <v>0.4</v>
      </c>
      <c r="AC58" s="667"/>
      <c r="AD58" s="667"/>
      <c r="AE58" s="667"/>
      <c r="AF58" s="667"/>
      <c r="AG58" s="667"/>
      <c r="AH58" s="667"/>
      <c r="AI58" s="667"/>
      <c r="AJ58" s="667"/>
      <c r="AK58" s="667"/>
      <c r="AL58" s="667"/>
      <c r="AM58" s="667"/>
      <c r="AN58" s="667"/>
      <c r="AO58" s="667"/>
      <c r="AP58" s="667"/>
      <c r="AQ58" s="667"/>
      <c r="AR58" s="667"/>
      <c r="AS58" s="667"/>
      <c r="AT58" s="667"/>
      <c r="AU58" s="667"/>
      <c r="AV58" s="667"/>
      <c r="AW58" s="667"/>
      <c r="AX58" s="667"/>
      <c r="AY58" s="667"/>
      <c r="AZ58" s="216"/>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302"/>
      <c r="CC58" s="2153"/>
      <c r="CD58" s="2153"/>
      <c r="CE58" s="2153"/>
      <c r="CF58" s="2153"/>
      <c r="CG58" s="2153"/>
      <c r="CH58" s="2153"/>
      <c r="CI58" s="2153"/>
      <c r="CJ58" s="2153"/>
      <c r="CK58" s="2153"/>
      <c r="CL58" s="2153"/>
      <c r="CM58" s="2153"/>
      <c r="CN58" s="2153"/>
      <c r="CO58" s="2153"/>
      <c r="CP58" s="2153"/>
      <c r="CQ58" s="2153"/>
      <c r="CR58" s="2153"/>
      <c r="CS58" s="2153"/>
      <c r="CT58" s="2153"/>
      <c r="CU58" s="2153"/>
      <c r="CV58" s="2153"/>
      <c r="CW58" s="2153"/>
      <c r="CX58" s="2153"/>
      <c r="CY58" s="2153"/>
      <c r="CZ58" s="2153"/>
    </row>
    <row r="59" s="399" customFormat="true" ht="15" customHeight="true" x14ac:dyDescent="0.2">
      <c r="A59" s="2650"/>
      <c r="B59" s="1522" t="s">
        <v>162</v>
      </c>
      <c r="C59" s="1445">
        <v>0.2</v>
      </c>
      <c r="D59" s="1446">
        <v>0</v>
      </c>
      <c r="E59" s="1446">
        <v>0</v>
      </c>
      <c r="F59" s="1446">
        <v>0</v>
      </c>
      <c r="G59" s="1447">
        <v>28.7</v>
      </c>
      <c r="H59" s="1448">
        <v>9.6</v>
      </c>
      <c r="I59" s="1446">
        <v>26.8</v>
      </c>
      <c r="J59" s="1446">
        <v>43.8</v>
      </c>
      <c r="K59" s="1446">
        <v>65</v>
      </c>
      <c r="L59" s="1449">
        <v>86.3</v>
      </c>
      <c r="M59" s="1450">
        <v>0</v>
      </c>
      <c r="N59" s="1446">
        <v>0</v>
      </c>
      <c r="O59" s="1446">
        <v>0</v>
      </c>
      <c r="P59" s="1446">
        <v>0</v>
      </c>
      <c r="Q59" s="1447">
        <v>1</v>
      </c>
      <c r="R59" s="1448">
        <v>64.7</v>
      </c>
      <c r="S59" s="1446">
        <v>6.5</v>
      </c>
      <c r="T59" s="1446">
        <v>3.5</v>
      </c>
      <c r="U59" s="1446">
        <v>0.3</v>
      </c>
      <c r="V59" s="1446">
        <v>22.5</v>
      </c>
      <c r="W59" s="1446">
        <v>1.2</v>
      </c>
      <c r="X59" s="1446">
        <v>30</v>
      </c>
      <c r="Y59" s="1446">
        <v>3.6</v>
      </c>
      <c r="Z59" s="1446">
        <v>1.8</v>
      </c>
      <c r="AA59" s="1446">
        <v>3.8</v>
      </c>
      <c r="AB59" s="2204">
        <v>9.6</v>
      </c>
      <c r="AC59" s="667"/>
      <c r="AD59" s="667"/>
      <c r="AE59" s="667"/>
      <c r="AF59" s="667"/>
      <c r="AG59" s="667"/>
      <c r="AH59" s="667"/>
      <c r="AI59" s="667"/>
      <c r="AJ59" s="667"/>
      <c r="AK59" s="667"/>
      <c r="AL59" s="667"/>
      <c r="AM59" s="667"/>
      <c r="AN59" s="667"/>
      <c r="AO59" s="667"/>
      <c r="AP59" s="667"/>
      <c r="AQ59" s="667"/>
      <c r="AR59" s="667"/>
      <c r="AS59" s="667"/>
      <c r="AT59" s="667"/>
      <c r="AU59" s="667"/>
      <c r="AV59" s="667"/>
      <c r="AW59" s="667"/>
      <c r="AX59" s="667"/>
      <c r="AY59" s="667"/>
      <c r="AZ59" s="216"/>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304"/>
      <c r="CC59" s="2154"/>
      <c r="CD59" s="2154"/>
      <c r="CE59" s="2154"/>
      <c r="CF59" s="2154"/>
      <c r="CG59" s="2154"/>
      <c r="CH59" s="2154"/>
      <c r="CI59" s="2154"/>
      <c r="CJ59" s="2154"/>
      <c r="CK59" s="2154"/>
      <c r="CL59" s="2154"/>
      <c r="CM59" s="2154"/>
      <c r="CN59" s="2154"/>
      <c r="CO59" s="2154"/>
      <c r="CP59" s="2154"/>
      <c r="CQ59" s="2154"/>
      <c r="CR59" s="2154"/>
      <c r="CS59" s="2154"/>
      <c r="CT59" s="2154"/>
      <c r="CU59" s="2154"/>
      <c r="CV59" s="2154"/>
      <c r="CW59" s="2154"/>
      <c r="CX59" s="2154"/>
      <c r="CY59" s="2154"/>
      <c r="CZ59" s="2154"/>
    </row>
    <row r="60" s="399" customFormat="true" ht="15" customHeight="true" x14ac:dyDescent="0.2">
      <c r="A60" s="2650"/>
      <c r="B60" s="1522" t="s">
        <v>163</v>
      </c>
      <c r="C60" s="1445">
        <v>12</v>
      </c>
      <c r="D60" s="1446">
        <v>11.6</v>
      </c>
      <c r="E60" s="1446">
        <v>12.1</v>
      </c>
      <c r="F60" s="1446">
        <v>11.8</v>
      </c>
      <c r="G60" s="1447">
        <v>31.7</v>
      </c>
      <c r="H60" s="1448">
        <v>55.8</v>
      </c>
      <c r="I60" s="1446">
        <v>57.9</v>
      </c>
      <c r="J60" s="1446">
        <v>51.6</v>
      </c>
      <c r="K60" s="1446">
        <v>30.5</v>
      </c>
      <c r="L60" s="1449">
        <v>6.5</v>
      </c>
      <c r="M60" s="1450">
        <v>10.8</v>
      </c>
      <c r="N60" s="1446">
        <v>11.5</v>
      </c>
      <c r="O60" s="1446">
        <v>11.4</v>
      </c>
      <c r="P60" s="1446">
        <v>11.5</v>
      </c>
      <c r="Q60" s="1447">
        <v>16.8</v>
      </c>
      <c r="R60" s="1448">
        <v>29.4</v>
      </c>
      <c r="S60" s="1446">
        <v>9.5</v>
      </c>
      <c r="T60" s="1446">
        <v>14.6</v>
      </c>
      <c r="U60" s="1446">
        <v>15.5</v>
      </c>
      <c r="V60" s="1446">
        <v>56.7</v>
      </c>
      <c r="W60" s="1446">
        <v>24.9</v>
      </c>
      <c r="X60" s="1446">
        <v>24.4</v>
      </c>
      <c r="Y60" s="1446">
        <v>15.8</v>
      </c>
      <c r="Z60" s="1446">
        <v>15.3</v>
      </c>
      <c r="AA60" s="1446">
        <v>8</v>
      </c>
      <c r="AB60" s="2204">
        <v>18</v>
      </c>
      <c r="AC60" s="667"/>
      <c r="AD60" s="667"/>
      <c r="AE60" s="667"/>
      <c r="AF60" s="667"/>
      <c r="AG60" s="667"/>
      <c r="AH60" s="667"/>
      <c r="AI60" s="667"/>
      <c r="AJ60" s="667"/>
      <c r="AK60" s="667"/>
      <c r="AL60" s="667"/>
      <c r="AM60" s="667"/>
      <c r="AN60" s="667"/>
      <c r="AO60" s="667"/>
      <c r="AP60" s="667"/>
      <c r="AQ60" s="667"/>
      <c r="AR60" s="667"/>
      <c r="AS60" s="667"/>
      <c r="AT60" s="667"/>
      <c r="AU60" s="667"/>
      <c r="AV60" s="667"/>
      <c r="AW60" s="667"/>
      <c r="AX60" s="667"/>
      <c r="AY60" s="667"/>
      <c r="AZ60" s="216"/>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304"/>
      <c r="CC60" s="2154"/>
      <c r="CD60" s="2154"/>
      <c r="CE60" s="2154"/>
      <c r="CF60" s="2154"/>
      <c r="CG60" s="2154"/>
      <c r="CH60" s="2154"/>
      <c r="CI60" s="2154"/>
      <c r="CJ60" s="2154"/>
      <c r="CK60" s="2154"/>
      <c r="CL60" s="2154"/>
      <c r="CM60" s="2154"/>
      <c r="CN60" s="2154"/>
      <c r="CO60" s="2154"/>
      <c r="CP60" s="2154"/>
      <c r="CQ60" s="2154"/>
      <c r="CR60" s="2154"/>
      <c r="CS60" s="2154"/>
      <c r="CT60" s="2154"/>
      <c r="CU60" s="2154"/>
      <c r="CV60" s="2154"/>
      <c r="CW60" s="2154"/>
      <c r="CX60" s="2154"/>
      <c r="CY60" s="2154"/>
      <c r="CZ60" s="2154"/>
    </row>
    <row r="61" s="399" customFormat="true" ht="15" customHeight="true" x14ac:dyDescent="0.2">
      <c r="A61" s="2650"/>
      <c r="B61" s="1522" t="s">
        <v>249</v>
      </c>
      <c r="C61" s="1445">
        <v>9.5</v>
      </c>
      <c r="D61" s="1446">
        <v>5.8</v>
      </c>
      <c r="E61" s="1446">
        <v>5.5</v>
      </c>
      <c r="F61" s="1446">
        <v>4.3</v>
      </c>
      <c r="G61" s="1447">
        <v>2.1</v>
      </c>
      <c r="H61" s="1448">
        <v>2.8</v>
      </c>
      <c r="I61" s="1446">
        <v>1.4</v>
      </c>
      <c r="J61" s="1446">
        <v>0.1</v>
      </c>
      <c r="K61" s="1446">
        <v>0</v>
      </c>
      <c r="L61" s="1449">
        <v>0</v>
      </c>
      <c r="M61" s="1450">
        <v>10.199999999999999</v>
      </c>
      <c r="N61" s="1446">
        <v>5.5</v>
      </c>
      <c r="O61" s="1446">
        <v>6.2</v>
      </c>
      <c r="P61" s="1446">
        <v>4.0999999999999996</v>
      </c>
      <c r="Q61" s="1447">
        <v>4.4000000000000004</v>
      </c>
      <c r="R61" s="1448">
        <v>0</v>
      </c>
      <c r="S61" s="1446">
        <v>7.9</v>
      </c>
      <c r="T61" s="1446">
        <v>5.3</v>
      </c>
      <c r="U61" s="1446">
        <v>4.3</v>
      </c>
      <c r="V61" s="1446">
        <v>0.6</v>
      </c>
      <c r="W61" s="1446">
        <v>3.8</v>
      </c>
      <c r="X61" s="1446">
        <v>1.6</v>
      </c>
      <c r="Y61" s="1446">
        <v>2.7</v>
      </c>
      <c r="Z61" s="1446">
        <v>3.8</v>
      </c>
      <c r="AA61" s="1446">
        <v>30.4</v>
      </c>
      <c r="AB61" s="2204">
        <v>14.6</v>
      </c>
      <c r="AC61" s="667"/>
      <c r="AD61" s="667"/>
      <c r="AE61" s="667"/>
      <c r="AF61" s="667"/>
      <c r="AG61" s="667"/>
      <c r="AH61" s="667"/>
      <c r="AI61" s="667"/>
      <c r="AJ61" s="667"/>
      <c r="AK61" s="667"/>
      <c r="AL61" s="667"/>
      <c r="AM61" s="667"/>
      <c r="AN61" s="667"/>
      <c r="AO61" s="667"/>
      <c r="AP61" s="667"/>
      <c r="AQ61" s="667"/>
      <c r="AR61" s="667"/>
      <c r="AS61" s="667"/>
      <c r="AT61" s="667"/>
      <c r="AU61" s="667"/>
      <c r="AV61" s="667"/>
      <c r="AW61" s="667"/>
      <c r="AX61" s="667"/>
      <c r="AY61" s="667"/>
      <c r="AZ61" s="216"/>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304"/>
      <c r="CC61" s="2154"/>
      <c r="CD61" s="2154"/>
      <c r="CE61" s="2154"/>
      <c r="CF61" s="2154"/>
      <c r="CG61" s="2154"/>
      <c r="CH61" s="2154"/>
      <c r="CI61" s="2154"/>
      <c r="CJ61" s="2154"/>
      <c r="CK61" s="2154"/>
      <c r="CL61" s="2154"/>
      <c r="CM61" s="2154"/>
      <c r="CN61" s="2154"/>
      <c r="CO61" s="2154"/>
      <c r="CP61" s="2154"/>
      <c r="CQ61" s="2154"/>
      <c r="CR61" s="2154"/>
      <c r="CS61" s="2154"/>
      <c r="CT61" s="2154"/>
      <c r="CU61" s="2154"/>
      <c r="CV61" s="2154"/>
      <c r="CW61" s="2154"/>
      <c r="CX61" s="2154"/>
      <c r="CY61" s="2154"/>
      <c r="CZ61" s="2154"/>
    </row>
    <row r="62" s="399" customFormat="true" ht="15" customHeight="true" x14ac:dyDescent="0.2">
      <c r="A62" s="2650"/>
      <c r="B62" s="1522" t="s">
        <v>250</v>
      </c>
      <c r="C62" s="1445">
        <v>5.9</v>
      </c>
      <c r="D62" s="1446">
        <v>6.3</v>
      </c>
      <c r="E62" s="1446">
        <v>8.9</v>
      </c>
      <c r="F62" s="1446">
        <v>9.6</v>
      </c>
      <c r="G62" s="1447">
        <v>5.6</v>
      </c>
      <c r="H62" s="1448">
        <v>15</v>
      </c>
      <c r="I62" s="1446">
        <v>6.2</v>
      </c>
      <c r="J62" s="1446">
        <v>1.1000000000000001</v>
      </c>
      <c r="K62" s="1446">
        <v>0</v>
      </c>
      <c r="L62" s="1449">
        <v>0</v>
      </c>
      <c r="M62" s="1450">
        <v>5.8</v>
      </c>
      <c r="N62" s="1446">
        <v>6</v>
      </c>
      <c r="O62" s="1446">
        <v>8.9</v>
      </c>
      <c r="P62" s="1446">
        <v>10.1</v>
      </c>
      <c r="Q62" s="1447">
        <v>7.3</v>
      </c>
      <c r="R62" s="1448">
        <v>0.1</v>
      </c>
      <c r="S62" s="1446">
        <v>0.8</v>
      </c>
      <c r="T62" s="1446">
        <v>7.7</v>
      </c>
      <c r="U62" s="1446">
        <v>3.6</v>
      </c>
      <c r="V62" s="1446">
        <v>0.3</v>
      </c>
      <c r="W62" s="1446">
        <v>10.3</v>
      </c>
      <c r="X62" s="1446">
        <v>8.6999999999999993</v>
      </c>
      <c r="Y62" s="1446">
        <v>6</v>
      </c>
      <c r="Z62" s="1446">
        <v>13</v>
      </c>
      <c r="AA62" s="1446">
        <v>1.9</v>
      </c>
      <c r="AB62" s="2204">
        <v>1.9</v>
      </c>
      <c r="AC62" s="667"/>
      <c r="AD62" s="667"/>
      <c r="AE62" s="667"/>
      <c r="AF62" s="667"/>
      <c r="AG62" s="667"/>
      <c r="AH62" s="667"/>
      <c r="AI62" s="667"/>
      <c r="AJ62" s="667"/>
      <c r="AK62" s="667"/>
      <c r="AL62" s="667"/>
      <c r="AM62" s="667"/>
      <c r="AN62" s="667"/>
      <c r="AO62" s="667"/>
      <c r="AP62" s="667"/>
      <c r="AQ62" s="667"/>
      <c r="AR62" s="667"/>
      <c r="AS62" s="667"/>
      <c r="AT62" s="667"/>
      <c r="AU62" s="667"/>
      <c r="AV62" s="667"/>
      <c r="AW62" s="667"/>
      <c r="AX62" s="667"/>
      <c r="AY62" s="667"/>
      <c r="AZ62" s="216"/>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304"/>
      <c r="CC62" s="2154"/>
      <c r="CD62" s="2154"/>
      <c r="CE62" s="2154"/>
      <c r="CF62" s="2154"/>
      <c r="CG62" s="2154"/>
      <c r="CH62" s="2154"/>
      <c r="CI62" s="2154"/>
      <c r="CJ62" s="2154"/>
      <c r="CK62" s="2154"/>
      <c r="CL62" s="2154"/>
      <c r="CM62" s="2154"/>
      <c r="CN62" s="2154"/>
      <c r="CO62" s="2154"/>
      <c r="CP62" s="2154"/>
      <c r="CQ62" s="2154"/>
      <c r="CR62" s="2154"/>
      <c r="CS62" s="2154"/>
      <c r="CT62" s="2154"/>
      <c r="CU62" s="2154"/>
      <c r="CV62" s="2154"/>
      <c r="CW62" s="2154"/>
      <c r="CX62" s="2154"/>
      <c r="CY62" s="2154"/>
      <c r="CZ62" s="2154"/>
    </row>
    <row r="63" s="399" customFormat="true" ht="15" customHeight="true" x14ac:dyDescent="0.2">
      <c r="A63" s="2650"/>
      <c r="B63" s="1522" t="s">
        <v>251</v>
      </c>
      <c r="C63" s="1445">
        <v>0</v>
      </c>
      <c r="D63" s="1446">
        <v>0.2</v>
      </c>
      <c r="E63" s="1446">
        <v>0</v>
      </c>
      <c r="F63" s="1446">
        <v>0.1</v>
      </c>
      <c r="G63" s="1447">
        <v>0.2</v>
      </c>
      <c r="H63" s="1448">
        <v>0.2</v>
      </c>
      <c r="I63" s="1446">
        <v>0</v>
      </c>
      <c r="J63" s="1446">
        <v>0</v>
      </c>
      <c r="K63" s="1446">
        <v>0</v>
      </c>
      <c r="L63" s="1449">
        <v>0</v>
      </c>
      <c r="M63" s="1450">
        <v>0.1</v>
      </c>
      <c r="N63" s="1446">
        <v>0.2</v>
      </c>
      <c r="O63" s="1446">
        <v>0</v>
      </c>
      <c r="P63" s="1446">
        <v>0.1</v>
      </c>
      <c r="Q63" s="1447">
        <v>0.2</v>
      </c>
      <c r="R63" s="1448">
        <v>0</v>
      </c>
      <c r="S63" s="1446">
        <v>0</v>
      </c>
      <c r="T63" s="1446">
        <v>0.1</v>
      </c>
      <c r="U63" s="1446">
        <v>0.1</v>
      </c>
      <c r="V63" s="1446">
        <v>0</v>
      </c>
      <c r="W63" s="1446">
        <v>1.9</v>
      </c>
      <c r="X63" s="1446">
        <v>0</v>
      </c>
      <c r="Y63" s="1446">
        <v>0.1</v>
      </c>
      <c r="Z63" s="1446">
        <v>0.2</v>
      </c>
      <c r="AA63" s="1446">
        <v>0.2</v>
      </c>
      <c r="AB63" s="2204">
        <v>0.1</v>
      </c>
      <c r="AC63" s="667"/>
      <c r="AD63" s="667"/>
      <c r="AE63" s="667"/>
      <c r="AF63" s="667"/>
      <c r="AG63" s="667"/>
      <c r="AH63" s="667"/>
      <c r="AI63" s="667"/>
      <c r="AJ63" s="667"/>
      <c r="AK63" s="667"/>
      <c r="AL63" s="667"/>
      <c r="AM63" s="667"/>
      <c r="AN63" s="667"/>
      <c r="AO63" s="667"/>
      <c r="AP63" s="667"/>
      <c r="AQ63" s="667"/>
      <c r="AR63" s="667"/>
      <c r="AS63" s="667"/>
      <c r="AT63" s="667"/>
      <c r="AU63" s="667"/>
      <c r="AV63" s="667"/>
      <c r="AW63" s="667"/>
      <c r="AX63" s="667"/>
      <c r="AY63" s="667"/>
      <c r="AZ63" s="216"/>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304"/>
      <c r="CC63" s="2154"/>
      <c r="CD63" s="2154"/>
      <c r="CE63" s="2154"/>
      <c r="CF63" s="2154"/>
      <c r="CG63" s="2154"/>
      <c r="CH63" s="2154"/>
      <c r="CI63" s="2154"/>
      <c r="CJ63" s="2154"/>
      <c r="CK63" s="2154"/>
      <c r="CL63" s="2154"/>
      <c r="CM63" s="2154"/>
      <c r="CN63" s="2154"/>
      <c r="CO63" s="2154"/>
      <c r="CP63" s="2154"/>
      <c r="CQ63" s="2154"/>
      <c r="CR63" s="2154"/>
      <c r="CS63" s="2154"/>
      <c r="CT63" s="2154"/>
      <c r="CU63" s="2154"/>
      <c r="CV63" s="2154"/>
      <c r="CW63" s="2154"/>
      <c r="CX63" s="2154"/>
      <c r="CY63" s="2154"/>
      <c r="CZ63" s="2154"/>
    </row>
    <row r="64" s="399" customFormat="true" ht="15" customHeight="true" x14ac:dyDescent="0.2">
      <c r="A64" s="2650"/>
      <c r="B64" s="1522" t="s">
        <v>252</v>
      </c>
      <c r="C64" s="1445">
        <v>7.4</v>
      </c>
      <c r="D64" s="1446">
        <v>4.4000000000000004</v>
      </c>
      <c r="E64" s="1446">
        <v>3.2</v>
      </c>
      <c r="F64" s="1446">
        <v>3.4</v>
      </c>
      <c r="G64" s="1447">
        <v>2.4</v>
      </c>
      <c r="H64" s="1448">
        <v>1.5</v>
      </c>
      <c r="I64" s="1446">
        <v>2.1</v>
      </c>
      <c r="J64" s="1446">
        <v>1.2</v>
      </c>
      <c r="K64" s="1446">
        <v>0.3</v>
      </c>
      <c r="L64" s="1449">
        <v>0</v>
      </c>
      <c r="M64" s="1450">
        <v>8.1</v>
      </c>
      <c r="N64" s="1446">
        <v>3.9</v>
      </c>
      <c r="O64" s="1446">
        <v>3.9</v>
      </c>
      <c r="P64" s="1446">
        <v>3</v>
      </c>
      <c r="Q64" s="1447">
        <v>4</v>
      </c>
      <c r="R64" s="1448">
        <v>0</v>
      </c>
      <c r="S64" s="1446">
        <v>4.5</v>
      </c>
      <c r="T64" s="1446">
        <v>2.7</v>
      </c>
      <c r="U64" s="1446">
        <v>6.4</v>
      </c>
      <c r="V64" s="1446">
        <v>0.2</v>
      </c>
      <c r="W64" s="1446">
        <v>8.1</v>
      </c>
      <c r="X64" s="1446">
        <v>5.8</v>
      </c>
      <c r="Y64" s="1446">
        <v>2</v>
      </c>
      <c r="Z64" s="1446">
        <v>6.1</v>
      </c>
      <c r="AA64" s="1446">
        <v>10.4</v>
      </c>
      <c r="AB64" s="2204">
        <v>13.5</v>
      </c>
      <c r="AC64" s="667"/>
      <c r="AD64" s="667"/>
      <c r="AE64" s="667"/>
      <c r="AF64" s="667"/>
      <c r="AG64" s="667"/>
      <c r="AH64" s="667"/>
      <c r="AI64" s="667"/>
      <c r="AJ64" s="667"/>
      <c r="AK64" s="667"/>
      <c r="AL64" s="667"/>
      <c r="AM64" s="667"/>
      <c r="AN64" s="667"/>
      <c r="AO64" s="667"/>
      <c r="AP64" s="667"/>
      <c r="AQ64" s="667"/>
      <c r="AR64" s="667"/>
      <c r="AS64" s="667"/>
      <c r="AT64" s="667"/>
      <c r="AU64" s="667"/>
      <c r="AV64" s="667"/>
      <c r="AW64" s="667"/>
      <c r="AX64" s="667"/>
      <c r="AY64" s="667"/>
      <c r="AZ64" s="216"/>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304"/>
      <c r="CC64" s="2154"/>
      <c r="CD64" s="2154"/>
      <c r="CE64" s="2154"/>
      <c r="CF64" s="2154"/>
      <c r="CG64" s="2154"/>
      <c r="CH64" s="2154"/>
      <c r="CI64" s="2154"/>
      <c r="CJ64" s="2154"/>
      <c r="CK64" s="2154"/>
      <c r="CL64" s="2154"/>
      <c r="CM64" s="2154"/>
      <c r="CN64" s="2154"/>
      <c r="CO64" s="2154"/>
      <c r="CP64" s="2154"/>
      <c r="CQ64" s="2154"/>
      <c r="CR64" s="2154"/>
      <c r="CS64" s="2154"/>
      <c r="CT64" s="2154"/>
      <c r="CU64" s="2154"/>
      <c r="CV64" s="2154"/>
      <c r="CW64" s="2154"/>
      <c r="CX64" s="2154"/>
      <c r="CY64" s="2154"/>
      <c r="CZ64" s="2154"/>
    </row>
    <row r="65" s="399" customFormat="true" ht="15" customHeight="true" x14ac:dyDescent="0.2">
      <c r="A65" s="2650"/>
      <c r="B65" s="1522" t="s">
        <v>253</v>
      </c>
      <c r="C65" s="1445">
        <v>31.7</v>
      </c>
      <c r="D65" s="1446">
        <v>42</v>
      </c>
      <c r="E65" s="1446">
        <v>38</v>
      </c>
      <c r="F65" s="1446">
        <v>41.6</v>
      </c>
      <c r="G65" s="1447">
        <v>14.9</v>
      </c>
      <c r="H65" s="1448">
        <v>7.3</v>
      </c>
      <c r="I65" s="1446">
        <v>3.9</v>
      </c>
      <c r="J65" s="1446">
        <v>0.3</v>
      </c>
      <c r="K65" s="1446">
        <v>0</v>
      </c>
      <c r="L65" s="1449">
        <v>0</v>
      </c>
      <c r="M65" s="1450">
        <v>31.4</v>
      </c>
      <c r="N65" s="1446">
        <v>42</v>
      </c>
      <c r="O65" s="1446">
        <v>38.9</v>
      </c>
      <c r="P65" s="1446">
        <v>40.4</v>
      </c>
      <c r="Q65" s="1447">
        <v>37.200000000000003</v>
      </c>
      <c r="R65" s="1448">
        <v>0.9</v>
      </c>
      <c r="S65" s="1446">
        <v>15.7</v>
      </c>
      <c r="T65" s="1446">
        <v>39.299999999999997</v>
      </c>
      <c r="U65" s="1446">
        <v>35.200000000000003</v>
      </c>
      <c r="V65" s="1446">
        <v>12.4</v>
      </c>
      <c r="W65" s="1446">
        <v>18.899999999999999</v>
      </c>
      <c r="X65" s="1446">
        <v>19.600000000000001</v>
      </c>
      <c r="Y65" s="1446">
        <v>38.4</v>
      </c>
      <c r="Z65" s="1446">
        <v>33.200000000000003</v>
      </c>
      <c r="AA65" s="1446">
        <v>3.8</v>
      </c>
      <c r="AB65" s="2204">
        <v>27.8</v>
      </c>
      <c r="AC65" s="667"/>
      <c r="AD65" s="667"/>
      <c r="AE65" s="667"/>
      <c r="AF65" s="667"/>
      <c r="AG65" s="667"/>
      <c r="AH65" s="667"/>
      <c r="AI65" s="667"/>
      <c r="AJ65" s="667"/>
      <c r="AK65" s="667"/>
      <c r="AL65" s="667"/>
      <c r="AM65" s="667"/>
      <c r="AN65" s="667"/>
      <c r="AO65" s="667"/>
      <c r="AP65" s="667"/>
      <c r="AQ65" s="667"/>
      <c r="AR65" s="667"/>
      <c r="AS65" s="667"/>
      <c r="AT65" s="667"/>
      <c r="AU65" s="667"/>
      <c r="AV65" s="667"/>
      <c r="AW65" s="667"/>
      <c r="AX65" s="667"/>
      <c r="AY65" s="667"/>
      <c r="AZ65" s="216"/>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304"/>
      <c r="CC65" s="2154"/>
      <c r="CD65" s="2154"/>
      <c r="CE65" s="2154"/>
      <c r="CF65" s="2154"/>
      <c r="CG65" s="2154"/>
      <c r="CH65" s="2154"/>
      <c r="CI65" s="2154"/>
      <c r="CJ65" s="2154"/>
      <c r="CK65" s="2154"/>
      <c r="CL65" s="2154"/>
      <c r="CM65" s="2154"/>
      <c r="CN65" s="2154"/>
      <c r="CO65" s="2154"/>
      <c r="CP65" s="2154"/>
      <c r="CQ65" s="2154"/>
      <c r="CR65" s="2154"/>
      <c r="CS65" s="2154"/>
      <c r="CT65" s="2154"/>
      <c r="CU65" s="2154"/>
      <c r="CV65" s="2154"/>
      <c r="CW65" s="2154"/>
      <c r="CX65" s="2154"/>
      <c r="CY65" s="2154"/>
      <c r="CZ65" s="2154"/>
    </row>
    <row r="66" s="399" customFormat="true" ht="15" customHeight="true" x14ac:dyDescent="0.2">
      <c r="A66" s="2650"/>
      <c r="B66" s="1522" t="s">
        <v>254</v>
      </c>
      <c r="C66" s="1445">
        <v>31.7</v>
      </c>
      <c r="D66" s="1446">
        <v>29.5</v>
      </c>
      <c r="E66" s="1446">
        <v>32.1</v>
      </c>
      <c r="F66" s="1446">
        <v>29</v>
      </c>
      <c r="G66" s="1447">
        <v>12.2</v>
      </c>
      <c r="H66" s="1448">
        <v>4.7</v>
      </c>
      <c r="I66" s="1446">
        <v>0.1</v>
      </c>
      <c r="J66" s="1446">
        <v>0</v>
      </c>
      <c r="K66" s="1446">
        <v>0</v>
      </c>
      <c r="L66" s="1449">
        <v>0</v>
      </c>
      <c r="M66" s="1450">
        <v>32.1</v>
      </c>
      <c r="N66" s="1446">
        <v>30.5</v>
      </c>
      <c r="O66" s="1446">
        <v>30.5</v>
      </c>
      <c r="P66" s="1446">
        <v>30.5</v>
      </c>
      <c r="Q66" s="1447">
        <v>28.7</v>
      </c>
      <c r="R66" s="1448">
        <v>0.4</v>
      </c>
      <c r="S66" s="1446">
        <v>51.9</v>
      </c>
      <c r="T66" s="1446">
        <v>26.5</v>
      </c>
      <c r="U66" s="1446">
        <v>33.5</v>
      </c>
      <c r="V66" s="1446">
        <v>6.4</v>
      </c>
      <c r="W66" s="1446">
        <v>29.5</v>
      </c>
      <c r="X66" s="1446">
        <v>6.6</v>
      </c>
      <c r="Y66" s="1446">
        <v>31</v>
      </c>
      <c r="Z66" s="1446">
        <v>26.1</v>
      </c>
      <c r="AA66" s="1446">
        <v>35.299999999999997</v>
      </c>
      <c r="AB66" s="2204">
        <v>12.9</v>
      </c>
      <c r="AC66" s="667"/>
      <c r="AD66" s="667"/>
      <c r="AE66" s="667"/>
      <c r="AF66" s="667"/>
      <c r="AG66" s="667"/>
      <c r="AH66" s="667"/>
      <c r="AI66" s="667"/>
      <c r="AJ66" s="667"/>
      <c r="AK66" s="667"/>
      <c r="AL66" s="667"/>
      <c r="AM66" s="667"/>
      <c r="AN66" s="667"/>
      <c r="AO66" s="667"/>
      <c r="AP66" s="667"/>
      <c r="AQ66" s="667"/>
      <c r="AR66" s="667"/>
      <c r="AS66" s="667"/>
      <c r="AT66" s="667"/>
      <c r="AU66" s="667"/>
      <c r="AV66" s="667"/>
      <c r="AW66" s="667"/>
      <c r="AX66" s="667"/>
      <c r="AY66" s="667"/>
      <c r="AZ66" s="216"/>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304"/>
      <c r="CC66" s="2154"/>
      <c r="CD66" s="2154"/>
      <c r="CE66" s="2154"/>
      <c r="CF66" s="2154"/>
      <c r="CG66" s="2154"/>
      <c r="CH66" s="2154"/>
      <c r="CI66" s="2154"/>
      <c r="CJ66" s="2154"/>
      <c r="CK66" s="2154"/>
      <c r="CL66" s="2154"/>
      <c r="CM66" s="2154"/>
      <c r="CN66" s="2154"/>
      <c r="CO66" s="2154"/>
      <c r="CP66" s="2154"/>
      <c r="CQ66" s="2154"/>
      <c r="CR66" s="2154"/>
      <c r="CS66" s="2154"/>
      <c r="CT66" s="2154"/>
      <c r="CU66" s="2154"/>
      <c r="CV66" s="2154"/>
      <c r="CW66" s="2154"/>
      <c r="CX66" s="2154"/>
      <c r="CY66" s="2154"/>
      <c r="CZ66" s="2154"/>
    </row>
    <row r="67" s="399" customFormat="true" ht="15" customHeight="true" x14ac:dyDescent="0.2">
      <c r="A67" s="2650"/>
      <c r="B67" s="1522" t="s">
        <v>170</v>
      </c>
      <c r="C67" s="1445">
        <v>0.7</v>
      </c>
      <c r="D67" s="1446">
        <v>0.1</v>
      </c>
      <c r="E67" s="1446">
        <v>0</v>
      </c>
      <c r="F67" s="1446">
        <v>0.1</v>
      </c>
      <c r="G67" s="1447">
        <v>0</v>
      </c>
      <c r="H67" s="1448">
        <v>0.1</v>
      </c>
      <c r="I67" s="1446">
        <v>0</v>
      </c>
      <c r="J67" s="1446">
        <v>0</v>
      </c>
      <c r="K67" s="1446">
        <v>0</v>
      </c>
      <c r="L67" s="1449">
        <v>0</v>
      </c>
      <c r="M67" s="1450">
        <v>0.8</v>
      </c>
      <c r="N67" s="1446">
        <v>0.1</v>
      </c>
      <c r="O67" s="1446">
        <v>0</v>
      </c>
      <c r="P67" s="1446">
        <v>0.1</v>
      </c>
      <c r="Q67" s="1447">
        <v>0</v>
      </c>
      <c r="R67" s="1448">
        <v>0</v>
      </c>
      <c r="S67" s="1446">
        <v>0.2</v>
      </c>
      <c r="T67" s="1446">
        <v>0</v>
      </c>
      <c r="U67" s="1446">
        <v>0</v>
      </c>
      <c r="V67" s="1446">
        <v>0</v>
      </c>
      <c r="W67" s="1446">
        <v>0</v>
      </c>
      <c r="X67" s="1446">
        <v>0.1</v>
      </c>
      <c r="Y67" s="1446">
        <v>0.1</v>
      </c>
      <c r="Z67" s="1446">
        <v>0</v>
      </c>
      <c r="AA67" s="1446">
        <v>3.4</v>
      </c>
      <c r="AB67" s="2204">
        <v>0</v>
      </c>
      <c r="AC67" s="667"/>
      <c r="AD67" s="667"/>
      <c r="AE67" s="667"/>
      <c r="AF67" s="667"/>
      <c r="AG67" s="667"/>
      <c r="AH67" s="667"/>
      <c r="AI67" s="667"/>
      <c r="AJ67" s="667"/>
      <c r="AK67" s="667"/>
      <c r="AL67" s="667"/>
      <c r="AM67" s="667"/>
      <c r="AN67" s="667"/>
      <c r="AO67" s="667"/>
      <c r="AP67" s="667"/>
      <c r="AQ67" s="667"/>
      <c r="AR67" s="667"/>
      <c r="AS67" s="667"/>
      <c r="AT67" s="667"/>
      <c r="AU67" s="667"/>
      <c r="AV67" s="667"/>
      <c r="AW67" s="667"/>
      <c r="AX67" s="667"/>
      <c r="AY67" s="667"/>
      <c r="AZ67" s="216"/>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304"/>
      <c r="CC67" s="2154"/>
      <c r="CD67" s="2154"/>
      <c r="CE67" s="2154"/>
      <c r="CF67" s="2154"/>
      <c r="CG67" s="2154"/>
      <c r="CH67" s="2154"/>
      <c r="CI67" s="2154"/>
      <c r="CJ67" s="2154"/>
      <c r="CK67" s="2154"/>
      <c r="CL67" s="2154"/>
      <c r="CM67" s="2154"/>
      <c r="CN67" s="2154"/>
      <c r="CO67" s="2154"/>
      <c r="CP67" s="2154"/>
      <c r="CQ67" s="2154"/>
      <c r="CR67" s="2154"/>
      <c r="CS67" s="2154"/>
      <c r="CT67" s="2154"/>
      <c r="CU67" s="2154"/>
      <c r="CV67" s="2154"/>
      <c r="CW67" s="2154"/>
      <c r="CX67" s="2154"/>
      <c r="CY67" s="2154"/>
      <c r="CZ67" s="2154"/>
    </row>
    <row r="68" s="399" customFormat="true" ht="15" customHeight="true" x14ac:dyDescent="0.2">
      <c r="A68" s="2650"/>
      <c r="B68" s="1522" t="s">
        <v>255</v>
      </c>
      <c r="C68" s="1445">
        <v>0.4</v>
      </c>
      <c r="D68" s="1446">
        <v>0</v>
      </c>
      <c r="E68" s="1446">
        <v>0.1</v>
      </c>
      <c r="F68" s="1446">
        <v>0.1</v>
      </c>
      <c r="G68" s="1447">
        <v>0.3</v>
      </c>
      <c r="H68" s="1448">
        <v>2.2999999999999998</v>
      </c>
      <c r="I68" s="1446">
        <v>0.6</v>
      </c>
      <c r="J68" s="1446">
        <v>0.2</v>
      </c>
      <c r="K68" s="1446">
        <v>0</v>
      </c>
      <c r="L68" s="1449">
        <v>0.1</v>
      </c>
      <c r="M68" s="1450">
        <v>0.3</v>
      </c>
      <c r="N68" s="1446">
        <v>0</v>
      </c>
      <c r="O68" s="1446">
        <v>0.1</v>
      </c>
      <c r="P68" s="1446">
        <v>0.1</v>
      </c>
      <c r="Q68" s="1447">
        <v>0.1</v>
      </c>
      <c r="R68" s="1448">
        <v>0</v>
      </c>
      <c r="S68" s="1446">
        <v>2.5</v>
      </c>
      <c r="T68" s="1446">
        <v>0</v>
      </c>
      <c r="U68" s="1446">
        <v>0</v>
      </c>
      <c r="V68" s="1446">
        <v>0</v>
      </c>
      <c r="W68" s="1446">
        <v>1.3</v>
      </c>
      <c r="X68" s="1446">
        <v>2</v>
      </c>
      <c r="Y68" s="1446">
        <v>0.1</v>
      </c>
      <c r="Z68" s="1446">
        <v>0.1</v>
      </c>
      <c r="AA68" s="1446">
        <v>2.2000000000000002</v>
      </c>
      <c r="AB68" s="2204">
        <v>0</v>
      </c>
      <c r="AC68" s="667"/>
      <c r="AD68" s="667"/>
      <c r="AE68" s="667"/>
      <c r="AF68" s="667"/>
      <c r="AG68" s="667"/>
      <c r="AH68" s="667"/>
      <c r="AI68" s="667"/>
      <c r="AJ68" s="667"/>
      <c r="AK68" s="667"/>
      <c r="AL68" s="667"/>
      <c r="AM68" s="667"/>
      <c r="AN68" s="667"/>
      <c r="AO68" s="667"/>
      <c r="AP68" s="667"/>
      <c r="AQ68" s="667"/>
      <c r="AR68" s="667"/>
      <c r="AS68" s="667"/>
      <c r="AT68" s="667"/>
      <c r="AU68" s="667"/>
      <c r="AV68" s="667"/>
      <c r="AW68" s="667"/>
      <c r="AX68" s="667"/>
      <c r="AY68" s="667"/>
      <c r="AZ68" s="216"/>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304"/>
      <c r="CC68" s="2154"/>
      <c r="CD68" s="2154"/>
      <c r="CE68" s="2154"/>
      <c r="CF68" s="2154"/>
      <c r="CG68" s="2154"/>
      <c r="CH68" s="2154"/>
      <c r="CI68" s="2154"/>
      <c r="CJ68" s="2154"/>
      <c r="CK68" s="2154"/>
      <c r="CL68" s="2154"/>
      <c r="CM68" s="2154"/>
      <c r="CN68" s="2154"/>
      <c r="CO68" s="2154"/>
      <c r="CP68" s="2154"/>
      <c r="CQ68" s="2154"/>
      <c r="CR68" s="2154"/>
      <c r="CS68" s="2154"/>
      <c r="CT68" s="2154"/>
      <c r="CU68" s="2154"/>
      <c r="CV68" s="2154"/>
      <c r="CW68" s="2154"/>
      <c r="CX68" s="2154"/>
      <c r="CY68" s="2154"/>
      <c r="CZ68" s="2154"/>
    </row>
    <row r="69" s="399" customFormat="true" ht="15" customHeight="true" x14ac:dyDescent="0.2">
      <c r="A69" s="2650"/>
      <c r="B69" s="1522" t="s">
        <v>256</v>
      </c>
      <c r="C69" s="1445">
        <v>0</v>
      </c>
      <c r="D69" s="1446">
        <v>0</v>
      </c>
      <c r="E69" s="1446">
        <v>0</v>
      </c>
      <c r="F69" s="1446">
        <v>0</v>
      </c>
      <c r="G69" s="1447">
        <v>0</v>
      </c>
      <c r="H69" s="1448">
        <v>0</v>
      </c>
      <c r="I69" s="1446">
        <v>0</v>
      </c>
      <c r="J69" s="1446">
        <v>0</v>
      </c>
      <c r="K69" s="1446">
        <v>0</v>
      </c>
      <c r="L69" s="1449">
        <v>0</v>
      </c>
      <c r="M69" s="1450">
        <v>0</v>
      </c>
      <c r="N69" s="1446">
        <v>0</v>
      </c>
      <c r="O69" s="1446">
        <v>0</v>
      </c>
      <c r="P69" s="1446">
        <v>0</v>
      </c>
      <c r="Q69" s="1447">
        <v>0</v>
      </c>
      <c r="R69" s="1448">
        <v>0</v>
      </c>
      <c r="S69" s="1446">
        <v>0</v>
      </c>
      <c r="T69" s="1446">
        <v>0</v>
      </c>
      <c r="U69" s="1446">
        <v>0</v>
      </c>
      <c r="V69" s="1446">
        <v>0</v>
      </c>
      <c r="W69" s="1446">
        <v>0</v>
      </c>
      <c r="X69" s="1446">
        <v>0.1</v>
      </c>
      <c r="Y69" s="1446">
        <v>0</v>
      </c>
      <c r="Z69" s="1446">
        <v>0</v>
      </c>
      <c r="AA69" s="1446">
        <v>0</v>
      </c>
      <c r="AB69" s="2204">
        <v>0</v>
      </c>
      <c r="AC69" s="667"/>
      <c r="AD69" s="667"/>
      <c r="AE69" s="667"/>
      <c r="AF69" s="667"/>
      <c r="AG69" s="667"/>
      <c r="AH69" s="667"/>
      <c r="AI69" s="667"/>
      <c r="AJ69" s="667"/>
      <c r="AK69" s="667"/>
      <c r="AL69" s="667"/>
      <c r="AM69" s="667"/>
      <c r="AN69" s="667"/>
      <c r="AO69" s="667"/>
      <c r="AP69" s="667"/>
      <c r="AQ69" s="667"/>
      <c r="AR69" s="667"/>
      <c r="AS69" s="667"/>
      <c r="AT69" s="667"/>
      <c r="AU69" s="667"/>
      <c r="AV69" s="667"/>
      <c r="AW69" s="667"/>
      <c r="AX69" s="667"/>
      <c r="AY69" s="667"/>
      <c r="AZ69" s="216"/>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304"/>
      <c r="CC69" s="2154"/>
      <c r="CD69" s="2154"/>
      <c r="CE69" s="2154"/>
      <c r="CF69" s="2154"/>
      <c r="CG69" s="2154"/>
      <c r="CH69" s="2154"/>
      <c r="CI69" s="2154"/>
      <c r="CJ69" s="2154"/>
      <c r="CK69" s="2154"/>
      <c r="CL69" s="2154"/>
      <c r="CM69" s="2154"/>
      <c r="CN69" s="2154"/>
      <c r="CO69" s="2154"/>
      <c r="CP69" s="2154"/>
      <c r="CQ69" s="2154"/>
      <c r="CR69" s="2154"/>
      <c r="CS69" s="2154"/>
      <c r="CT69" s="2154"/>
      <c r="CU69" s="2154"/>
      <c r="CV69" s="2154"/>
      <c r="CW69" s="2154"/>
      <c r="CX69" s="2154"/>
      <c r="CY69" s="2154"/>
      <c r="CZ69" s="2154"/>
    </row>
    <row r="70" s="399" customFormat="true" ht="15" customHeight="true" x14ac:dyDescent="0.2">
      <c r="A70" s="2650"/>
      <c r="B70" s="1522" t="s">
        <v>46</v>
      </c>
      <c r="C70" s="1445">
        <v>0.3</v>
      </c>
      <c r="D70" s="1446">
        <v>0.1</v>
      </c>
      <c r="E70" s="1446">
        <v>0</v>
      </c>
      <c r="F70" s="1446">
        <v>0.2</v>
      </c>
      <c r="G70" s="1447">
        <v>0.2</v>
      </c>
      <c r="H70" s="1448">
        <v>0.5</v>
      </c>
      <c r="I70" s="1446">
        <v>0</v>
      </c>
      <c r="J70" s="1446">
        <v>0</v>
      </c>
      <c r="K70" s="1446">
        <v>0.3</v>
      </c>
      <c r="L70" s="1449">
        <v>0</v>
      </c>
      <c r="M70" s="1450">
        <v>0.3</v>
      </c>
      <c r="N70" s="1446">
        <v>0.1</v>
      </c>
      <c r="O70" s="1446">
        <v>0</v>
      </c>
      <c r="P70" s="1446">
        <v>0.1</v>
      </c>
      <c r="Q70" s="1447">
        <v>0.3</v>
      </c>
      <c r="R70" s="1448">
        <v>0.1</v>
      </c>
      <c r="S70" s="1446">
        <v>0</v>
      </c>
      <c r="T70" s="1446">
        <v>0</v>
      </c>
      <c r="U70" s="1446">
        <v>1.1000000000000001</v>
      </c>
      <c r="V70" s="1446">
        <v>0</v>
      </c>
      <c r="W70" s="1446">
        <v>0</v>
      </c>
      <c r="X70" s="1446">
        <v>0</v>
      </c>
      <c r="Y70" s="1446">
        <v>0</v>
      </c>
      <c r="Z70" s="1446">
        <v>0.3</v>
      </c>
      <c r="AA70" s="1446">
        <v>0.5</v>
      </c>
      <c r="AB70" s="2204">
        <v>1.2</v>
      </c>
      <c r="AC70" s="667"/>
      <c r="AD70" s="667"/>
      <c r="AE70" s="667"/>
      <c r="AF70" s="667"/>
      <c r="AG70" s="667"/>
      <c r="AH70" s="667"/>
      <c r="AI70" s="667"/>
      <c r="AJ70" s="667"/>
      <c r="AK70" s="667"/>
      <c r="AL70" s="667"/>
      <c r="AM70" s="667"/>
      <c r="AN70" s="667"/>
      <c r="AO70" s="667"/>
      <c r="AP70" s="667"/>
      <c r="AQ70" s="667"/>
      <c r="AR70" s="667"/>
      <c r="AS70" s="667"/>
      <c r="AT70" s="667"/>
      <c r="AU70" s="667"/>
      <c r="AV70" s="667"/>
      <c r="AW70" s="667"/>
      <c r="AX70" s="667"/>
      <c r="AY70" s="667"/>
      <c r="AZ70" s="216"/>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304"/>
      <c r="CC70" s="2154"/>
      <c r="CD70" s="2154"/>
      <c r="CE70" s="2154"/>
      <c r="CF70" s="2154"/>
      <c r="CG70" s="2154"/>
      <c r="CH70" s="2154"/>
      <c r="CI70" s="2154"/>
      <c r="CJ70" s="2154"/>
      <c r="CK70" s="2154"/>
      <c r="CL70" s="2154"/>
      <c r="CM70" s="2154"/>
      <c r="CN70" s="2154"/>
      <c r="CO70" s="2154"/>
      <c r="CP70" s="2154"/>
      <c r="CQ70" s="2154"/>
      <c r="CR70" s="2154"/>
      <c r="CS70" s="2154"/>
      <c r="CT70" s="2154"/>
      <c r="CU70" s="2154"/>
      <c r="CV70" s="2154"/>
      <c r="CW70" s="2154"/>
      <c r="CX70" s="2154"/>
      <c r="CY70" s="2154"/>
      <c r="CZ70" s="2154"/>
    </row>
    <row r="71" s="399" customFormat="true" ht="15" customHeight="true" x14ac:dyDescent="0.2">
      <c r="A71" s="1381"/>
      <c r="B71" s="1523"/>
      <c r="C71" s="1445"/>
      <c r="D71" s="1446"/>
      <c r="E71" s="1446"/>
      <c r="F71" s="1446"/>
      <c r="G71" s="1447"/>
      <c r="H71" s="1448"/>
      <c r="I71" s="1446"/>
      <c r="J71" s="1446"/>
      <c r="K71" s="1446"/>
      <c r="L71" s="1449"/>
      <c r="M71" s="1450"/>
      <c r="N71" s="1446"/>
      <c r="O71" s="1446"/>
      <c r="P71" s="1446"/>
      <c r="Q71" s="1447"/>
      <c r="R71" s="1448"/>
      <c r="S71" s="1446"/>
      <c r="T71" s="1446"/>
      <c r="U71" s="1446"/>
      <c r="V71" s="1446"/>
      <c r="W71" s="1446"/>
      <c r="X71" s="1446"/>
      <c r="Y71" s="1446"/>
      <c r="Z71" s="1446"/>
      <c r="AA71" s="1446"/>
      <c r="AB71" s="2204"/>
      <c r="AC71" s="667"/>
      <c r="AD71" s="667"/>
      <c r="AE71" s="667"/>
      <c r="AF71" s="667"/>
      <c r="AG71" s="667"/>
      <c r="AH71" s="667"/>
      <c r="AI71" s="667"/>
      <c r="AJ71" s="667"/>
      <c r="AK71" s="667"/>
      <c r="AL71" s="667"/>
      <c r="AM71" s="667"/>
      <c r="AN71" s="667"/>
      <c r="AO71" s="667"/>
      <c r="AP71" s="667"/>
      <c r="AQ71" s="667"/>
      <c r="AR71" s="667"/>
      <c r="AS71" s="667"/>
      <c r="AT71" s="667"/>
      <c r="AU71" s="667"/>
      <c r="AV71" s="667"/>
      <c r="AW71" s="667"/>
      <c r="AX71" s="667"/>
      <c r="AY71" s="667"/>
      <c r="AZ71" s="216"/>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304"/>
      <c r="CC71" s="2154"/>
      <c r="CD71" s="2154"/>
      <c r="CE71" s="2154"/>
      <c r="CF71" s="2154"/>
      <c r="CG71" s="2154"/>
      <c r="CH71" s="2154"/>
      <c r="CI71" s="2154"/>
      <c r="CJ71" s="2154"/>
      <c r="CK71" s="2154"/>
      <c r="CL71" s="2154"/>
      <c r="CM71" s="2154"/>
      <c r="CN71" s="2154"/>
      <c r="CO71" s="2154"/>
      <c r="CP71" s="2154"/>
      <c r="CQ71" s="2154"/>
      <c r="CR71" s="2154"/>
      <c r="CS71" s="2154"/>
      <c r="CT71" s="2154"/>
      <c r="CU71" s="2154"/>
      <c r="CV71" s="2154"/>
      <c r="CW71" s="2154"/>
      <c r="CX71" s="2154"/>
      <c r="CY71" s="2154"/>
      <c r="CZ71" s="2154"/>
    </row>
    <row r="72" s="399" customFormat="true" ht="15" customHeight="true" x14ac:dyDescent="0.2">
      <c r="A72" s="1381"/>
      <c r="B72" s="1523"/>
      <c r="C72" s="1445"/>
      <c r="D72" s="1446"/>
      <c r="E72" s="1446"/>
      <c r="F72" s="1446"/>
      <c r="G72" s="1447"/>
      <c r="H72" s="1448"/>
      <c r="I72" s="1446"/>
      <c r="J72" s="1446"/>
      <c r="K72" s="1446"/>
      <c r="L72" s="1449"/>
      <c r="M72" s="1450"/>
      <c r="N72" s="1446"/>
      <c r="O72" s="1446"/>
      <c r="P72" s="1446"/>
      <c r="Q72" s="1447"/>
      <c r="R72" s="1448"/>
      <c r="S72" s="1446"/>
      <c r="T72" s="1446"/>
      <c r="U72" s="1446"/>
      <c r="V72" s="1446"/>
      <c r="W72" s="1446"/>
      <c r="X72" s="1446"/>
      <c r="Y72" s="1446"/>
      <c r="Z72" s="1446"/>
      <c r="AA72" s="1446"/>
      <c r="AB72" s="2204"/>
      <c r="AC72" s="667"/>
      <c r="AD72" s="667"/>
      <c r="AE72" s="667"/>
      <c r="AF72" s="667"/>
      <c r="AG72" s="667"/>
      <c r="AH72" s="667"/>
      <c r="AI72" s="667"/>
      <c r="AJ72" s="667"/>
      <c r="AK72" s="667"/>
      <c r="AL72" s="667"/>
      <c r="AM72" s="667"/>
      <c r="AN72" s="667"/>
      <c r="AO72" s="667"/>
      <c r="AP72" s="667"/>
      <c r="AQ72" s="667"/>
      <c r="AR72" s="667"/>
      <c r="AS72" s="667"/>
      <c r="AT72" s="667"/>
      <c r="AU72" s="667"/>
      <c r="AV72" s="667"/>
      <c r="AW72" s="667"/>
      <c r="AX72" s="667"/>
      <c r="AY72" s="667"/>
      <c r="AZ72" s="216"/>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304"/>
      <c r="CC72" s="2154"/>
      <c r="CD72" s="2154"/>
      <c r="CE72" s="2154"/>
      <c r="CF72" s="2154"/>
      <c r="CG72" s="2154"/>
      <c r="CH72" s="2154"/>
      <c r="CI72" s="2154"/>
      <c r="CJ72" s="2154"/>
      <c r="CK72" s="2154"/>
      <c r="CL72" s="2154"/>
      <c r="CM72" s="2154"/>
      <c r="CN72" s="2154"/>
      <c r="CO72" s="2154"/>
      <c r="CP72" s="2154"/>
      <c r="CQ72" s="2154"/>
      <c r="CR72" s="2154"/>
      <c r="CS72" s="2154"/>
      <c r="CT72" s="2154"/>
      <c r="CU72" s="2154"/>
      <c r="CV72" s="2154"/>
      <c r="CW72" s="2154"/>
      <c r="CX72" s="2154"/>
      <c r="CY72" s="2154"/>
      <c r="CZ72" s="2154"/>
    </row>
    <row r="73" s="399" customFormat="true" ht="15" customHeight="true" x14ac:dyDescent="0.2">
      <c r="A73" s="1381"/>
      <c r="B73" s="1523"/>
      <c r="C73" s="1445"/>
      <c r="D73" s="1446"/>
      <c r="E73" s="1446"/>
      <c r="F73" s="1446"/>
      <c r="G73" s="1447"/>
      <c r="H73" s="1448"/>
      <c r="I73" s="1446"/>
      <c r="J73" s="1446"/>
      <c r="K73" s="1446"/>
      <c r="L73" s="1449"/>
      <c r="M73" s="1450"/>
      <c r="N73" s="1446"/>
      <c r="O73" s="1446"/>
      <c r="P73" s="1446"/>
      <c r="Q73" s="1447"/>
      <c r="R73" s="1448"/>
      <c r="S73" s="1446"/>
      <c r="T73" s="1446"/>
      <c r="U73" s="1446"/>
      <c r="V73" s="1446"/>
      <c r="W73" s="1446"/>
      <c r="X73" s="1446"/>
      <c r="Y73" s="1446"/>
      <c r="Z73" s="1446"/>
      <c r="AA73" s="1446"/>
      <c r="AB73" s="2204"/>
      <c r="AC73" s="667"/>
      <c r="AD73" s="667"/>
      <c r="AE73" s="667"/>
      <c r="AF73" s="667"/>
      <c r="AG73" s="667"/>
      <c r="AH73" s="667"/>
      <c r="AI73" s="667"/>
      <c r="AJ73" s="667"/>
      <c r="AK73" s="667"/>
      <c r="AL73" s="667"/>
      <c r="AM73" s="667"/>
      <c r="AN73" s="667"/>
      <c r="AO73" s="667"/>
      <c r="AP73" s="667"/>
      <c r="AQ73" s="667"/>
      <c r="AR73" s="667"/>
      <c r="AS73" s="667"/>
      <c r="AT73" s="667"/>
      <c r="AU73" s="667"/>
      <c r="AV73" s="667"/>
      <c r="AW73" s="667"/>
      <c r="AX73" s="667"/>
      <c r="AY73" s="667"/>
      <c r="AZ73" s="216"/>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304"/>
      <c r="CC73" s="2154"/>
      <c r="CD73" s="2154"/>
      <c r="CE73" s="2154"/>
      <c r="CF73" s="2154"/>
      <c r="CG73" s="2154"/>
      <c r="CH73" s="2154"/>
      <c r="CI73" s="2154"/>
      <c r="CJ73" s="2154"/>
      <c r="CK73" s="2154"/>
      <c r="CL73" s="2154"/>
      <c r="CM73" s="2154"/>
      <c r="CN73" s="2154"/>
      <c r="CO73" s="2154"/>
      <c r="CP73" s="2154"/>
      <c r="CQ73" s="2154"/>
      <c r="CR73" s="2154"/>
      <c r="CS73" s="2154"/>
      <c r="CT73" s="2154"/>
      <c r="CU73" s="2154"/>
      <c r="CV73" s="2154"/>
      <c r="CW73" s="2154"/>
      <c r="CX73" s="2154"/>
      <c r="CY73" s="2154"/>
      <c r="CZ73" s="2154"/>
    </row>
    <row r="74" s="399" customFormat="true" ht="15" customHeight="true" x14ac:dyDescent="0.2">
      <c r="A74" s="1381"/>
      <c r="B74" s="1523"/>
      <c r="C74" s="1445"/>
      <c r="D74" s="1446"/>
      <c r="E74" s="1446"/>
      <c r="F74" s="1446"/>
      <c r="G74" s="1447"/>
      <c r="H74" s="1448"/>
      <c r="I74" s="1446"/>
      <c r="J74" s="1446"/>
      <c r="K74" s="1446"/>
      <c r="L74" s="1449"/>
      <c r="M74" s="1450"/>
      <c r="N74" s="1446"/>
      <c r="O74" s="1446"/>
      <c r="P74" s="1446"/>
      <c r="Q74" s="1447"/>
      <c r="R74" s="1448"/>
      <c r="S74" s="1446"/>
      <c r="T74" s="1446"/>
      <c r="U74" s="1446"/>
      <c r="V74" s="1446"/>
      <c r="W74" s="1446"/>
      <c r="X74" s="1446"/>
      <c r="Y74" s="1446"/>
      <c r="Z74" s="1446"/>
      <c r="AA74" s="1446"/>
      <c r="AB74" s="2204"/>
      <c r="AC74" s="667"/>
      <c r="AD74" s="667"/>
      <c r="AE74" s="667"/>
      <c r="AF74" s="667"/>
      <c r="AG74" s="667"/>
      <c r="AH74" s="667"/>
      <c r="AI74" s="667"/>
      <c r="AJ74" s="667"/>
      <c r="AK74" s="667"/>
      <c r="AL74" s="667"/>
      <c r="AM74" s="667"/>
      <c r="AN74" s="667"/>
      <c r="AO74" s="667"/>
      <c r="AP74" s="667"/>
      <c r="AQ74" s="667"/>
      <c r="AR74" s="667"/>
      <c r="AS74" s="667"/>
      <c r="AT74" s="667"/>
      <c r="AU74" s="667"/>
      <c r="AV74" s="667"/>
      <c r="AW74" s="667"/>
      <c r="AX74" s="667"/>
      <c r="AY74" s="667"/>
      <c r="AZ74" s="216"/>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304"/>
      <c r="CC74" s="2154"/>
      <c r="CD74" s="2154"/>
      <c r="CE74" s="2154"/>
      <c r="CF74" s="2154"/>
      <c r="CG74" s="2154"/>
      <c r="CH74" s="2154"/>
      <c r="CI74" s="2154"/>
      <c r="CJ74" s="2154"/>
      <c r="CK74" s="2154"/>
      <c r="CL74" s="2154"/>
      <c r="CM74" s="2154"/>
      <c r="CN74" s="2154"/>
      <c r="CO74" s="2154"/>
      <c r="CP74" s="2154"/>
      <c r="CQ74" s="2154"/>
      <c r="CR74" s="2154"/>
      <c r="CS74" s="2154"/>
      <c r="CT74" s="2154"/>
      <c r="CU74" s="2154"/>
      <c r="CV74" s="2154"/>
      <c r="CW74" s="2154"/>
      <c r="CX74" s="2154"/>
      <c r="CY74" s="2154"/>
      <c r="CZ74" s="2154"/>
    </row>
    <row r="75" s="399" customFormat="true" ht="15" customHeight="true" x14ac:dyDescent="0.2">
      <c r="A75" s="1381"/>
      <c r="B75" s="1523"/>
      <c r="C75" s="1445"/>
      <c r="D75" s="1446"/>
      <c r="E75" s="1446"/>
      <c r="F75" s="1446"/>
      <c r="G75" s="1447"/>
      <c r="H75" s="1448"/>
      <c r="I75" s="1446"/>
      <c r="J75" s="1446"/>
      <c r="K75" s="1446"/>
      <c r="L75" s="1449"/>
      <c r="M75" s="1450"/>
      <c r="N75" s="1446"/>
      <c r="O75" s="1446"/>
      <c r="P75" s="1446"/>
      <c r="Q75" s="1447"/>
      <c r="R75" s="1448"/>
      <c r="S75" s="1446"/>
      <c r="T75" s="1446"/>
      <c r="U75" s="1446"/>
      <c r="V75" s="1446"/>
      <c r="W75" s="1446"/>
      <c r="X75" s="1446"/>
      <c r="Y75" s="1446"/>
      <c r="Z75" s="1446"/>
      <c r="AA75" s="1446"/>
      <c r="AB75" s="2204"/>
      <c r="AC75" s="667"/>
      <c r="AD75" s="667"/>
      <c r="AE75" s="667"/>
      <c r="AF75" s="667"/>
      <c r="AG75" s="667"/>
      <c r="AH75" s="667"/>
      <c r="AI75" s="667"/>
      <c r="AJ75" s="667"/>
      <c r="AK75" s="667"/>
      <c r="AL75" s="667"/>
      <c r="AM75" s="667"/>
      <c r="AN75" s="667"/>
      <c r="AO75" s="667"/>
      <c r="AP75" s="667"/>
      <c r="AQ75" s="667"/>
      <c r="AR75" s="667"/>
      <c r="AS75" s="667"/>
      <c r="AT75" s="667"/>
      <c r="AU75" s="667"/>
      <c r="AV75" s="667"/>
      <c r="AW75" s="667"/>
      <c r="AX75" s="667"/>
      <c r="AY75" s="667"/>
      <c r="AZ75" s="216"/>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304"/>
      <c r="CC75" s="2154"/>
      <c r="CD75" s="2154"/>
      <c r="CE75" s="2154"/>
      <c r="CF75" s="2154"/>
      <c r="CG75" s="2154"/>
      <c r="CH75" s="2154"/>
      <c r="CI75" s="2154"/>
      <c r="CJ75" s="2154"/>
      <c r="CK75" s="2154"/>
      <c r="CL75" s="2154"/>
      <c r="CM75" s="2154"/>
      <c r="CN75" s="2154"/>
      <c r="CO75" s="2154"/>
      <c r="CP75" s="2154"/>
      <c r="CQ75" s="2154"/>
      <c r="CR75" s="2154"/>
      <c r="CS75" s="2154"/>
      <c r="CT75" s="2154"/>
      <c r="CU75" s="2154"/>
      <c r="CV75" s="2154"/>
      <c r="CW75" s="2154"/>
      <c r="CX75" s="2154"/>
      <c r="CY75" s="2154"/>
      <c r="CZ75" s="2154"/>
    </row>
    <row r="76" s="399" customFormat="true" ht="15" customHeight="true" x14ac:dyDescent="0.2">
      <c r="A76" s="1381"/>
      <c r="B76" s="1523"/>
      <c r="C76" s="1445"/>
      <c r="D76" s="1446"/>
      <c r="E76" s="1446"/>
      <c r="F76" s="1446"/>
      <c r="G76" s="1447"/>
      <c r="H76" s="1448"/>
      <c r="I76" s="1446"/>
      <c r="J76" s="1446"/>
      <c r="K76" s="1446"/>
      <c r="L76" s="1449"/>
      <c r="M76" s="1450"/>
      <c r="N76" s="1446"/>
      <c r="O76" s="1446"/>
      <c r="P76" s="1446"/>
      <c r="Q76" s="1447"/>
      <c r="R76" s="1448"/>
      <c r="S76" s="1446"/>
      <c r="T76" s="1446"/>
      <c r="U76" s="1446"/>
      <c r="V76" s="1446"/>
      <c r="W76" s="1446"/>
      <c r="X76" s="1446"/>
      <c r="Y76" s="1446"/>
      <c r="Z76" s="1446"/>
      <c r="AA76" s="1446"/>
      <c r="AB76" s="2204"/>
      <c r="AC76" s="667"/>
      <c r="AD76" s="667"/>
      <c r="AE76" s="667"/>
      <c r="AF76" s="667"/>
      <c r="AG76" s="667"/>
      <c r="AH76" s="667"/>
      <c r="AI76" s="667"/>
      <c r="AJ76" s="667"/>
      <c r="AK76" s="667"/>
      <c r="AL76" s="667"/>
      <c r="AM76" s="667"/>
      <c r="AN76" s="667"/>
      <c r="AO76" s="667"/>
      <c r="AP76" s="667"/>
      <c r="AQ76" s="667"/>
      <c r="AR76" s="667"/>
      <c r="AS76" s="667"/>
      <c r="AT76" s="667"/>
      <c r="AU76" s="667"/>
      <c r="AV76" s="667"/>
      <c r="AW76" s="667"/>
      <c r="AX76" s="667"/>
      <c r="AY76" s="667"/>
      <c r="AZ76" s="216"/>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304"/>
      <c r="CC76" s="2154"/>
      <c r="CD76" s="2154"/>
      <c r="CE76" s="2154"/>
      <c r="CF76" s="2154"/>
      <c r="CG76" s="2154"/>
      <c r="CH76" s="2154"/>
      <c r="CI76" s="2154"/>
      <c r="CJ76" s="2154"/>
      <c r="CK76" s="2154"/>
      <c r="CL76" s="2154"/>
      <c r="CM76" s="2154"/>
      <c r="CN76" s="2154"/>
      <c r="CO76" s="2154"/>
      <c r="CP76" s="2154"/>
      <c r="CQ76" s="2154"/>
      <c r="CR76" s="2154"/>
      <c r="CS76" s="2154"/>
      <c r="CT76" s="2154"/>
      <c r="CU76" s="2154"/>
      <c r="CV76" s="2154"/>
      <c r="CW76" s="2154"/>
      <c r="CX76" s="2154"/>
      <c r="CY76" s="2154"/>
      <c r="CZ76" s="2154"/>
    </row>
    <row r="77" s="399" customFormat="true" ht="15" customHeight="true" x14ac:dyDescent="0.2">
      <c r="A77" s="1381"/>
      <c r="B77" s="1523"/>
      <c r="C77" s="1445"/>
      <c r="D77" s="1446"/>
      <c r="E77" s="1446"/>
      <c r="F77" s="1446"/>
      <c r="G77" s="1447"/>
      <c r="H77" s="1448"/>
      <c r="I77" s="1446"/>
      <c r="J77" s="1446"/>
      <c r="K77" s="1446"/>
      <c r="L77" s="1449"/>
      <c r="M77" s="1450"/>
      <c r="N77" s="1446"/>
      <c r="O77" s="1446"/>
      <c r="P77" s="1446"/>
      <c r="Q77" s="1447"/>
      <c r="R77" s="1448"/>
      <c r="S77" s="1446"/>
      <c r="T77" s="1446"/>
      <c r="U77" s="1446"/>
      <c r="V77" s="1446"/>
      <c r="W77" s="1446"/>
      <c r="X77" s="1446"/>
      <c r="Y77" s="1446"/>
      <c r="Z77" s="1446"/>
      <c r="AA77" s="1446"/>
      <c r="AB77" s="2204"/>
      <c r="AC77" s="667"/>
      <c r="AD77" s="667"/>
      <c r="AE77" s="667"/>
      <c r="AF77" s="667"/>
      <c r="AG77" s="667"/>
      <c r="AH77" s="667"/>
      <c r="AI77" s="667"/>
      <c r="AJ77" s="667"/>
      <c r="AK77" s="667"/>
      <c r="AL77" s="667"/>
      <c r="AM77" s="667"/>
      <c r="AN77" s="667"/>
      <c r="AO77" s="667"/>
      <c r="AP77" s="667"/>
      <c r="AQ77" s="667"/>
      <c r="AR77" s="667"/>
      <c r="AS77" s="667"/>
      <c r="AT77" s="667"/>
      <c r="AU77" s="667"/>
      <c r="AV77" s="667"/>
      <c r="AW77" s="667"/>
      <c r="AX77" s="667"/>
      <c r="AY77" s="667"/>
      <c r="AZ77" s="216"/>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304"/>
      <c r="CC77" s="2154"/>
      <c r="CD77" s="2154"/>
      <c r="CE77" s="2154"/>
      <c r="CF77" s="2154"/>
      <c r="CG77" s="2154"/>
      <c r="CH77" s="2154"/>
      <c r="CI77" s="2154"/>
      <c r="CJ77" s="2154"/>
      <c r="CK77" s="2154"/>
      <c r="CL77" s="2154"/>
      <c r="CM77" s="2154"/>
      <c r="CN77" s="2154"/>
      <c r="CO77" s="2154"/>
      <c r="CP77" s="2154"/>
      <c r="CQ77" s="2154"/>
      <c r="CR77" s="2154"/>
      <c r="CS77" s="2154"/>
      <c r="CT77" s="2154"/>
      <c r="CU77" s="2154"/>
      <c r="CV77" s="2154"/>
      <c r="CW77" s="2154"/>
      <c r="CX77" s="2154"/>
      <c r="CY77" s="2154"/>
      <c r="CZ77" s="2154"/>
    </row>
    <row r="78" s="399" customFormat="true" ht="15" customHeight="true" x14ac:dyDescent="0.2">
      <c r="A78" s="1381"/>
      <c r="B78" s="1523"/>
      <c r="C78" s="1445"/>
      <c r="D78" s="1446"/>
      <c r="E78" s="1446"/>
      <c r="F78" s="1446"/>
      <c r="G78" s="1447"/>
      <c r="H78" s="1448"/>
      <c r="I78" s="1446"/>
      <c r="J78" s="1446"/>
      <c r="K78" s="1446"/>
      <c r="L78" s="1449"/>
      <c r="M78" s="1450"/>
      <c r="N78" s="1446"/>
      <c r="O78" s="1446"/>
      <c r="P78" s="1446"/>
      <c r="Q78" s="1447"/>
      <c r="R78" s="1448"/>
      <c r="S78" s="1446"/>
      <c r="T78" s="1446"/>
      <c r="U78" s="1446"/>
      <c r="V78" s="1446"/>
      <c r="W78" s="1446"/>
      <c r="X78" s="1446"/>
      <c r="Y78" s="1446"/>
      <c r="Z78" s="1446"/>
      <c r="AA78" s="1446"/>
      <c r="AB78" s="2204"/>
      <c r="AC78" s="667"/>
      <c r="AD78" s="667"/>
      <c r="AE78" s="667"/>
      <c r="AF78" s="667"/>
      <c r="AG78" s="667"/>
      <c r="AH78" s="667"/>
      <c r="AI78" s="667"/>
      <c r="AJ78" s="667"/>
      <c r="AK78" s="667"/>
      <c r="AL78" s="667"/>
      <c r="AM78" s="667"/>
      <c r="AN78" s="667"/>
      <c r="AO78" s="667"/>
      <c r="AP78" s="667"/>
      <c r="AQ78" s="667"/>
      <c r="AR78" s="667"/>
      <c r="AS78" s="667"/>
      <c r="AT78" s="667"/>
      <c r="AU78" s="667"/>
      <c r="AV78" s="667"/>
      <c r="AW78" s="667"/>
      <c r="AX78" s="667"/>
      <c r="AY78" s="667"/>
      <c r="AZ78" s="216"/>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304"/>
      <c r="CC78" s="2154"/>
      <c r="CD78" s="2154"/>
      <c r="CE78" s="2154"/>
      <c r="CF78" s="2154"/>
      <c r="CG78" s="2154"/>
      <c r="CH78" s="2154"/>
      <c r="CI78" s="2154"/>
      <c r="CJ78" s="2154"/>
      <c r="CK78" s="2154"/>
      <c r="CL78" s="2154"/>
      <c r="CM78" s="2154"/>
      <c r="CN78" s="2154"/>
      <c r="CO78" s="2154"/>
      <c r="CP78" s="2154"/>
      <c r="CQ78" s="2154"/>
      <c r="CR78" s="2154"/>
      <c r="CS78" s="2154"/>
      <c r="CT78" s="2154"/>
      <c r="CU78" s="2154"/>
      <c r="CV78" s="2154"/>
      <c r="CW78" s="2154"/>
      <c r="CX78" s="2154"/>
      <c r="CY78" s="2154"/>
      <c r="CZ78" s="2154"/>
    </row>
    <row r="79" s="399" customFormat="true" ht="15" customHeight="true" x14ac:dyDescent="0.2">
      <c r="A79" s="1381"/>
      <c r="B79" s="1523"/>
      <c r="C79" s="1445"/>
      <c r="D79" s="1446"/>
      <c r="E79" s="1446"/>
      <c r="F79" s="1446"/>
      <c r="G79" s="1447"/>
      <c r="H79" s="1448"/>
      <c r="I79" s="1446"/>
      <c r="J79" s="1446"/>
      <c r="K79" s="1446"/>
      <c r="L79" s="1449"/>
      <c r="M79" s="1450"/>
      <c r="N79" s="1446"/>
      <c r="O79" s="1446"/>
      <c r="P79" s="1446"/>
      <c r="Q79" s="1447"/>
      <c r="R79" s="1448"/>
      <c r="S79" s="1446"/>
      <c r="T79" s="1446"/>
      <c r="U79" s="1446"/>
      <c r="V79" s="1446"/>
      <c r="W79" s="1446"/>
      <c r="X79" s="1446"/>
      <c r="Y79" s="1446"/>
      <c r="Z79" s="1446"/>
      <c r="AA79" s="1446"/>
      <c r="AB79" s="2204"/>
      <c r="AC79" s="667"/>
      <c r="AD79" s="667"/>
      <c r="AE79" s="667"/>
      <c r="AF79" s="667"/>
      <c r="AG79" s="667"/>
      <c r="AH79" s="667"/>
      <c r="AI79" s="667"/>
      <c r="AJ79" s="667"/>
      <c r="AK79" s="667"/>
      <c r="AL79" s="667"/>
      <c r="AM79" s="667"/>
      <c r="AN79" s="667"/>
      <c r="AO79" s="667"/>
      <c r="AP79" s="667"/>
      <c r="AQ79" s="667"/>
      <c r="AR79" s="667"/>
      <c r="AS79" s="667"/>
      <c r="AT79" s="667"/>
      <c r="AU79" s="667"/>
      <c r="AV79" s="667"/>
      <c r="AW79" s="667"/>
      <c r="AX79" s="667"/>
      <c r="AY79" s="667"/>
      <c r="AZ79" s="216"/>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304"/>
      <c r="CC79" s="2154"/>
      <c r="CD79" s="2154"/>
      <c r="CE79" s="2154"/>
      <c r="CF79" s="2154"/>
      <c r="CG79" s="2154"/>
      <c r="CH79" s="2154"/>
      <c r="CI79" s="2154"/>
      <c r="CJ79" s="2154"/>
      <c r="CK79" s="2154"/>
      <c r="CL79" s="2154"/>
      <c r="CM79" s="2154"/>
      <c r="CN79" s="2154"/>
      <c r="CO79" s="2154"/>
      <c r="CP79" s="2154"/>
      <c r="CQ79" s="2154"/>
      <c r="CR79" s="2154"/>
      <c r="CS79" s="2154"/>
      <c r="CT79" s="2154"/>
      <c r="CU79" s="2154"/>
      <c r="CV79" s="2154"/>
      <c r="CW79" s="2154"/>
      <c r="CX79" s="2154"/>
      <c r="CY79" s="2154"/>
      <c r="CZ79" s="2154"/>
    </row>
    <row r="80" s="399" customFormat="true" ht="15" customHeight="true" x14ac:dyDescent="0.2">
      <c r="A80" s="1381"/>
      <c r="B80" s="1523"/>
      <c r="C80" s="1445"/>
      <c r="D80" s="1446"/>
      <c r="E80" s="1446"/>
      <c r="F80" s="1446"/>
      <c r="G80" s="1447"/>
      <c r="H80" s="1448"/>
      <c r="I80" s="1446"/>
      <c r="J80" s="1446"/>
      <c r="K80" s="1446"/>
      <c r="L80" s="1449"/>
      <c r="M80" s="1450"/>
      <c r="N80" s="1446"/>
      <c r="O80" s="1446"/>
      <c r="P80" s="1446"/>
      <c r="Q80" s="1447"/>
      <c r="R80" s="1448"/>
      <c r="S80" s="1446"/>
      <c r="T80" s="1446"/>
      <c r="U80" s="1446"/>
      <c r="V80" s="1446"/>
      <c r="W80" s="1446"/>
      <c r="X80" s="1446"/>
      <c r="Y80" s="1446"/>
      <c r="Z80" s="1446"/>
      <c r="AA80" s="1446"/>
      <c r="AB80" s="2204"/>
      <c r="AC80" s="667"/>
      <c r="AD80" s="667"/>
      <c r="AE80" s="667"/>
      <c r="AF80" s="667"/>
      <c r="AG80" s="667"/>
      <c r="AH80" s="667"/>
      <c r="AI80" s="667"/>
      <c r="AJ80" s="667"/>
      <c r="AK80" s="667"/>
      <c r="AL80" s="667"/>
      <c r="AM80" s="667"/>
      <c r="AN80" s="667"/>
      <c r="AO80" s="667"/>
      <c r="AP80" s="667"/>
      <c r="AQ80" s="667"/>
      <c r="AR80" s="667"/>
      <c r="AS80" s="667"/>
      <c r="AT80" s="667"/>
      <c r="AU80" s="667"/>
      <c r="AV80" s="667"/>
      <c r="AW80" s="667"/>
      <c r="AX80" s="667"/>
      <c r="AY80" s="667"/>
      <c r="AZ80" s="216"/>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304"/>
      <c r="CC80" s="2154"/>
      <c r="CD80" s="2154"/>
      <c r="CE80" s="2154"/>
      <c r="CF80" s="2154"/>
      <c r="CG80" s="2154"/>
      <c r="CH80" s="2154"/>
      <c r="CI80" s="2154"/>
      <c r="CJ80" s="2154"/>
      <c r="CK80" s="2154"/>
      <c r="CL80" s="2154"/>
      <c r="CM80" s="2154"/>
      <c r="CN80" s="2154"/>
      <c r="CO80" s="2154"/>
      <c r="CP80" s="2154"/>
      <c r="CQ80" s="2154"/>
      <c r="CR80" s="2154"/>
      <c r="CS80" s="2154"/>
      <c r="CT80" s="2154"/>
      <c r="CU80" s="2154"/>
      <c r="CV80" s="2154"/>
      <c r="CW80" s="2154"/>
      <c r="CX80" s="2154"/>
      <c r="CY80" s="2154"/>
      <c r="CZ80" s="2154"/>
    </row>
    <row r="81" s="399" customFormat="true" ht="15" customHeight="true" x14ac:dyDescent="0.2">
      <c r="A81" s="1381"/>
      <c r="B81" s="1523"/>
      <c r="C81" s="1445"/>
      <c r="D81" s="1446"/>
      <c r="E81" s="1446"/>
      <c r="F81" s="1446"/>
      <c r="G81" s="1447"/>
      <c r="H81" s="1448"/>
      <c r="I81" s="1446"/>
      <c r="J81" s="1446"/>
      <c r="K81" s="1446"/>
      <c r="L81" s="1449"/>
      <c r="M81" s="1450"/>
      <c r="N81" s="1446"/>
      <c r="O81" s="1446"/>
      <c r="P81" s="1446"/>
      <c r="Q81" s="1447"/>
      <c r="R81" s="1448"/>
      <c r="S81" s="1446"/>
      <c r="T81" s="1446"/>
      <c r="U81" s="1446"/>
      <c r="V81" s="1446"/>
      <c r="W81" s="1446"/>
      <c r="X81" s="1446"/>
      <c r="Y81" s="1446"/>
      <c r="Z81" s="1446"/>
      <c r="AA81" s="1446"/>
      <c r="AB81" s="2204"/>
      <c r="AC81" s="667"/>
      <c r="AD81" s="667"/>
      <c r="AE81" s="667"/>
      <c r="AF81" s="667"/>
      <c r="AG81" s="667"/>
      <c r="AH81" s="667"/>
      <c r="AI81" s="667"/>
      <c r="AJ81" s="667"/>
      <c r="AK81" s="667"/>
      <c r="AL81" s="667"/>
      <c r="AM81" s="667"/>
      <c r="AN81" s="667"/>
      <c r="AO81" s="667"/>
      <c r="AP81" s="667"/>
      <c r="AQ81" s="667"/>
      <c r="AR81" s="667"/>
      <c r="AS81" s="667"/>
      <c r="AT81" s="667"/>
      <c r="AU81" s="667"/>
      <c r="AV81" s="667"/>
      <c r="AW81" s="667"/>
      <c r="AX81" s="667"/>
      <c r="AY81" s="667"/>
      <c r="AZ81" s="216"/>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304"/>
      <c r="CC81" s="2154"/>
      <c r="CD81" s="2154"/>
      <c r="CE81" s="2154"/>
      <c r="CF81" s="2154"/>
      <c r="CG81" s="2154"/>
      <c r="CH81" s="2154"/>
      <c r="CI81" s="2154"/>
      <c r="CJ81" s="2154"/>
      <c r="CK81" s="2154"/>
      <c r="CL81" s="2154"/>
      <c r="CM81" s="2154"/>
      <c r="CN81" s="2154"/>
      <c r="CO81" s="2154"/>
      <c r="CP81" s="2154"/>
      <c r="CQ81" s="2154"/>
      <c r="CR81" s="2154"/>
      <c r="CS81" s="2154"/>
      <c r="CT81" s="2154"/>
      <c r="CU81" s="2154"/>
      <c r="CV81" s="2154"/>
      <c r="CW81" s="2154"/>
      <c r="CX81" s="2154"/>
      <c r="CY81" s="2154"/>
      <c r="CZ81" s="2154"/>
    </row>
    <row r="82" s="399" customFormat="true" ht="15" customHeight="true" x14ac:dyDescent="0.2">
      <c r="A82" s="1381"/>
      <c r="B82" s="1523"/>
      <c r="C82" s="1445"/>
      <c r="D82" s="1446"/>
      <c r="E82" s="1446"/>
      <c r="F82" s="1446"/>
      <c r="G82" s="1447"/>
      <c r="H82" s="1448"/>
      <c r="I82" s="1446"/>
      <c r="J82" s="1446"/>
      <c r="K82" s="1446"/>
      <c r="L82" s="1449"/>
      <c r="M82" s="1450"/>
      <c r="N82" s="1446"/>
      <c r="O82" s="1446"/>
      <c r="P82" s="1446"/>
      <c r="Q82" s="1447"/>
      <c r="R82" s="1448"/>
      <c r="S82" s="1446"/>
      <c r="T82" s="1446"/>
      <c r="U82" s="1446"/>
      <c r="V82" s="1446"/>
      <c r="W82" s="1446"/>
      <c r="X82" s="1446"/>
      <c r="Y82" s="1446"/>
      <c r="Z82" s="1446"/>
      <c r="AA82" s="1446"/>
      <c r="AB82" s="2204"/>
      <c r="AC82" s="667"/>
      <c r="AD82" s="667"/>
      <c r="AE82" s="667"/>
      <c r="AF82" s="667"/>
      <c r="AG82" s="667"/>
      <c r="AH82" s="667"/>
      <c r="AI82" s="667"/>
      <c r="AJ82" s="667"/>
      <c r="AK82" s="667"/>
      <c r="AL82" s="667"/>
      <c r="AM82" s="667"/>
      <c r="AN82" s="667"/>
      <c r="AO82" s="667"/>
      <c r="AP82" s="667"/>
      <c r="AQ82" s="667"/>
      <c r="AR82" s="667"/>
      <c r="AS82" s="667"/>
      <c r="AT82" s="667"/>
      <c r="AU82" s="667"/>
      <c r="AV82" s="667"/>
      <c r="AW82" s="667"/>
      <c r="AX82" s="667"/>
      <c r="AY82" s="667"/>
      <c r="AZ82" s="216"/>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304"/>
      <c r="CC82" s="2154"/>
      <c r="CD82" s="2154"/>
      <c r="CE82" s="2154"/>
      <c r="CF82" s="2154"/>
      <c r="CG82" s="2154"/>
      <c r="CH82" s="2154"/>
      <c r="CI82" s="2154"/>
      <c r="CJ82" s="2154"/>
      <c r="CK82" s="2154"/>
      <c r="CL82" s="2154"/>
      <c r="CM82" s="2154"/>
      <c r="CN82" s="2154"/>
      <c r="CO82" s="2154"/>
      <c r="CP82" s="2154"/>
      <c r="CQ82" s="2154"/>
      <c r="CR82" s="2154"/>
      <c r="CS82" s="2154"/>
      <c r="CT82" s="2154"/>
      <c r="CU82" s="2154"/>
      <c r="CV82" s="2154"/>
      <c r="CW82" s="2154"/>
      <c r="CX82" s="2154"/>
      <c r="CY82" s="2154"/>
      <c r="CZ82" s="2154"/>
    </row>
    <row r="83" s="399" customFormat="true" ht="15" customHeight="true" x14ac:dyDescent="0.2">
      <c r="A83" s="1381"/>
      <c r="B83" s="1523"/>
      <c r="C83" s="1445"/>
      <c r="D83" s="1446"/>
      <c r="E83" s="1446"/>
      <c r="F83" s="1446"/>
      <c r="G83" s="1447"/>
      <c r="H83" s="1448"/>
      <c r="I83" s="1446"/>
      <c r="J83" s="1446"/>
      <c r="K83" s="1446"/>
      <c r="L83" s="1449"/>
      <c r="M83" s="1450"/>
      <c r="N83" s="1446"/>
      <c r="O83" s="1446"/>
      <c r="P83" s="1446"/>
      <c r="Q83" s="1447"/>
      <c r="R83" s="1448"/>
      <c r="S83" s="1446"/>
      <c r="T83" s="1446"/>
      <c r="U83" s="1446"/>
      <c r="V83" s="1446"/>
      <c r="W83" s="1446"/>
      <c r="X83" s="1446"/>
      <c r="Y83" s="1446"/>
      <c r="Z83" s="1446"/>
      <c r="AA83" s="1446"/>
      <c r="AB83" s="2204"/>
      <c r="AC83" s="667"/>
      <c r="AD83" s="667"/>
      <c r="AE83" s="667"/>
      <c r="AF83" s="667"/>
      <c r="AG83" s="667"/>
      <c r="AH83" s="667"/>
      <c r="AI83" s="667"/>
      <c r="AJ83" s="667"/>
      <c r="AK83" s="667"/>
      <c r="AL83" s="667"/>
      <c r="AM83" s="667"/>
      <c r="AN83" s="667"/>
      <c r="AO83" s="667"/>
      <c r="AP83" s="667"/>
      <c r="AQ83" s="667"/>
      <c r="AR83" s="667"/>
      <c r="AS83" s="667"/>
      <c r="AT83" s="667"/>
      <c r="AU83" s="667"/>
      <c r="AV83" s="667"/>
      <c r="AW83" s="667"/>
      <c r="AX83" s="667"/>
      <c r="AY83" s="667"/>
      <c r="AZ83" s="216"/>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304"/>
      <c r="CC83" s="2154"/>
      <c r="CD83" s="2154"/>
      <c r="CE83" s="2154"/>
      <c r="CF83" s="2154"/>
      <c r="CG83" s="2154"/>
      <c r="CH83" s="2154"/>
      <c r="CI83" s="2154"/>
      <c r="CJ83" s="2154"/>
      <c r="CK83" s="2154"/>
      <c r="CL83" s="2154"/>
      <c r="CM83" s="2154"/>
      <c r="CN83" s="2154"/>
      <c r="CO83" s="2154"/>
      <c r="CP83" s="2154"/>
      <c r="CQ83" s="2154"/>
      <c r="CR83" s="2154"/>
      <c r="CS83" s="2154"/>
      <c r="CT83" s="2154"/>
      <c r="CU83" s="2154"/>
      <c r="CV83" s="2154"/>
      <c r="CW83" s="2154"/>
      <c r="CX83" s="2154"/>
      <c r="CY83" s="2154"/>
      <c r="CZ83" s="2154"/>
    </row>
    <row r="84" s="399" customFormat="true" ht="15" customHeight="true" x14ac:dyDescent="0.2">
      <c r="A84" s="1382"/>
      <c r="B84" s="1524"/>
      <c r="C84" s="1451"/>
      <c r="D84" s="1452"/>
      <c r="E84" s="1452"/>
      <c r="F84" s="1452"/>
      <c r="G84" s="1453"/>
      <c r="H84" s="1454"/>
      <c r="I84" s="1452"/>
      <c r="J84" s="1452"/>
      <c r="K84" s="1452"/>
      <c r="L84" s="1455"/>
      <c r="M84" s="1456"/>
      <c r="N84" s="1452"/>
      <c r="O84" s="1452"/>
      <c r="P84" s="1452"/>
      <c r="Q84" s="1453"/>
      <c r="R84" s="1454"/>
      <c r="S84" s="1452"/>
      <c r="T84" s="1452"/>
      <c r="U84" s="1452"/>
      <c r="V84" s="1452"/>
      <c r="W84" s="1452"/>
      <c r="X84" s="1452"/>
      <c r="Y84" s="1452"/>
      <c r="Z84" s="1452"/>
      <c r="AA84" s="1452"/>
      <c r="AB84" s="2205"/>
      <c r="AC84" s="667"/>
      <c r="AD84" s="667"/>
      <c r="AE84" s="667"/>
      <c r="AF84" s="667"/>
      <c r="AG84" s="667"/>
      <c r="AH84" s="667"/>
      <c r="AI84" s="667"/>
      <c r="AJ84" s="667"/>
      <c r="AK84" s="667"/>
      <c r="AL84" s="667"/>
      <c r="AM84" s="667"/>
      <c r="AN84" s="667"/>
      <c r="AO84" s="667"/>
      <c r="AP84" s="667"/>
      <c r="AQ84" s="667"/>
      <c r="AR84" s="667"/>
      <c r="AS84" s="667"/>
      <c r="AT84" s="667"/>
      <c r="AU84" s="667"/>
      <c r="AV84" s="667"/>
      <c r="AW84" s="667"/>
      <c r="AX84" s="667"/>
      <c r="AY84" s="667"/>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304"/>
      <c r="CC84" s="2154"/>
      <c r="CD84" s="2154"/>
      <c r="CE84" s="2154"/>
      <c r="CF84" s="2154"/>
      <c r="CG84" s="2154"/>
      <c r="CH84" s="2154"/>
      <c r="CI84" s="2154"/>
      <c r="CJ84" s="2154"/>
      <c r="CK84" s="2154"/>
      <c r="CL84" s="2154"/>
      <c r="CM84" s="2154"/>
      <c r="CN84" s="2154"/>
      <c r="CO84" s="2154"/>
      <c r="CP84" s="2154"/>
      <c r="CQ84" s="2154"/>
      <c r="CR84" s="2154"/>
      <c r="CS84" s="2154"/>
      <c r="CT84" s="2154"/>
      <c r="CU84" s="2154"/>
      <c r="CV84" s="2154"/>
      <c r="CW84" s="2154"/>
      <c r="CX84" s="2154"/>
      <c r="CY84" s="2154"/>
      <c r="CZ84" s="2154"/>
    </row>
    <row r="85" s="399" customFormat="true" ht="15" customHeight="true" x14ac:dyDescent="0.2">
      <c r="A85" s="865"/>
      <c r="B85" s="890"/>
      <c r="C85" s="964"/>
      <c r="D85" s="965"/>
      <c r="E85" s="965"/>
      <c r="F85" s="965"/>
      <c r="G85" s="966"/>
      <c r="H85" s="967"/>
      <c r="I85" s="965"/>
      <c r="J85" s="965"/>
      <c r="K85" s="965"/>
      <c r="L85" s="968"/>
      <c r="M85" s="969"/>
      <c r="N85" s="965"/>
      <c r="O85" s="965"/>
      <c r="P85" s="965"/>
      <c r="Q85" s="966"/>
      <c r="R85" s="967"/>
      <c r="S85" s="965"/>
      <c r="T85" s="965"/>
      <c r="U85" s="965"/>
      <c r="V85" s="965"/>
      <c r="W85" s="965"/>
      <c r="X85" s="965"/>
      <c r="Y85" s="965"/>
      <c r="Z85" s="965"/>
      <c r="AA85" s="965"/>
      <c r="AB85" s="2112"/>
      <c r="AC85" s="667"/>
      <c r="AD85" s="667"/>
      <c r="AE85" s="667"/>
      <c r="AF85" s="667"/>
      <c r="AG85" s="667"/>
      <c r="AH85" s="667"/>
      <c r="AI85" s="667"/>
      <c r="AJ85" s="667"/>
      <c r="AK85" s="667"/>
      <c r="AL85" s="667"/>
      <c r="AM85" s="667"/>
      <c r="AN85" s="667"/>
      <c r="AO85" s="667"/>
      <c r="AP85" s="667"/>
      <c r="AQ85" s="667"/>
      <c r="AR85" s="667"/>
      <c r="AS85" s="667"/>
      <c r="AT85" s="667"/>
      <c r="AU85" s="667"/>
      <c r="AV85" s="667"/>
      <c r="AW85" s="667"/>
      <c r="AX85" s="667"/>
      <c r="AY85" s="667"/>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304"/>
      <c r="CC85" s="2154"/>
      <c r="CD85" s="2154"/>
      <c r="CE85" s="2154"/>
      <c r="CF85" s="2154"/>
      <c r="CG85" s="2154"/>
      <c r="CH85" s="2154"/>
      <c r="CI85" s="2154"/>
      <c r="CJ85" s="2154"/>
      <c r="CK85" s="2154"/>
      <c r="CL85" s="2154"/>
      <c r="CM85" s="2154"/>
      <c r="CN85" s="2154"/>
      <c r="CO85" s="2154"/>
      <c r="CP85" s="2154"/>
      <c r="CQ85" s="2154"/>
      <c r="CR85" s="2154"/>
      <c r="CS85" s="2154"/>
      <c r="CT85" s="2154"/>
      <c r="CU85" s="2154"/>
      <c r="CV85" s="2154"/>
      <c r="CW85" s="2154"/>
      <c r="CX85" s="2154"/>
      <c r="CY85" s="2154"/>
      <c r="CZ85" s="2154"/>
    </row>
    <row r="86" s="399" customFormat="true" ht="15" customHeight="true" x14ac:dyDescent="0.2">
      <c r="A86" s="865"/>
      <c r="B86" s="890"/>
      <c r="C86" s="964"/>
      <c r="D86" s="965"/>
      <c r="E86" s="965"/>
      <c r="F86" s="965"/>
      <c r="G86" s="966"/>
      <c r="H86" s="967"/>
      <c r="I86" s="965"/>
      <c r="J86" s="965"/>
      <c r="K86" s="965"/>
      <c r="L86" s="968"/>
      <c r="M86" s="969"/>
      <c r="N86" s="965"/>
      <c r="O86" s="965"/>
      <c r="P86" s="965"/>
      <c r="Q86" s="966"/>
      <c r="R86" s="967"/>
      <c r="S86" s="965"/>
      <c r="T86" s="965"/>
      <c r="U86" s="965"/>
      <c r="V86" s="965"/>
      <c r="W86" s="965"/>
      <c r="X86" s="965"/>
      <c r="Y86" s="965"/>
      <c r="Z86" s="965"/>
      <c r="AA86" s="965"/>
      <c r="AB86" s="2112"/>
      <c r="AC86" s="667"/>
      <c r="AD86" s="667"/>
      <c r="AE86" s="667"/>
      <c r="AF86" s="667"/>
      <c r="AG86" s="667"/>
      <c r="AH86" s="667"/>
      <c r="AI86" s="667"/>
      <c r="AJ86" s="667"/>
      <c r="AK86" s="667"/>
      <c r="AL86" s="667"/>
      <c r="AM86" s="667"/>
      <c r="AN86" s="667"/>
      <c r="AO86" s="667"/>
      <c r="AP86" s="667"/>
      <c r="AQ86" s="667"/>
      <c r="AR86" s="667"/>
      <c r="AS86" s="667"/>
      <c r="AT86" s="667"/>
      <c r="AU86" s="667"/>
      <c r="AV86" s="667"/>
      <c r="AW86" s="667"/>
      <c r="AX86" s="667"/>
      <c r="AY86" s="667"/>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304"/>
      <c r="CC86" s="2154"/>
      <c r="CD86" s="2154"/>
      <c r="CE86" s="2154"/>
      <c r="CF86" s="2154"/>
      <c r="CG86" s="2154"/>
      <c r="CH86" s="2154"/>
      <c r="CI86" s="2154"/>
      <c r="CJ86" s="2154"/>
      <c r="CK86" s="2154"/>
      <c r="CL86" s="2154"/>
      <c r="CM86" s="2154"/>
      <c r="CN86" s="2154"/>
      <c r="CO86" s="2154"/>
      <c r="CP86" s="2154"/>
      <c r="CQ86" s="2154"/>
      <c r="CR86" s="2154"/>
      <c r="CS86" s="2154"/>
      <c r="CT86" s="2154"/>
      <c r="CU86" s="2154"/>
      <c r="CV86" s="2154"/>
      <c r="CW86" s="2154"/>
      <c r="CX86" s="2154"/>
      <c r="CY86" s="2154"/>
      <c r="CZ86" s="2154"/>
    </row>
    <row r="87" s="399" customFormat="true" ht="15" customHeight="true" x14ac:dyDescent="0.2">
      <c r="A87" s="865"/>
      <c r="B87" s="890"/>
      <c r="C87" s="964"/>
      <c r="D87" s="965"/>
      <c r="E87" s="965"/>
      <c r="F87" s="965"/>
      <c r="G87" s="966"/>
      <c r="H87" s="967"/>
      <c r="I87" s="965"/>
      <c r="J87" s="965"/>
      <c r="K87" s="965"/>
      <c r="L87" s="968"/>
      <c r="M87" s="969"/>
      <c r="N87" s="965"/>
      <c r="O87" s="965"/>
      <c r="P87" s="965"/>
      <c r="Q87" s="966"/>
      <c r="R87" s="967"/>
      <c r="S87" s="965"/>
      <c r="T87" s="965"/>
      <c r="U87" s="965"/>
      <c r="V87" s="965"/>
      <c r="W87" s="965"/>
      <c r="X87" s="965"/>
      <c r="Y87" s="965"/>
      <c r="Z87" s="965"/>
      <c r="AA87" s="965"/>
      <c r="AB87" s="2112"/>
      <c r="AC87" s="667"/>
      <c r="AD87" s="667"/>
      <c r="AE87" s="667"/>
      <c r="AF87" s="667"/>
      <c r="AG87" s="667"/>
      <c r="AH87" s="667"/>
      <c r="AI87" s="667"/>
      <c r="AJ87" s="667"/>
      <c r="AK87" s="667"/>
      <c r="AL87" s="667"/>
      <c r="AM87" s="667"/>
      <c r="AN87" s="667"/>
      <c r="AO87" s="667"/>
      <c r="AP87" s="667"/>
      <c r="AQ87" s="667"/>
      <c r="AR87" s="667"/>
      <c r="AS87" s="667"/>
      <c r="AT87" s="667"/>
      <c r="AU87" s="667"/>
      <c r="AV87" s="667"/>
      <c r="AW87" s="667"/>
      <c r="AX87" s="667"/>
      <c r="AY87" s="667"/>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304"/>
      <c r="CC87" s="2154"/>
      <c r="CD87" s="2154"/>
      <c r="CE87" s="2154"/>
      <c r="CF87" s="2154"/>
      <c r="CG87" s="2154"/>
      <c r="CH87" s="2154"/>
      <c r="CI87" s="2154"/>
      <c r="CJ87" s="2154"/>
      <c r="CK87" s="2154"/>
      <c r="CL87" s="2154"/>
      <c r="CM87" s="2154"/>
      <c r="CN87" s="2154"/>
      <c r="CO87" s="2154"/>
      <c r="CP87" s="2154"/>
      <c r="CQ87" s="2154"/>
      <c r="CR87" s="2154"/>
      <c r="CS87" s="2154"/>
      <c r="CT87" s="2154"/>
      <c r="CU87" s="2154"/>
      <c r="CV87" s="2154"/>
      <c r="CW87" s="2154"/>
      <c r="CX87" s="2154"/>
      <c r="CY87" s="2154"/>
      <c r="CZ87" s="2154"/>
    </row>
    <row r="88" s="399" customFormat="true" ht="15" customHeight="true" x14ac:dyDescent="0.2">
      <c r="A88" s="865"/>
      <c r="B88" s="890"/>
      <c r="C88" s="964"/>
      <c r="D88" s="965"/>
      <c r="E88" s="965"/>
      <c r="F88" s="965"/>
      <c r="G88" s="966"/>
      <c r="H88" s="967"/>
      <c r="I88" s="965"/>
      <c r="J88" s="965"/>
      <c r="K88" s="965"/>
      <c r="L88" s="968"/>
      <c r="M88" s="969"/>
      <c r="N88" s="965"/>
      <c r="O88" s="965"/>
      <c r="P88" s="965"/>
      <c r="Q88" s="966"/>
      <c r="R88" s="967"/>
      <c r="S88" s="965"/>
      <c r="T88" s="965"/>
      <c r="U88" s="965"/>
      <c r="V88" s="965"/>
      <c r="W88" s="965"/>
      <c r="X88" s="965"/>
      <c r="Y88" s="965"/>
      <c r="Z88" s="965"/>
      <c r="AA88" s="965"/>
      <c r="AB88" s="2112"/>
      <c r="AC88" s="667"/>
      <c r="AD88" s="667"/>
      <c r="AE88" s="667"/>
      <c r="AF88" s="667"/>
      <c r="AG88" s="667"/>
      <c r="AH88" s="667"/>
      <c r="AI88" s="667"/>
      <c r="AJ88" s="667"/>
      <c r="AK88" s="667"/>
      <c r="AL88" s="667"/>
      <c r="AM88" s="667"/>
      <c r="AN88" s="667"/>
      <c r="AO88" s="667"/>
      <c r="AP88" s="667"/>
      <c r="AQ88" s="667"/>
      <c r="AR88" s="667"/>
      <c r="AS88" s="667"/>
      <c r="AT88" s="667"/>
      <c r="AU88" s="667"/>
      <c r="AV88" s="667"/>
      <c r="AW88" s="667"/>
      <c r="AX88" s="667"/>
      <c r="AY88" s="667"/>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304"/>
      <c r="CC88" s="2154"/>
      <c r="CD88" s="2154"/>
      <c r="CE88" s="2154"/>
      <c r="CF88" s="2154"/>
      <c r="CG88" s="2154"/>
      <c r="CH88" s="2154"/>
      <c r="CI88" s="2154"/>
      <c r="CJ88" s="2154"/>
      <c r="CK88" s="2154"/>
      <c r="CL88" s="2154"/>
      <c r="CM88" s="2154"/>
      <c r="CN88" s="2154"/>
      <c r="CO88" s="2154"/>
      <c r="CP88" s="2154"/>
      <c r="CQ88" s="2154"/>
      <c r="CR88" s="2154"/>
      <c r="CS88" s="2154"/>
      <c r="CT88" s="2154"/>
      <c r="CU88" s="2154"/>
      <c r="CV88" s="2154"/>
      <c r="CW88" s="2154"/>
      <c r="CX88" s="2154"/>
      <c r="CY88" s="2154"/>
      <c r="CZ88" s="2154"/>
    </row>
    <row r="89" s="399" customFormat="true" ht="15" customHeight="true" x14ac:dyDescent="0.2">
      <c r="A89" s="865"/>
      <c r="B89" s="890"/>
      <c r="C89" s="964"/>
      <c r="D89" s="965"/>
      <c r="E89" s="965"/>
      <c r="F89" s="965"/>
      <c r="G89" s="966"/>
      <c r="H89" s="967"/>
      <c r="I89" s="965"/>
      <c r="J89" s="965"/>
      <c r="K89" s="965"/>
      <c r="L89" s="968"/>
      <c r="M89" s="969"/>
      <c r="N89" s="965"/>
      <c r="O89" s="965"/>
      <c r="P89" s="965"/>
      <c r="Q89" s="966"/>
      <c r="R89" s="967"/>
      <c r="S89" s="965"/>
      <c r="T89" s="965"/>
      <c r="U89" s="965"/>
      <c r="V89" s="965"/>
      <c r="W89" s="965"/>
      <c r="X89" s="965"/>
      <c r="Y89" s="965"/>
      <c r="Z89" s="965"/>
      <c r="AA89" s="965"/>
      <c r="AB89" s="2112"/>
      <c r="AC89" s="667"/>
      <c r="AD89" s="667"/>
      <c r="AE89" s="667"/>
      <c r="AF89" s="667"/>
      <c r="AG89" s="667"/>
      <c r="AH89" s="667"/>
      <c r="AI89" s="667"/>
      <c r="AJ89" s="667"/>
      <c r="AK89" s="667"/>
      <c r="AL89" s="667"/>
      <c r="AM89" s="667"/>
      <c r="AN89" s="667"/>
      <c r="AO89" s="667"/>
      <c r="AP89" s="667"/>
      <c r="AQ89" s="667"/>
      <c r="AR89" s="667"/>
      <c r="AS89" s="667"/>
      <c r="AT89" s="667"/>
      <c r="AU89" s="667"/>
      <c r="AV89" s="667"/>
      <c r="AW89" s="667"/>
      <c r="AX89" s="667"/>
      <c r="AY89" s="667"/>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304"/>
      <c r="CC89" s="2154"/>
      <c r="CD89" s="2154"/>
      <c r="CE89" s="2154"/>
      <c r="CF89" s="2154"/>
      <c r="CG89" s="2154"/>
      <c r="CH89" s="2154"/>
      <c r="CI89" s="2154"/>
      <c r="CJ89" s="2154"/>
      <c r="CK89" s="2154"/>
      <c r="CL89" s="2154"/>
      <c r="CM89" s="2154"/>
      <c r="CN89" s="2154"/>
      <c r="CO89" s="2154"/>
      <c r="CP89" s="2154"/>
      <c r="CQ89" s="2154"/>
      <c r="CR89" s="2154"/>
      <c r="CS89" s="2154"/>
      <c r="CT89" s="2154"/>
      <c r="CU89" s="2154"/>
      <c r="CV89" s="2154"/>
      <c r="CW89" s="2154"/>
      <c r="CX89" s="2154"/>
      <c r="CY89" s="2154"/>
      <c r="CZ89" s="2154"/>
    </row>
    <row r="90" s="399" customFormat="true" ht="15" customHeight="true" x14ac:dyDescent="0.2">
      <c r="A90" s="866"/>
      <c r="B90" s="891"/>
      <c r="C90" s="970"/>
      <c r="D90" s="971"/>
      <c r="E90" s="971"/>
      <c r="F90" s="971"/>
      <c r="G90" s="972"/>
      <c r="H90" s="973"/>
      <c r="I90" s="971"/>
      <c r="J90" s="971"/>
      <c r="K90" s="971"/>
      <c r="L90" s="974"/>
      <c r="M90" s="975"/>
      <c r="N90" s="971"/>
      <c r="O90" s="971"/>
      <c r="P90" s="971"/>
      <c r="Q90" s="972"/>
      <c r="R90" s="973"/>
      <c r="S90" s="971"/>
      <c r="T90" s="971"/>
      <c r="U90" s="971"/>
      <c r="V90" s="971"/>
      <c r="W90" s="971"/>
      <c r="X90" s="971"/>
      <c r="Y90" s="971"/>
      <c r="Z90" s="971"/>
      <c r="AA90" s="971"/>
      <c r="AB90" s="2113"/>
      <c r="AC90" s="667"/>
      <c r="AD90" s="667"/>
      <c r="AE90" s="667"/>
      <c r="AF90" s="667"/>
      <c r="AG90" s="667"/>
      <c r="AH90" s="667"/>
      <c r="AI90" s="667"/>
      <c r="AJ90" s="667"/>
      <c r="AK90" s="667"/>
      <c r="AL90" s="667"/>
      <c r="AM90" s="667"/>
      <c r="AN90" s="667"/>
      <c r="AO90" s="667"/>
      <c r="AP90" s="667"/>
      <c r="AQ90" s="667"/>
      <c r="AR90" s="667"/>
      <c r="AS90" s="667"/>
      <c r="AT90" s="667"/>
      <c r="AU90" s="667"/>
      <c r="AV90" s="667"/>
      <c r="AW90" s="667"/>
      <c r="AX90" s="667"/>
      <c r="AY90" s="667"/>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304"/>
      <c r="CC90" s="2154"/>
      <c r="CD90" s="2154"/>
      <c r="CE90" s="2154"/>
      <c r="CF90" s="2154"/>
      <c r="CG90" s="2154"/>
      <c r="CH90" s="2154"/>
      <c r="CI90" s="2154"/>
      <c r="CJ90" s="2154"/>
      <c r="CK90" s="2154"/>
      <c r="CL90" s="2154"/>
      <c r="CM90" s="2154"/>
      <c r="CN90" s="2154"/>
      <c r="CO90" s="2154"/>
      <c r="CP90" s="2154"/>
      <c r="CQ90" s="2154"/>
      <c r="CR90" s="2154"/>
      <c r="CS90" s="2154"/>
      <c r="CT90" s="2154"/>
      <c r="CU90" s="2154"/>
      <c r="CV90" s="2154"/>
      <c r="CW90" s="2154"/>
      <c r="CX90" s="2154"/>
      <c r="CY90" s="2154"/>
      <c r="CZ90" s="2154"/>
    </row>
    <row r="91" s="399" customFormat="true" ht="15" customHeight="true" x14ac:dyDescent="0.2">
      <c r="A91" s="769"/>
      <c r="B91" s="892"/>
      <c r="C91" s="976"/>
      <c r="D91" s="938"/>
      <c r="E91" s="938"/>
      <c r="F91" s="938"/>
      <c r="G91" s="939"/>
      <c r="H91" s="977"/>
      <c r="I91" s="938"/>
      <c r="J91" s="938"/>
      <c r="K91" s="938"/>
      <c r="L91" s="978"/>
      <c r="M91" s="976"/>
      <c r="N91" s="938"/>
      <c r="O91" s="938"/>
      <c r="P91" s="938"/>
      <c r="Q91" s="939"/>
      <c r="R91" s="977"/>
      <c r="S91" s="938"/>
      <c r="T91" s="938"/>
      <c r="U91" s="938"/>
      <c r="V91" s="938"/>
      <c r="W91" s="938"/>
      <c r="X91" s="938"/>
      <c r="Y91" s="938"/>
      <c r="Z91" s="938"/>
      <c r="AA91" s="938"/>
      <c r="AB91" s="978"/>
      <c r="AC91" s="667"/>
      <c r="AD91" s="667"/>
      <c r="AE91" s="667"/>
      <c r="AF91" s="667"/>
      <c r="AG91" s="667"/>
      <c r="AH91" s="667"/>
      <c r="AI91" s="667"/>
      <c r="AJ91" s="667"/>
      <c r="AK91" s="667"/>
      <c r="AL91" s="667"/>
      <c r="AM91" s="667"/>
      <c r="AN91" s="667"/>
      <c r="AO91" s="667"/>
      <c r="AP91" s="667"/>
      <c r="AQ91" s="667"/>
      <c r="AR91" s="667"/>
      <c r="AS91" s="667"/>
      <c r="AT91" s="667"/>
      <c r="AU91" s="667"/>
      <c r="AV91" s="667"/>
      <c r="AW91" s="667"/>
      <c r="AX91" s="667"/>
      <c r="AY91" s="667"/>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304"/>
      <c r="CC91" s="2154"/>
      <c r="CD91" s="2154"/>
      <c r="CE91" s="2154"/>
      <c r="CF91" s="2154"/>
      <c r="CG91" s="2154"/>
      <c r="CH91" s="2154"/>
      <c r="CI91" s="2154"/>
      <c r="CJ91" s="2154"/>
      <c r="CK91" s="2154"/>
      <c r="CL91" s="2154"/>
      <c r="CM91" s="2154"/>
      <c r="CN91" s="2154"/>
      <c r="CO91" s="2154"/>
      <c r="CP91" s="2154"/>
      <c r="CQ91" s="2154"/>
      <c r="CR91" s="2154"/>
      <c r="CS91" s="2154"/>
      <c r="CT91" s="2154"/>
      <c r="CU91" s="2154"/>
      <c r="CV91" s="2154"/>
      <c r="CW91" s="2154"/>
      <c r="CX91" s="2154"/>
      <c r="CY91" s="2154"/>
      <c r="CZ91" s="2154"/>
    </row>
    <row r="92" s="399" customFormat="true" ht="15" customHeight="true" x14ac:dyDescent="0.2">
      <c r="A92" s="769"/>
      <c r="B92" s="892"/>
      <c r="C92" s="976"/>
      <c r="D92" s="938"/>
      <c r="E92" s="938"/>
      <c r="F92" s="938"/>
      <c r="G92" s="939"/>
      <c r="H92" s="977"/>
      <c r="I92" s="938"/>
      <c r="J92" s="938"/>
      <c r="K92" s="938"/>
      <c r="L92" s="978"/>
      <c r="M92" s="976"/>
      <c r="N92" s="938"/>
      <c r="O92" s="938"/>
      <c r="P92" s="938"/>
      <c r="Q92" s="939"/>
      <c r="R92" s="977"/>
      <c r="S92" s="938"/>
      <c r="T92" s="938"/>
      <c r="U92" s="938"/>
      <c r="V92" s="938"/>
      <c r="W92" s="938"/>
      <c r="X92" s="938"/>
      <c r="Y92" s="938"/>
      <c r="Z92" s="938"/>
      <c r="AA92" s="938"/>
      <c r="AB92" s="978"/>
      <c r="AC92" s="667"/>
      <c r="AD92" s="667"/>
      <c r="AE92" s="667"/>
      <c r="AF92" s="667"/>
      <c r="AG92" s="667"/>
      <c r="AH92" s="667"/>
      <c r="AI92" s="667"/>
      <c r="AJ92" s="667"/>
      <c r="AK92" s="667"/>
      <c r="AL92" s="667"/>
      <c r="AM92" s="667"/>
      <c r="AN92" s="667"/>
      <c r="AO92" s="667"/>
      <c r="AP92" s="667"/>
      <c r="AQ92" s="667"/>
      <c r="AR92" s="667"/>
      <c r="AS92" s="667"/>
      <c r="AT92" s="667"/>
      <c r="AU92" s="667"/>
      <c r="AV92" s="667"/>
      <c r="AW92" s="667"/>
      <c r="AX92" s="667"/>
      <c r="AY92" s="667"/>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304"/>
      <c r="CC92" s="2154"/>
      <c r="CD92" s="2154"/>
      <c r="CE92" s="2154"/>
      <c r="CF92" s="2154"/>
      <c r="CG92" s="2154"/>
      <c r="CH92" s="2154"/>
      <c r="CI92" s="2154"/>
      <c r="CJ92" s="2154"/>
      <c r="CK92" s="2154"/>
      <c r="CL92" s="2154"/>
      <c r="CM92" s="2154"/>
      <c r="CN92" s="2154"/>
      <c r="CO92" s="2154"/>
      <c r="CP92" s="2154"/>
      <c r="CQ92" s="2154"/>
      <c r="CR92" s="2154"/>
      <c r="CS92" s="2154"/>
      <c r="CT92" s="2154"/>
      <c r="CU92" s="2154"/>
      <c r="CV92" s="2154"/>
      <c r="CW92" s="2154"/>
      <c r="CX92" s="2154"/>
      <c r="CY92" s="2154"/>
      <c r="CZ92" s="2154"/>
    </row>
    <row r="93" s="399" customFormat="true" ht="15" customHeight="true" x14ac:dyDescent="0.2">
      <c r="A93" s="867"/>
      <c r="B93" s="893"/>
      <c r="C93" s="775"/>
      <c r="D93" s="776"/>
      <c r="E93" s="776"/>
      <c r="F93" s="776"/>
      <c r="G93" s="845"/>
      <c r="H93" s="831"/>
      <c r="I93" s="776"/>
      <c r="J93" s="776"/>
      <c r="K93" s="776"/>
      <c r="L93" s="800"/>
      <c r="M93" s="775"/>
      <c r="N93" s="776"/>
      <c r="O93" s="776"/>
      <c r="P93" s="776"/>
      <c r="Q93" s="845"/>
      <c r="R93" s="831"/>
      <c r="S93" s="776"/>
      <c r="T93" s="776"/>
      <c r="U93" s="776"/>
      <c r="V93" s="776"/>
      <c r="W93" s="776"/>
      <c r="X93" s="776"/>
      <c r="Y93" s="776"/>
      <c r="Z93" s="776"/>
      <c r="AA93" s="776"/>
      <c r="AB93" s="800"/>
      <c r="AC93" s="667"/>
      <c r="AD93" s="667"/>
      <c r="AE93" s="667"/>
      <c r="AF93" s="667"/>
      <c r="AG93" s="667"/>
      <c r="AH93" s="667"/>
      <c r="AI93" s="667"/>
      <c r="AJ93" s="667"/>
      <c r="AK93" s="667"/>
      <c r="AL93" s="667"/>
      <c r="AM93" s="667"/>
      <c r="AN93" s="667"/>
      <c r="AO93" s="667"/>
      <c r="AP93" s="667"/>
      <c r="AQ93" s="667"/>
      <c r="AR93" s="667"/>
      <c r="AS93" s="667"/>
      <c r="AT93" s="667"/>
      <c r="AU93" s="667"/>
      <c r="AV93" s="667"/>
      <c r="AW93" s="667"/>
      <c r="AX93" s="667"/>
      <c r="AY93" s="667"/>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304"/>
      <c r="CC93" s="2154"/>
      <c r="CD93" s="2154"/>
      <c r="CE93" s="2154"/>
      <c r="CF93" s="2154"/>
      <c r="CG93" s="2154"/>
      <c r="CH93" s="2154"/>
      <c r="CI93" s="2154"/>
      <c r="CJ93" s="2154"/>
      <c r="CK93" s="2154"/>
      <c r="CL93" s="2154"/>
      <c r="CM93" s="2154"/>
      <c r="CN93" s="2154"/>
      <c r="CO93" s="2154"/>
      <c r="CP93" s="2154"/>
      <c r="CQ93" s="2154"/>
      <c r="CR93" s="2154"/>
      <c r="CS93" s="2154"/>
      <c r="CT93" s="2154"/>
      <c r="CU93" s="2154"/>
      <c r="CV93" s="2154"/>
      <c r="CW93" s="2154"/>
      <c r="CX93" s="2154"/>
      <c r="CY93" s="2154"/>
      <c r="CZ93" s="2154"/>
    </row>
    <row r="94" s="399" customFormat="true" ht="15" customHeight="true" x14ac:dyDescent="0.2">
      <c r="A94" s="1108"/>
      <c r="B94" s="893"/>
      <c r="C94" s="775"/>
      <c r="D94" s="777"/>
      <c r="E94" s="777"/>
      <c r="F94" s="777"/>
      <c r="G94" s="846"/>
      <c r="H94" s="831"/>
      <c r="I94" s="777"/>
      <c r="J94" s="777"/>
      <c r="K94" s="777"/>
      <c r="L94" s="801"/>
      <c r="M94" s="775"/>
      <c r="N94" s="777"/>
      <c r="O94" s="777"/>
      <c r="P94" s="777"/>
      <c r="Q94" s="846"/>
      <c r="R94" s="831"/>
      <c r="S94" s="777"/>
      <c r="T94" s="777"/>
      <c r="U94" s="777"/>
      <c r="V94" s="777"/>
      <c r="W94" s="777"/>
      <c r="X94" s="777"/>
      <c r="Y94" s="777"/>
      <c r="Z94" s="777"/>
      <c r="AA94" s="777"/>
      <c r="AB94" s="801"/>
      <c r="AC94" s="667"/>
      <c r="AD94" s="667"/>
      <c r="AE94" s="667"/>
      <c r="AF94" s="667"/>
      <c r="AG94" s="667"/>
      <c r="AH94" s="667"/>
      <c r="AI94" s="667"/>
      <c r="AJ94" s="667"/>
      <c r="AK94" s="667"/>
      <c r="AL94" s="667"/>
      <c r="AM94" s="667"/>
      <c r="AN94" s="667"/>
      <c r="AO94" s="667"/>
      <c r="AP94" s="667"/>
      <c r="AQ94" s="667"/>
      <c r="AR94" s="667"/>
      <c r="AS94" s="667"/>
      <c r="AT94" s="667"/>
      <c r="AU94" s="667"/>
      <c r="AV94" s="667"/>
      <c r="AW94" s="667"/>
      <c r="AX94" s="667"/>
      <c r="AY94" s="667"/>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304"/>
      <c r="CC94" s="2154"/>
      <c r="CD94" s="2154"/>
      <c r="CE94" s="2154"/>
      <c r="CF94" s="2154"/>
      <c r="CG94" s="2154"/>
      <c r="CH94" s="2154"/>
      <c r="CI94" s="2154"/>
      <c r="CJ94" s="2154"/>
      <c r="CK94" s="2154"/>
      <c r="CL94" s="2154"/>
      <c r="CM94" s="2154"/>
      <c r="CN94" s="2154"/>
      <c r="CO94" s="2154"/>
      <c r="CP94" s="2154"/>
      <c r="CQ94" s="2154"/>
      <c r="CR94" s="2154"/>
      <c r="CS94" s="2154"/>
      <c r="CT94" s="2154"/>
      <c r="CU94" s="2154"/>
      <c r="CV94" s="2154"/>
      <c r="CW94" s="2154"/>
      <c r="CX94" s="2154"/>
      <c r="CY94" s="2154"/>
      <c r="CZ94" s="2154"/>
    </row>
    <row r="95" s="399" customFormat="true" ht="15" customHeight="true" x14ac:dyDescent="0.2">
      <c r="A95" s="867"/>
      <c r="B95" s="894"/>
      <c r="C95" s="979"/>
      <c r="D95" s="980"/>
      <c r="E95" s="980"/>
      <c r="F95" s="980"/>
      <c r="G95" s="981"/>
      <c r="H95" s="982"/>
      <c r="I95" s="980"/>
      <c r="J95" s="980"/>
      <c r="K95" s="980"/>
      <c r="L95" s="983"/>
      <c r="M95" s="979"/>
      <c r="N95" s="980"/>
      <c r="O95" s="980"/>
      <c r="P95" s="980"/>
      <c r="Q95" s="981"/>
      <c r="R95" s="982"/>
      <c r="S95" s="980"/>
      <c r="T95" s="980"/>
      <c r="U95" s="980"/>
      <c r="V95" s="980"/>
      <c r="W95" s="980"/>
      <c r="X95" s="980"/>
      <c r="Y95" s="980"/>
      <c r="Z95" s="980"/>
      <c r="AA95" s="980"/>
      <c r="AB95" s="983"/>
      <c r="AC95" s="667"/>
      <c r="AD95" s="667"/>
      <c r="AE95" s="667"/>
      <c r="AF95" s="667"/>
      <c r="AG95" s="667"/>
      <c r="AH95" s="667"/>
      <c r="AI95" s="667"/>
      <c r="AJ95" s="667"/>
      <c r="AK95" s="667"/>
      <c r="AL95" s="667"/>
      <c r="AM95" s="667"/>
      <c r="AN95" s="667"/>
      <c r="AO95" s="667"/>
      <c r="AP95" s="667"/>
      <c r="AQ95" s="667"/>
      <c r="AR95" s="667"/>
      <c r="AS95" s="667"/>
      <c r="AT95" s="667"/>
      <c r="AU95" s="667"/>
      <c r="AV95" s="667"/>
      <c r="AW95" s="667"/>
      <c r="AX95" s="667"/>
      <c r="AY95" s="667"/>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304"/>
      <c r="CC95" s="2154"/>
      <c r="CD95" s="2154"/>
      <c r="CE95" s="2154"/>
      <c r="CF95" s="2154"/>
      <c r="CG95" s="2154"/>
      <c r="CH95" s="2154"/>
      <c r="CI95" s="2154"/>
      <c r="CJ95" s="2154"/>
      <c r="CK95" s="2154"/>
      <c r="CL95" s="2154"/>
      <c r="CM95" s="2154"/>
      <c r="CN95" s="2154"/>
      <c r="CO95" s="2154"/>
      <c r="CP95" s="2154"/>
      <c r="CQ95" s="2154"/>
      <c r="CR95" s="2154"/>
      <c r="CS95" s="2154"/>
      <c r="CT95" s="2154"/>
      <c r="CU95" s="2154"/>
      <c r="CV95" s="2154"/>
      <c r="CW95" s="2154"/>
      <c r="CX95" s="2154"/>
      <c r="CY95" s="2154"/>
      <c r="CZ95" s="2154"/>
    </row>
    <row r="96" s="131" customFormat="true" ht="15" customHeight="true" x14ac:dyDescent="0.2">
      <c r="A96" s="1108"/>
      <c r="B96" s="894"/>
      <c r="C96" s="979"/>
      <c r="D96" s="980"/>
      <c r="E96" s="980"/>
      <c r="F96" s="980"/>
      <c r="G96" s="981"/>
      <c r="H96" s="982"/>
      <c r="I96" s="980"/>
      <c r="J96" s="980"/>
      <c r="K96" s="980"/>
      <c r="L96" s="983"/>
      <c r="M96" s="979"/>
      <c r="N96" s="980"/>
      <c r="O96" s="980"/>
      <c r="P96" s="980"/>
      <c r="Q96" s="981"/>
      <c r="R96" s="982"/>
      <c r="S96" s="980"/>
      <c r="T96" s="980"/>
      <c r="U96" s="980"/>
      <c r="V96" s="980"/>
      <c r="W96" s="980"/>
      <c r="X96" s="980"/>
      <c r="Y96" s="980"/>
      <c r="Z96" s="980"/>
      <c r="AA96" s="980"/>
      <c r="AB96" s="983"/>
      <c r="AC96" s="667"/>
      <c r="AD96" s="667"/>
      <c r="AE96" s="667"/>
      <c r="AF96" s="667"/>
      <c r="AG96" s="667"/>
      <c r="AH96" s="667"/>
      <c r="AI96" s="667"/>
      <c r="AJ96" s="667"/>
      <c r="AK96" s="667"/>
      <c r="AL96" s="667"/>
      <c r="AM96" s="667"/>
      <c r="AN96" s="667"/>
      <c r="AO96" s="667"/>
      <c r="AP96" s="667"/>
      <c r="AQ96" s="667"/>
      <c r="AR96" s="667"/>
      <c r="AS96" s="667"/>
      <c r="AT96" s="667"/>
      <c r="AU96" s="667"/>
      <c r="AV96" s="667"/>
      <c r="AW96" s="667"/>
      <c r="AX96" s="667"/>
      <c r="AY96" s="667"/>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304"/>
      <c r="CC96" s="2154"/>
      <c r="CD96" s="2154"/>
      <c r="CE96" s="2154"/>
      <c r="CF96" s="2154"/>
      <c r="CG96" s="2154"/>
      <c r="CH96" s="2154"/>
      <c r="CI96" s="2154"/>
      <c r="CJ96" s="2154"/>
      <c r="CK96" s="2154"/>
      <c r="CL96" s="2154"/>
      <c r="CM96" s="2154"/>
      <c r="CN96" s="2154"/>
      <c r="CO96" s="2154"/>
      <c r="CP96" s="2154"/>
      <c r="CQ96" s="2154"/>
      <c r="CR96" s="2154"/>
      <c r="CS96" s="2154"/>
      <c r="CT96" s="2154"/>
      <c r="CU96" s="2154"/>
      <c r="CV96" s="2154"/>
      <c r="CW96" s="2154"/>
      <c r="CX96" s="2154"/>
      <c r="CY96" s="2154"/>
      <c r="CZ96" s="2154"/>
    </row>
    <row r="97" s="131" customFormat="true" ht="15" customHeight="true" x14ac:dyDescent="0.2">
      <c r="A97" s="867"/>
      <c r="B97" s="894"/>
      <c r="C97" s="979"/>
      <c r="D97" s="980"/>
      <c r="E97" s="980"/>
      <c r="F97" s="980"/>
      <c r="G97" s="981"/>
      <c r="H97" s="982"/>
      <c r="I97" s="980"/>
      <c r="J97" s="980"/>
      <c r="K97" s="980"/>
      <c r="L97" s="983"/>
      <c r="M97" s="979"/>
      <c r="N97" s="980"/>
      <c r="O97" s="980"/>
      <c r="P97" s="980"/>
      <c r="Q97" s="981"/>
      <c r="R97" s="982"/>
      <c r="S97" s="980"/>
      <c r="T97" s="980"/>
      <c r="U97" s="980"/>
      <c r="V97" s="980"/>
      <c r="W97" s="980"/>
      <c r="X97" s="980"/>
      <c r="Y97" s="980"/>
      <c r="Z97" s="980"/>
      <c r="AA97" s="980"/>
      <c r="AB97" s="983"/>
      <c r="AC97" s="667"/>
      <c r="AD97" s="667"/>
      <c r="AE97" s="667"/>
      <c r="AF97" s="667"/>
      <c r="AG97" s="667"/>
      <c r="AH97" s="667"/>
      <c r="AI97" s="667"/>
      <c r="AJ97" s="667"/>
      <c r="AK97" s="667"/>
      <c r="AL97" s="667"/>
      <c r="AM97" s="667"/>
      <c r="AN97" s="667"/>
      <c r="AO97" s="667"/>
      <c r="AP97" s="667"/>
      <c r="AQ97" s="667"/>
      <c r="AR97" s="667"/>
      <c r="AS97" s="667"/>
      <c r="AT97" s="667"/>
      <c r="AU97" s="667"/>
      <c r="AV97" s="667"/>
      <c r="AW97" s="667"/>
      <c r="AX97" s="667"/>
      <c r="AY97" s="667"/>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304"/>
      <c r="CC97" s="2154"/>
      <c r="CD97" s="2154"/>
      <c r="CE97" s="2154"/>
      <c r="CF97" s="2154"/>
      <c r="CG97" s="2154"/>
      <c r="CH97" s="2154"/>
      <c r="CI97" s="2154"/>
      <c r="CJ97" s="2154"/>
      <c r="CK97" s="2154"/>
      <c r="CL97" s="2154"/>
      <c r="CM97" s="2154"/>
      <c r="CN97" s="2154"/>
      <c r="CO97" s="2154"/>
      <c r="CP97" s="2154"/>
      <c r="CQ97" s="2154"/>
      <c r="CR97" s="2154"/>
      <c r="CS97" s="2154"/>
      <c r="CT97" s="2154"/>
      <c r="CU97" s="2154"/>
      <c r="CV97" s="2154"/>
      <c r="CW97" s="2154"/>
      <c r="CX97" s="2154"/>
      <c r="CY97" s="2154"/>
      <c r="CZ97" s="2154"/>
    </row>
    <row r="98" s="131" customFormat="true" ht="15" customHeight="true" x14ac:dyDescent="0.2">
      <c r="A98" s="1108"/>
      <c r="B98" s="894"/>
      <c r="C98" s="979"/>
      <c r="D98" s="980"/>
      <c r="E98" s="980"/>
      <c r="F98" s="980"/>
      <c r="G98" s="981"/>
      <c r="H98" s="982"/>
      <c r="I98" s="980"/>
      <c r="J98" s="980"/>
      <c r="K98" s="980"/>
      <c r="L98" s="983"/>
      <c r="M98" s="979"/>
      <c r="N98" s="980"/>
      <c r="O98" s="980"/>
      <c r="P98" s="980"/>
      <c r="Q98" s="981"/>
      <c r="R98" s="982"/>
      <c r="S98" s="980"/>
      <c r="T98" s="980"/>
      <c r="U98" s="980"/>
      <c r="V98" s="980"/>
      <c r="W98" s="980"/>
      <c r="X98" s="980"/>
      <c r="Y98" s="980"/>
      <c r="Z98" s="980"/>
      <c r="AA98" s="980"/>
      <c r="AB98" s="983"/>
      <c r="AC98" s="667"/>
      <c r="AD98" s="667"/>
      <c r="AE98" s="667"/>
      <c r="AF98" s="667"/>
      <c r="AG98" s="667"/>
      <c r="AH98" s="667"/>
      <c r="AI98" s="667"/>
      <c r="AJ98" s="667"/>
      <c r="AK98" s="667"/>
      <c r="AL98" s="667"/>
      <c r="AM98" s="667"/>
      <c r="AN98" s="667"/>
      <c r="AO98" s="667"/>
      <c r="AP98" s="667"/>
      <c r="AQ98" s="667"/>
      <c r="AR98" s="667"/>
      <c r="AS98" s="667"/>
      <c r="AT98" s="667"/>
      <c r="AU98" s="667"/>
      <c r="AV98" s="667"/>
      <c r="AW98" s="667"/>
      <c r="AX98" s="667"/>
      <c r="AY98" s="667"/>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304"/>
      <c r="CC98" s="2154"/>
      <c r="CD98" s="2154"/>
      <c r="CE98" s="2154"/>
      <c r="CF98" s="2154"/>
      <c r="CG98" s="2154"/>
      <c r="CH98" s="2154"/>
      <c r="CI98" s="2154"/>
      <c r="CJ98" s="2154"/>
      <c r="CK98" s="2154"/>
      <c r="CL98" s="2154"/>
      <c r="CM98" s="2154"/>
      <c r="CN98" s="2154"/>
      <c r="CO98" s="2154"/>
      <c r="CP98" s="2154"/>
      <c r="CQ98" s="2154"/>
      <c r="CR98" s="2154"/>
      <c r="CS98" s="2154"/>
      <c r="CT98" s="2154"/>
      <c r="CU98" s="2154"/>
      <c r="CV98" s="2154"/>
      <c r="CW98" s="2154"/>
      <c r="CX98" s="2154"/>
      <c r="CY98" s="2154"/>
      <c r="CZ98" s="2154"/>
    </row>
    <row r="99" s="131" customFormat="true" ht="15" customHeight="true" x14ac:dyDescent="0.2">
      <c r="A99" s="1108"/>
      <c r="B99" s="894"/>
      <c r="C99" s="979"/>
      <c r="D99" s="980"/>
      <c r="E99" s="980"/>
      <c r="F99" s="980"/>
      <c r="G99" s="981"/>
      <c r="H99" s="982"/>
      <c r="I99" s="980"/>
      <c r="J99" s="980"/>
      <c r="K99" s="980"/>
      <c r="L99" s="983"/>
      <c r="M99" s="979"/>
      <c r="N99" s="980"/>
      <c r="O99" s="980"/>
      <c r="P99" s="980"/>
      <c r="Q99" s="981"/>
      <c r="R99" s="982"/>
      <c r="S99" s="980"/>
      <c r="T99" s="980"/>
      <c r="U99" s="980"/>
      <c r="V99" s="980"/>
      <c r="W99" s="980"/>
      <c r="X99" s="980"/>
      <c r="Y99" s="980"/>
      <c r="Z99" s="980"/>
      <c r="AA99" s="980"/>
      <c r="AB99" s="983"/>
      <c r="AC99" s="667"/>
      <c r="AD99" s="667"/>
      <c r="AE99" s="667"/>
      <c r="AF99" s="667"/>
      <c r="AG99" s="667"/>
      <c r="AH99" s="667"/>
      <c r="AI99" s="667"/>
      <c r="AJ99" s="667"/>
      <c r="AK99" s="667"/>
      <c r="AL99" s="667"/>
      <c r="AM99" s="667"/>
      <c r="AN99" s="667"/>
      <c r="AO99" s="667"/>
      <c r="AP99" s="667"/>
      <c r="AQ99" s="667"/>
      <c r="AR99" s="667"/>
      <c r="AS99" s="667"/>
      <c r="AT99" s="667"/>
      <c r="AU99" s="667"/>
      <c r="AV99" s="667"/>
      <c r="AW99" s="667"/>
      <c r="AX99" s="667"/>
      <c r="AY99" s="667"/>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304"/>
      <c r="CC99" s="2154"/>
      <c r="CD99" s="2154"/>
      <c r="CE99" s="2154"/>
      <c r="CF99" s="2154"/>
      <c r="CG99" s="2154"/>
      <c r="CH99" s="2154"/>
      <c r="CI99" s="2154"/>
      <c r="CJ99" s="2154"/>
      <c r="CK99" s="2154"/>
      <c r="CL99" s="2154"/>
      <c r="CM99" s="2154"/>
      <c r="CN99" s="2154"/>
      <c r="CO99" s="2154"/>
      <c r="CP99" s="2154"/>
      <c r="CQ99" s="2154"/>
      <c r="CR99" s="2154"/>
      <c r="CS99" s="2154"/>
      <c r="CT99" s="2154"/>
      <c r="CU99" s="2154"/>
      <c r="CV99" s="2154"/>
      <c r="CW99" s="2154"/>
      <c r="CX99" s="2154"/>
      <c r="CY99" s="2154"/>
      <c r="CZ99" s="2154"/>
    </row>
    <row r="100" s="131" customFormat="true" ht="15" customHeight="true" x14ac:dyDescent="0.2">
      <c r="A100" s="1108"/>
      <c r="B100" s="894"/>
      <c r="C100" s="979"/>
      <c r="D100" s="980"/>
      <c r="E100" s="980"/>
      <c r="F100" s="980"/>
      <c r="G100" s="981"/>
      <c r="H100" s="982"/>
      <c r="I100" s="980"/>
      <c r="J100" s="980"/>
      <c r="K100" s="980"/>
      <c r="L100" s="983"/>
      <c r="M100" s="979"/>
      <c r="N100" s="980"/>
      <c r="O100" s="980"/>
      <c r="P100" s="980"/>
      <c r="Q100" s="981"/>
      <c r="R100" s="982"/>
      <c r="S100" s="980"/>
      <c r="T100" s="980"/>
      <c r="U100" s="980"/>
      <c r="V100" s="980"/>
      <c r="W100" s="980"/>
      <c r="X100" s="980"/>
      <c r="Y100" s="980"/>
      <c r="Z100" s="980"/>
      <c r="AA100" s="980"/>
      <c r="AB100" s="983"/>
      <c r="AC100" s="667"/>
      <c r="AD100" s="667"/>
      <c r="AE100" s="667"/>
      <c r="AF100" s="667"/>
      <c r="AG100" s="667"/>
      <c r="AH100" s="667"/>
      <c r="AI100" s="667"/>
      <c r="AJ100" s="667"/>
      <c r="AK100" s="667"/>
      <c r="AL100" s="667"/>
      <c r="AM100" s="667"/>
      <c r="AN100" s="667"/>
      <c r="AO100" s="667"/>
      <c r="AP100" s="667"/>
      <c r="AQ100" s="667"/>
      <c r="AR100" s="667"/>
      <c r="AS100" s="667"/>
      <c r="AT100" s="667"/>
      <c r="AU100" s="667"/>
      <c r="AV100" s="667"/>
      <c r="AW100" s="667"/>
      <c r="AX100" s="667"/>
      <c r="AY100" s="667"/>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304"/>
      <c r="CC100" s="2154"/>
      <c r="CD100" s="2154"/>
      <c r="CE100" s="2154"/>
      <c r="CF100" s="2154"/>
      <c r="CG100" s="2154"/>
      <c r="CH100" s="2154"/>
      <c r="CI100" s="2154"/>
      <c r="CJ100" s="2154"/>
      <c r="CK100" s="2154"/>
      <c r="CL100" s="2154"/>
      <c r="CM100" s="2154"/>
      <c r="CN100" s="2154"/>
      <c r="CO100" s="2154"/>
      <c r="CP100" s="2154"/>
      <c r="CQ100" s="2154"/>
      <c r="CR100" s="2154"/>
      <c r="CS100" s="2154"/>
      <c r="CT100" s="2154"/>
      <c r="CU100" s="2154"/>
      <c r="CV100" s="2154"/>
      <c r="CW100" s="2154"/>
      <c r="CX100" s="2154"/>
      <c r="CY100" s="2154"/>
      <c r="CZ100" s="2154"/>
    </row>
    <row r="101" s="131" customFormat="true" ht="15" customHeight="true" x14ac:dyDescent="0.2">
      <c r="A101" s="867"/>
      <c r="B101" s="894"/>
      <c r="C101" s="979"/>
      <c r="D101" s="980"/>
      <c r="E101" s="980"/>
      <c r="F101" s="980"/>
      <c r="G101" s="981"/>
      <c r="H101" s="982"/>
      <c r="I101" s="980"/>
      <c r="J101" s="980"/>
      <c r="K101" s="980"/>
      <c r="L101" s="983"/>
      <c r="M101" s="979"/>
      <c r="N101" s="980"/>
      <c r="O101" s="980"/>
      <c r="P101" s="980"/>
      <c r="Q101" s="981"/>
      <c r="R101" s="982"/>
      <c r="S101" s="980"/>
      <c r="T101" s="980"/>
      <c r="U101" s="980"/>
      <c r="V101" s="980"/>
      <c r="W101" s="980"/>
      <c r="X101" s="980"/>
      <c r="Y101" s="980"/>
      <c r="Z101" s="980"/>
      <c r="AA101" s="980"/>
      <c r="AB101" s="983"/>
      <c r="AC101" s="667"/>
      <c r="AD101" s="667"/>
      <c r="AE101" s="667"/>
      <c r="AF101" s="667"/>
      <c r="AG101" s="667"/>
      <c r="AH101" s="667"/>
      <c r="AI101" s="667"/>
      <c r="AJ101" s="667"/>
      <c r="AK101" s="667"/>
      <c r="AL101" s="667"/>
      <c r="AM101" s="667"/>
      <c r="AN101" s="667"/>
      <c r="AO101" s="667"/>
      <c r="AP101" s="667"/>
      <c r="AQ101" s="667"/>
      <c r="AR101" s="667"/>
      <c r="AS101" s="667"/>
      <c r="AT101" s="667"/>
      <c r="AU101" s="667"/>
      <c r="AV101" s="667"/>
      <c r="AW101" s="667"/>
      <c r="AX101" s="667"/>
      <c r="AY101" s="667"/>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304"/>
      <c r="CC101" s="2154"/>
      <c r="CD101" s="2154"/>
      <c r="CE101" s="2154"/>
      <c r="CF101" s="2154"/>
      <c r="CG101" s="2154"/>
      <c r="CH101" s="2154"/>
      <c r="CI101" s="2154"/>
      <c r="CJ101" s="2154"/>
      <c r="CK101" s="2154"/>
      <c r="CL101" s="2154"/>
      <c r="CM101" s="2154"/>
      <c r="CN101" s="2154"/>
      <c r="CO101" s="2154"/>
      <c r="CP101" s="2154"/>
      <c r="CQ101" s="2154"/>
      <c r="CR101" s="2154"/>
      <c r="CS101" s="2154"/>
      <c r="CT101" s="2154"/>
      <c r="CU101" s="2154"/>
      <c r="CV101" s="2154"/>
      <c r="CW101" s="2154"/>
      <c r="CX101" s="2154"/>
      <c r="CY101" s="2154"/>
      <c r="CZ101" s="2154"/>
    </row>
    <row r="102" s="131" customFormat="true" ht="15" customHeight="true" x14ac:dyDescent="0.2">
      <c r="A102" s="1108"/>
      <c r="B102" s="894"/>
      <c r="C102" s="979"/>
      <c r="D102" s="980"/>
      <c r="E102" s="980"/>
      <c r="F102" s="980"/>
      <c r="G102" s="981"/>
      <c r="H102" s="982"/>
      <c r="I102" s="980"/>
      <c r="J102" s="980"/>
      <c r="K102" s="980"/>
      <c r="L102" s="983"/>
      <c r="M102" s="979"/>
      <c r="N102" s="980"/>
      <c r="O102" s="980"/>
      <c r="P102" s="980"/>
      <c r="Q102" s="981"/>
      <c r="R102" s="982"/>
      <c r="S102" s="980"/>
      <c r="T102" s="980"/>
      <c r="U102" s="980"/>
      <c r="V102" s="980"/>
      <c r="W102" s="980"/>
      <c r="X102" s="980"/>
      <c r="Y102" s="980"/>
      <c r="Z102" s="980"/>
      <c r="AA102" s="980"/>
      <c r="AB102" s="983"/>
      <c r="AC102" s="667"/>
      <c r="AD102" s="667"/>
      <c r="AE102" s="667"/>
      <c r="AF102" s="667"/>
      <c r="AG102" s="667"/>
      <c r="AH102" s="667"/>
      <c r="AI102" s="667"/>
      <c r="AJ102" s="667"/>
      <c r="AK102" s="667"/>
      <c r="AL102" s="667"/>
      <c r="AM102" s="667"/>
      <c r="AN102" s="667"/>
      <c r="AO102" s="667"/>
      <c r="AP102" s="667"/>
      <c r="AQ102" s="667"/>
      <c r="AR102" s="667"/>
      <c r="AS102" s="667"/>
      <c r="AT102" s="667"/>
      <c r="AU102" s="667"/>
      <c r="AV102" s="667"/>
      <c r="AW102" s="667"/>
      <c r="AX102" s="667"/>
      <c r="AY102" s="667"/>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304"/>
      <c r="CC102" s="2154"/>
      <c r="CD102" s="2154"/>
      <c r="CE102" s="2154"/>
      <c r="CF102" s="2154"/>
      <c r="CG102" s="2154"/>
      <c r="CH102" s="2154"/>
      <c r="CI102" s="2154"/>
      <c r="CJ102" s="2154"/>
      <c r="CK102" s="2154"/>
      <c r="CL102" s="2154"/>
      <c r="CM102" s="2154"/>
      <c r="CN102" s="2154"/>
      <c r="CO102" s="2154"/>
      <c r="CP102" s="2154"/>
      <c r="CQ102" s="2154"/>
      <c r="CR102" s="2154"/>
      <c r="CS102" s="2154"/>
      <c r="CT102" s="2154"/>
      <c r="CU102" s="2154"/>
      <c r="CV102" s="2154"/>
      <c r="CW102" s="2154"/>
      <c r="CX102" s="2154"/>
      <c r="CY102" s="2154"/>
      <c r="CZ102" s="2154"/>
    </row>
    <row r="103" s="131" customFormat="true" ht="15" customHeight="true" x14ac:dyDescent="0.2">
      <c r="A103" s="1108"/>
      <c r="B103" s="894"/>
      <c r="C103" s="979"/>
      <c r="D103" s="980"/>
      <c r="E103" s="980"/>
      <c r="F103" s="980"/>
      <c r="G103" s="981"/>
      <c r="H103" s="982"/>
      <c r="I103" s="980"/>
      <c r="J103" s="980"/>
      <c r="K103" s="980"/>
      <c r="L103" s="983"/>
      <c r="M103" s="979"/>
      <c r="N103" s="980"/>
      <c r="O103" s="980"/>
      <c r="P103" s="980"/>
      <c r="Q103" s="981"/>
      <c r="R103" s="982"/>
      <c r="S103" s="980"/>
      <c r="T103" s="980"/>
      <c r="U103" s="980"/>
      <c r="V103" s="980"/>
      <c r="W103" s="980"/>
      <c r="X103" s="980"/>
      <c r="Y103" s="980"/>
      <c r="Z103" s="980"/>
      <c r="AA103" s="980"/>
      <c r="AB103" s="983"/>
      <c r="AC103" s="667"/>
      <c r="AD103" s="667"/>
      <c r="AE103" s="667"/>
      <c r="AF103" s="667"/>
      <c r="AG103" s="667"/>
      <c r="AH103" s="667"/>
      <c r="AI103" s="667"/>
      <c r="AJ103" s="667"/>
      <c r="AK103" s="667"/>
      <c r="AL103" s="667"/>
      <c r="AM103" s="667"/>
      <c r="AN103" s="667"/>
      <c r="AO103" s="667"/>
      <c r="AP103" s="667"/>
      <c r="AQ103" s="667"/>
      <c r="AR103" s="667"/>
      <c r="AS103" s="667"/>
      <c r="AT103" s="667"/>
      <c r="AU103" s="667"/>
      <c r="AV103" s="667"/>
      <c r="AW103" s="667"/>
      <c r="AX103" s="667"/>
      <c r="AY103" s="667"/>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304"/>
      <c r="CC103" s="2154"/>
      <c r="CD103" s="2154"/>
      <c r="CE103" s="2154"/>
      <c r="CF103" s="2154"/>
      <c r="CG103" s="2154"/>
      <c r="CH103" s="2154"/>
      <c r="CI103" s="2154"/>
      <c r="CJ103" s="2154"/>
      <c r="CK103" s="2154"/>
      <c r="CL103" s="2154"/>
      <c r="CM103" s="2154"/>
      <c r="CN103" s="2154"/>
      <c r="CO103" s="2154"/>
      <c r="CP103" s="2154"/>
      <c r="CQ103" s="2154"/>
      <c r="CR103" s="2154"/>
      <c r="CS103" s="2154"/>
      <c r="CT103" s="2154"/>
      <c r="CU103" s="2154"/>
      <c r="CV103" s="2154"/>
      <c r="CW103" s="2154"/>
      <c r="CX103" s="2154"/>
      <c r="CY103" s="2154"/>
      <c r="CZ103" s="2154"/>
    </row>
    <row r="104" s="131" customFormat="true" ht="15" customHeight="true" x14ac:dyDescent="0.2">
      <c r="A104" s="1108"/>
      <c r="B104" s="894"/>
      <c r="C104" s="979"/>
      <c r="D104" s="980"/>
      <c r="E104" s="980"/>
      <c r="F104" s="980"/>
      <c r="G104" s="981"/>
      <c r="H104" s="982"/>
      <c r="I104" s="980"/>
      <c r="J104" s="980"/>
      <c r="K104" s="980"/>
      <c r="L104" s="983"/>
      <c r="M104" s="979"/>
      <c r="N104" s="980"/>
      <c r="O104" s="980"/>
      <c r="P104" s="980"/>
      <c r="Q104" s="981"/>
      <c r="R104" s="982"/>
      <c r="S104" s="980"/>
      <c r="T104" s="980"/>
      <c r="U104" s="980"/>
      <c r="V104" s="980"/>
      <c r="W104" s="980"/>
      <c r="X104" s="980"/>
      <c r="Y104" s="980"/>
      <c r="Z104" s="980"/>
      <c r="AA104" s="980"/>
      <c r="AB104" s="983"/>
      <c r="AC104" s="667"/>
      <c r="AD104" s="667"/>
      <c r="AE104" s="667"/>
      <c r="AF104" s="667"/>
      <c r="AG104" s="667"/>
      <c r="AH104" s="667"/>
      <c r="AI104" s="667"/>
      <c r="AJ104" s="667"/>
      <c r="AK104" s="667"/>
      <c r="AL104" s="667"/>
      <c r="AM104" s="667"/>
      <c r="AN104" s="667"/>
      <c r="AO104" s="667"/>
      <c r="AP104" s="667"/>
      <c r="AQ104" s="667"/>
      <c r="AR104" s="667"/>
      <c r="AS104" s="667"/>
      <c r="AT104" s="667"/>
      <c r="AU104" s="667"/>
      <c r="AV104" s="667"/>
      <c r="AW104" s="667"/>
      <c r="AX104" s="667"/>
      <c r="AY104" s="667"/>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304"/>
      <c r="CC104" s="2154"/>
      <c r="CD104" s="2154"/>
      <c r="CE104" s="2154"/>
      <c r="CF104" s="2154"/>
      <c r="CG104" s="2154"/>
      <c r="CH104" s="2154"/>
      <c r="CI104" s="2154"/>
      <c r="CJ104" s="2154"/>
      <c r="CK104" s="2154"/>
      <c r="CL104" s="2154"/>
      <c r="CM104" s="2154"/>
      <c r="CN104" s="2154"/>
      <c r="CO104" s="2154"/>
      <c r="CP104" s="2154"/>
      <c r="CQ104" s="2154"/>
      <c r="CR104" s="2154"/>
      <c r="CS104" s="2154"/>
      <c r="CT104" s="2154"/>
      <c r="CU104" s="2154"/>
      <c r="CV104" s="2154"/>
      <c r="CW104" s="2154"/>
      <c r="CX104" s="2154"/>
      <c r="CY104" s="2154"/>
      <c r="CZ104" s="2154"/>
    </row>
    <row r="105" s="131" customFormat="true" ht="15" customHeight="true" x14ac:dyDescent="0.2">
      <c r="A105" s="889"/>
      <c r="B105" s="895"/>
      <c r="C105" s="984"/>
      <c r="D105" s="985"/>
      <c r="E105" s="985"/>
      <c r="F105" s="985"/>
      <c r="G105" s="986"/>
      <c r="H105" s="987"/>
      <c r="I105" s="985"/>
      <c r="J105" s="985"/>
      <c r="K105" s="985"/>
      <c r="L105" s="988"/>
      <c r="M105" s="984"/>
      <c r="N105" s="985"/>
      <c r="O105" s="985"/>
      <c r="P105" s="985"/>
      <c r="Q105" s="986"/>
      <c r="R105" s="987"/>
      <c r="S105" s="985"/>
      <c r="T105" s="985"/>
      <c r="U105" s="985"/>
      <c r="V105" s="985"/>
      <c r="W105" s="985"/>
      <c r="X105" s="985"/>
      <c r="Y105" s="985"/>
      <c r="Z105" s="985"/>
      <c r="AA105" s="985"/>
      <c r="AB105" s="988"/>
      <c r="AC105" s="667"/>
      <c r="AD105" s="667"/>
      <c r="AE105" s="667"/>
      <c r="AF105" s="667"/>
      <c r="AG105" s="667"/>
      <c r="AH105" s="667"/>
      <c r="AI105" s="667"/>
      <c r="AJ105" s="667"/>
      <c r="AK105" s="667"/>
      <c r="AL105" s="667"/>
      <c r="AM105" s="667"/>
      <c r="AN105" s="667"/>
      <c r="AO105" s="667"/>
      <c r="AP105" s="667"/>
      <c r="AQ105" s="667"/>
      <c r="AR105" s="667"/>
      <c r="AS105" s="667"/>
      <c r="AT105" s="667"/>
      <c r="AU105" s="667"/>
      <c r="AV105" s="667"/>
      <c r="AW105" s="667"/>
      <c r="AX105" s="667"/>
      <c r="AY105" s="667"/>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333"/>
      <c r="CC105" s="2154"/>
      <c r="CD105" s="2154"/>
      <c r="CE105" s="2154"/>
      <c r="CF105" s="2154"/>
      <c r="CG105" s="2154"/>
      <c r="CH105" s="2154"/>
      <c r="CI105" s="2154"/>
      <c r="CJ105" s="2154"/>
      <c r="CK105" s="2154"/>
      <c r="CL105" s="2154"/>
      <c r="CM105" s="2154"/>
      <c r="CN105" s="2154"/>
      <c r="CO105" s="2154"/>
      <c r="CP105" s="2154"/>
      <c r="CQ105" s="2154"/>
      <c r="CR105" s="2154"/>
      <c r="CS105" s="2154"/>
      <c r="CT105" s="2154"/>
      <c r="CU105" s="2154"/>
      <c r="CV105" s="2154"/>
      <c r="CW105" s="2154"/>
      <c r="CX105" s="2154"/>
      <c r="CY105" s="2154"/>
      <c r="CZ105" s="2154"/>
    </row>
    <row r="106" s="131" customFormat="true" ht="250.15" customHeight="true" x14ac:dyDescent="0.2">
      <c r="A106" s="400"/>
      <c r="B106" s="702"/>
      <c r="C106" s="703"/>
      <c r="D106" s="703"/>
      <c r="E106" s="703"/>
      <c r="F106" s="703"/>
      <c r="G106" s="703"/>
      <c r="H106" s="703"/>
      <c r="I106" s="703"/>
      <c r="J106" s="703"/>
      <c r="K106" s="703"/>
      <c r="L106" s="703"/>
      <c r="M106" s="703"/>
      <c r="N106" s="703"/>
      <c r="O106" s="703"/>
      <c r="P106" s="703"/>
      <c r="Q106" s="703"/>
      <c r="R106" s="703"/>
      <c r="S106" s="703"/>
      <c r="T106" s="703"/>
      <c r="U106" s="703"/>
      <c r="V106" s="703"/>
      <c r="W106" s="703"/>
      <c r="X106" s="703"/>
      <c r="Y106" s="703"/>
      <c r="Z106" s="703"/>
      <c r="AA106" s="703"/>
      <c r="AB106" s="703"/>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99"/>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400"/>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78"/>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447" t="str">
        <f>A1026</f>
        <v>Ethiopia</v>
      </c>
      <c r="B108" s="2448"/>
      <c r="C108" s="113"/>
      <c r="D108" s="113"/>
      <c r="E108" s="113"/>
      <c r="F108" s="113"/>
      <c r="G108" s="113"/>
      <c r="H108" s="113"/>
      <c r="I108" s="113"/>
      <c r="J108" s="113"/>
      <c r="K108" s="113"/>
      <c r="L108" s="113"/>
      <c r="M108" s="113"/>
      <c r="N108" s="113"/>
      <c r="O108" s="113"/>
      <c r="P108" s="113"/>
      <c r="Q108" s="113"/>
      <c r="R108" s="113"/>
      <c r="S108" s="113"/>
      <c r="T108" s="113"/>
      <c r="U108" s="113"/>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2005</v>
      </c>
      <c r="B109" s="139"/>
      <c r="C109" s="113"/>
      <c r="D109" s="113"/>
      <c r="E109" s="113"/>
      <c r="F109" s="113"/>
      <c r="G109" s="113"/>
      <c r="H109" s="113"/>
      <c r="I109" s="113"/>
      <c r="J109" s="113"/>
      <c r="K109" s="113"/>
      <c r="L109" s="113"/>
      <c r="M109" s="113"/>
      <c r="N109" s="113"/>
      <c r="O109" s="113"/>
      <c r="P109" s="113"/>
      <c r="Q109" s="113"/>
      <c r="R109" s="113"/>
      <c r="S109" s="113"/>
      <c r="T109" s="113"/>
      <c r="U109" s="113"/>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5" t="s">
        <v>97</v>
      </c>
      <c r="B112" s="222"/>
      <c r="C112" s="113"/>
      <c r="D112" s="113"/>
      <c r="E112" s="113"/>
      <c r="F112" s="113"/>
      <c r="G112" s="113"/>
      <c r="H112" s="113"/>
      <c r="I112" s="113"/>
      <c r="J112" s="113"/>
      <c r="K112" s="113"/>
      <c r="L112" s="113"/>
      <c r="M112" s="113"/>
      <c r="N112" s="113"/>
      <c r="O112" s="113"/>
      <c r="P112" s="113"/>
      <c r="Q112" s="113"/>
      <c r="R112" s="113"/>
      <c r="S112" s="113"/>
      <c r="T112" s="113"/>
      <c r="U112" s="113"/>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DHS05</v>
      </c>
      <c r="C115" s="113"/>
      <c r="D115" s="113"/>
      <c r="E115" s="113"/>
      <c r="F115" s="113"/>
      <c r="G115" s="113"/>
      <c r="H115" s="113"/>
      <c r="I115" s="113"/>
      <c r="J115" s="113"/>
      <c r="K115" s="113"/>
      <c r="L115" s="113"/>
      <c r="M115" s="113"/>
      <c r="N115" s="113"/>
      <c r="O115" s="113"/>
      <c r="P115" s="113"/>
      <c r="Q115" s="113"/>
      <c r="R115" s="113"/>
      <c r="S115" s="113"/>
      <c r="T115" s="113"/>
      <c r="U115" s="113"/>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96" t="str">
        <f>B1030</f>
        <v/>
      </c>
      <c r="B116" s="697"/>
      <c r="C116" s="113"/>
      <c r="D116" s="113"/>
      <c r="E116" s="113"/>
      <c r="F116" s="113"/>
      <c r="G116" s="113"/>
      <c r="H116" s="113"/>
      <c r="I116" s="113"/>
      <c r="J116" s="113"/>
      <c r="K116" s="113"/>
      <c r="L116" s="113"/>
      <c r="M116" s="113"/>
      <c r="N116" s="113"/>
      <c r="O116" s="113"/>
      <c r="P116" s="113"/>
      <c r="Q116" s="113"/>
      <c r="R116" s="113"/>
      <c r="S116" s="113"/>
      <c r="T116" s="113"/>
      <c r="U116" s="113"/>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96" t="str">
        <f>B1029</f>
        <v/>
      </c>
      <c r="B117" s="698"/>
      <c r="C117" s="113"/>
      <c r="D117" s="113"/>
      <c r="E117" s="113"/>
      <c r="F117" s="113"/>
      <c r="G117" s="113"/>
      <c r="H117" s="113"/>
      <c r="I117" s="113"/>
      <c r="J117" s="113"/>
      <c r="K117" s="113"/>
      <c r="L117" s="113"/>
      <c r="M117" s="113"/>
      <c r="N117" s="113"/>
      <c r="O117" s="113"/>
      <c r="P117" s="113"/>
      <c r="Q117" s="113"/>
      <c r="R117" s="113"/>
      <c r="S117" s="113"/>
      <c r="T117" s="113"/>
      <c r="U117" s="113"/>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99"/>
      <c r="B118" s="697"/>
      <c r="C118" s="113"/>
      <c r="D118" s="113"/>
      <c r="E118" s="113"/>
      <c r="F118" s="113"/>
      <c r="G118" s="113"/>
      <c r="H118" s="113"/>
      <c r="I118" s="113"/>
      <c r="J118" s="113"/>
      <c r="K118" s="113"/>
      <c r="L118" s="113"/>
      <c r="M118" s="113"/>
      <c r="N118" s="113"/>
      <c r="O118" s="113"/>
      <c r="P118" s="113"/>
      <c r="Q118" s="113"/>
      <c r="R118" s="113"/>
      <c r="S118" s="113"/>
      <c r="T118" s="113"/>
      <c r="U118" s="113"/>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700"/>
      <c r="B119" s="701"/>
      <c r="C119" s="113"/>
      <c r="D119" s="113"/>
      <c r="E119" s="113"/>
      <c r="F119" s="113"/>
      <c r="G119" s="113"/>
      <c r="H119" s="113"/>
      <c r="I119" s="113"/>
      <c r="J119" s="113"/>
      <c r="K119" s="113"/>
      <c r="L119" s="113"/>
      <c r="M119" s="113"/>
      <c r="N119" s="113"/>
      <c r="O119" s="113"/>
      <c r="P119" s="113"/>
      <c r="Q119" s="113"/>
      <c r="R119" s="113"/>
      <c r="S119" s="113"/>
      <c r="T119" s="113"/>
      <c r="U119" s="113"/>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399" customFormat="true" ht="15" customHeight="true" x14ac:dyDescent="0.2">
      <c r="A120" s="116" t="s">
        <v>98</v>
      </c>
      <c r="B120" s="207"/>
      <c r="C120" s="2485" t="s">
        <v>114</v>
      </c>
      <c r="D120" s="2486"/>
      <c r="E120" s="2486"/>
      <c r="F120" s="2486"/>
      <c r="G120" s="2487"/>
      <c r="H120" s="2646" t="s">
        <v>38</v>
      </c>
      <c r="I120" s="2647"/>
      <c r="J120" s="2647"/>
      <c r="K120" s="2647"/>
      <c r="L120" s="2648"/>
      <c r="M120" s="2653" t="s">
        <v>37</v>
      </c>
      <c r="N120" s="2654"/>
      <c r="O120" s="2654"/>
      <c r="P120" s="2654"/>
      <c r="Q120" s="2655"/>
      <c r="R120" s="2182" t="s">
        <v>137</v>
      </c>
      <c r="S120" s="2191"/>
      <c r="T120" s="2191"/>
      <c r="U120" s="2191"/>
      <c r="V120" s="2191"/>
      <c r="W120" s="2191"/>
      <c r="X120" s="2191"/>
      <c r="Y120" s="2191"/>
      <c r="Z120" s="2191"/>
      <c r="AA120" s="2191"/>
      <c r="AB120" s="2192"/>
      <c r="AC120" s="667"/>
      <c r="AD120" s="667"/>
      <c r="AE120" s="667"/>
      <c r="AF120" s="667"/>
      <c r="AG120" s="667"/>
      <c r="AH120" s="667"/>
      <c r="AI120" s="667"/>
      <c r="AJ120" s="667"/>
      <c r="AK120" s="667"/>
      <c r="AL120" s="667"/>
      <c r="AM120" s="667"/>
      <c r="AN120" s="667"/>
      <c r="AO120" s="667"/>
      <c r="AP120" s="667"/>
      <c r="AQ120" s="667"/>
      <c r="AR120" s="667"/>
      <c r="AS120" s="667"/>
      <c r="AT120" s="667"/>
      <c r="AU120" s="667"/>
      <c r="AV120" s="667"/>
      <c r="AW120" s="667"/>
      <c r="AX120" s="667"/>
      <c r="AY120" s="667"/>
      <c r="AZ120" s="216"/>
      <c r="BA120" s="217" t="s">
        <v>128</v>
      </c>
      <c r="BB120" s="116" t="s">
        <v>98</v>
      </c>
      <c r="BC120" s="2528" t="s">
        <v>114</v>
      </c>
      <c r="BD120" s="2529"/>
      <c r="BE120" s="2529"/>
      <c r="BF120" s="2529"/>
      <c r="BG120" s="2530"/>
      <c r="BH120" s="2531" t="s">
        <v>38</v>
      </c>
      <c r="BI120" s="2529"/>
      <c r="BJ120" s="2529"/>
      <c r="BK120" s="2529"/>
      <c r="BL120" s="2530"/>
      <c r="BM120" s="2531" t="s">
        <v>37</v>
      </c>
      <c r="BN120" s="2529"/>
      <c r="BO120" s="2529"/>
      <c r="BP120" s="2529"/>
      <c r="BQ120" s="2551"/>
      <c r="BR120" s="2076" t="s">
        <v>137</v>
      </c>
      <c r="BS120" s="2077"/>
      <c r="BT120" s="2077"/>
      <c r="BU120" s="2077"/>
      <c r="BV120" s="2077"/>
      <c r="BW120" s="2077"/>
      <c r="BX120" s="2077"/>
      <c r="BY120" s="2078"/>
      <c r="BZ120" s="313"/>
      <c r="CA120" s="313"/>
      <c r="CB120" s="313"/>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399" customFormat="true" ht="12.75" x14ac:dyDescent="0.2">
      <c r="A121" s="187" t="s">
        <v>87</v>
      </c>
      <c r="B121" s="245"/>
      <c r="C121" s="279" t="s">
        <v>0</v>
      </c>
      <c r="D121" s="280" t="s">
        <v>1</v>
      </c>
      <c r="E121" s="280" t="s">
        <v>2</v>
      </c>
      <c r="F121" s="280" t="s">
        <v>3</v>
      </c>
      <c r="G121" s="281" t="s">
        <v>4</v>
      </c>
      <c r="H121" s="1364" t="s">
        <v>0</v>
      </c>
      <c r="I121" s="1330" t="s">
        <v>1</v>
      </c>
      <c r="J121" s="1330" t="s">
        <v>2</v>
      </c>
      <c r="K121" s="1330" t="s">
        <v>3</v>
      </c>
      <c r="L121" s="1331" t="s">
        <v>4</v>
      </c>
      <c r="M121" s="1354" t="s">
        <v>0</v>
      </c>
      <c r="N121" s="1330" t="s">
        <v>1</v>
      </c>
      <c r="O121" s="1330" t="s">
        <v>2</v>
      </c>
      <c r="P121" s="1330" t="s">
        <v>3</v>
      </c>
      <c r="Q121" s="1376" t="s">
        <v>4</v>
      </c>
      <c r="R121" s="1364" t="s">
        <v>246</v>
      </c>
      <c r="S121" s="1330" t="s">
        <v>247</v>
      </c>
      <c r="T121" s="1330" t="s">
        <v>150</v>
      </c>
      <c r="U121" s="1330" t="s">
        <v>151</v>
      </c>
      <c r="V121" s="1330" t="s">
        <v>152</v>
      </c>
      <c r="W121" s="1330" t="s">
        <v>153</v>
      </c>
      <c r="X121" s="1330" t="s">
        <v>154</v>
      </c>
      <c r="Y121" s="1330" t="s">
        <v>155</v>
      </c>
      <c r="Z121" s="1330" t="s">
        <v>156</v>
      </c>
      <c r="AA121" s="1330" t="s">
        <v>157</v>
      </c>
      <c r="AB121" s="1332" t="s">
        <v>158</v>
      </c>
      <c r="AC121" s="667"/>
      <c r="AD121" s="667"/>
      <c r="AE121" s="667"/>
      <c r="AF121" s="667"/>
      <c r="AG121" s="667"/>
      <c r="AH121" s="667"/>
      <c r="AI121" s="667"/>
      <c r="AJ121" s="667"/>
      <c r="AK121" s="667"/>
      <c r="AL121" s="667"/>
      <c r="AM121" s="667"/>
      <c r="AN121" s="667"/>
      <c r="AO121" s="667"/>
      <c r="AP121" s="667"/>
      <c r="AQ121" s="667"/>
      <c r="AR121" s="667"/>
      <c r="AS121" s="667"/>
      <c r="AT121" s="667"/>
      <c r="AU121" s="667"/>
      <c r="AV121" s="667"/>
      <c r="AW121" s="667"/>
      <c r="AX121" s="667"/>
      <c r="AY121" s="667"/>
      <c r="AZ121" s="216"/>
      <c r="BA121" s="198" t="s">
        <v>116</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246</v>
      </c>
      <c r="BS121" s="172" t="s">
        <v>247</v>
      </c>
      <c r="BT121" s="172" t="s">
        <v>150</v>
      </c>
      <c r="BU121" s="172" t="s">
        <v>151</v>
      </c>
      <c r="BV121" s="172" t="s">
        <v>152</v>
      </c>
      <c r="BW121" s="172" t="s">
        <v>153</v>
      </c>
      <c r="BX121" s="172" t="s">
        <v>154</v>
      </c>
      <c r="BY121" s="173" t="s">
        <v>155</v>
      </c>
      <c r="BZ121" s="173" t="s">
        <v>156</v>
      </c>
      <c r="CA121" s="173" t="s">
        <v>157</v>
      </c>
      <c r="CB121" s="173" t="s">
        <v>158</v>
      </c>
      <c r="CC121" s="2155"/>
      <c r="CD121" s="2155"/>
      <c r="CE121" s="2155"/>
      <c r="CF121" s="2155"/>
      <c r="CG121" s="2155"/>
      <c r="CH121" s="2155"/>
      <c r="CI121" s="2155"/>
      <c r="CJ121" s="2155"/>
      <c r="CK121" s="2155"/>
      <c r="CL121" s="2155"/>
      <c r="CM121" s="2155"/>
      <c r="CN121" s="2155"/>
      <c r="CO121" s="2155"/>
      <c r="CP121" s="2155"/>
      <c r="CQ121" s="2155"/>
      <c r="CR121" s="2155"/>
      <c r="CS121" s="2155"/>
      <c r="CT121" s="2155"/>
      <c r="CU121" s="2155"/>
      <c r="CV121" s="2155"/>
      <c r="CW121" s="2155"/>
      <c r="CX121" s="2155"/>
      <c r="CY121" s="2155"/>
      <c r="CZ121" s="2155"/>
    </row>
    <row r="122" s="399" customFormat="true" ht="15" customHeight="true" x14ac:dyDescent="0.2">
      <c r="A122" s="2656" t="s">
        <v>18</v>
      </c>
      <c r="B122" s="1525" t="s">
        <v>14</v>
      </c>
      <c r="C122" s="1457">
        <v>4.4661606736156942</v>
      </c>
      <c r="D122" s="1458">
        <v>6.3174599401359695</v>
      </c>
      <c r="E122" s="1458">
        <v>7.96624478852533</v>
      </c>
      <c r="F122" s="1458">
        <v>6.0094697879446368</v>
      </c>
      <c r="G122" s="1459">
        <v>36.2353377639934</v>
      </c>
      <c r="H122" s="1460">
        <v>21.754448297143114</v>
      </c>
      <c r="I122" s="1458">
        <v>32.726403297369636</v>
      </c>
      <c r="J122" s="1458">
        <v>48.307597014653311</v>
      </c>
      <c r="K122" s="1458">
        <v>69.82967843786335</v>
      </c>
      <c r="L122" s="1461">
        <v>89.066556319539075</v>
      </c>
      <c r="M122" s="1462">
        <v>4.6928111498679055</v>
      </c>
      <c r="N122" s="1458">
        <v>5.9168884425235184</v>
      </c>
      <c r="O122" s="1458">
        <v>6.9498206775633067</v>
      </c>
      <c r="P122" s="1458">
        <v>7.0163919094271154</v>
      </c>
      <c r="Q122" s="1459">
        <v>8.7108606426592647</v>
      </c>
      <c r="R122" s="1460">
        <v>72.302470737184819</v>
      </c>
      <c r="S122" s="1458">
        <v>7.4625004566379802</v>
      </c>
      <c r="T122" s="1458">
        <v>7.7980453838932249</v>
      </c>
      <c r="U122" s="1458">
        <v>7.0237417121692554</v>
      </c>
      <c r="V122" s="1458">
        <v>50.504018991352275</v>
      </c>
      <c r="W122" s="1458">
        <v>6.5402990200219708</v>
      </c>
      <c r="X122" s="1458">
        <v>38.424172723113934</v>
      </c>
      <c r="Y122" s="1458">
        <v>7.8502752829997249</v>
      </c>
      <c r="Z122" s="1458">
        <v>15.353258979136003</v>
      </c>
      <c r="AA122" s="1458">
        <v>10.335294350815124</v>
      </c>
      <c r="AB122" s="2206">
        <v>10.86358667010848</v>
      </c>
      <c r="AC122" s="667"/>
      <c r="AD122" s="667"/>
      <c r="AE122" s="667"/>
      <c r="AF122" s="667"/>
      <c r="AG122" s="667"/>
      <c r="AH122" s="667"/>
      <c r="AI122" s="667"/>
      <c r="AJ122" s="667"/>
      <c r="AK122" s="667"/>
      <c r="AL122" s="667"/>
      <c r="AM122" s="667"/>
      <c r="AN122" s="667"/>
      <c r="AO122" s="667"/>
      <c r="AP122" s="667"/>
      <c r="AQ122" s="667"/>
      <c r="AR122" s="667"/>
      <c r="AS122" s="667"/>
      <c r="AT122" s="667"/>
      <c r="AU122" s="667"/>
      <c r="AV122" s="667"/>
      <c r="AW122" s="667"/>
      <c r="AX122" s="667"/>
      <c r="AY122" s="667"/>
      <c r="AZ122" s="216"/>
      <c r="BA122" s="2552" t="s">
        <v>18</v>
      </c>
      <c r="BB122" s="155" t="s">
        <v>14</v>
      </c>
      <c r="BC122" s="368">
        <v>625.33790400000021</v>
      </c>
      <c r="BD122" s="372">
        <v>883.81171500000005</v>
      </c>
      <c r="BE122" s="372">
        <v>1116.114421</v>
      </c>
      <c r="BF122" s="372">
        <v>840.77559499999995</v>
      </c>
      <c r="BG122" s="376">
        <v>5071.7799420000038</v>
      </c>
      <c r="BH122" s="380">
        <v>369.45376399999992</v>
      </c>
      <c r="BI122" s="372">
        <v>556.37215299999934</v>
      </c>
      <c r="BJ122" s="372">
        <v>818.93305099999895</v>
      </c>
      <c r="BK122" s="372">
        <v>1186.243824000001</v>
      </c>
      <c r="BL122" s="376">
        <v>1512.5345110000003</v>
      </c>
      <c r="BM122" s="380">
        <v>576.90017200000023</v>
      </c>
      <c r="BN122" s="372">
        <v>727.99970900000005</v>
      </c>
      <c r="BO122" s="372">
        <v>854.7807690000003</v>
      </c>
      <c r="BP122" s="372">
        <v>863.44470299999978</v>
      </c>
      <c r="BQ122" s="376">
        <v>1071.1569210000002</v>
      </c>
      <c r="BR122" s="380">
        <v>1717.2592049999982</v>
      </c>
      <c r="BS122" s="372">
        <v>55.663811999999993</v>
      </c>
      <c r="BT122" s="372">
        <v>1351.3675880000001</v>
      </c>
      <c r="BU122" s="372">
        <v>43.011306999999988</v>
      </c>
      <c r="BV122" s="372">
        <v>147.43762100000001</v>
      </c>
      <c r="BW122" s="372">
        <v>13.436557999999993</v>
      </c>
      <c r="BX122" s="372">
        <v>64.339609999999965</v>
      </c>
      <c r="BY122" s="384">
        <v>2009.1407690000003</v>
      </c>
      <c r="BZ122" s="384">
        <v>2354.9582610000016</v>
      </c>
      <c r="CA122" s="384">
        <v>296.01883099999998</v>
      </c>
      <c r="CB122" s="384">
        <v>485.1860150000004</v>
      </c>
      <c r="CC122" s="2219"/>
      <c r="CD122" s="2219"/>
      <c r="CE122" s="2219"/>
      <c r="CF122" s="2219"/>
      <c r="CG122" s="2219"/>
      <c r="CH122" s="2219"/>
      <c r="CI122" s="2219"/>
      <c r="CJ122" s="2219"/>
      <c r="CK122" s="2219"/>
      <c r="CL122" s="2219"/>
      <c r="CM122" s="2219"/>
      <c r="CN122" s="2219"/>
      <c r="CO122" s="2219"/>
      <c r="CP122" s="2219"/>
      <c r="CQ122" s="2219"/>
      <c r="CR122" s="2219"/>
      <c r="CS122" s="2219"/>
      <c r="CT122" s="2219"/>
      <c r="CU122" s="2219"/>
      <c r="CV122" s="2219"/>
      <c r="CW122" s="2219"/>
      <c r="CX122" s="2219"/>
      <c r="CY122" s="2219"/>
      <c r="CZ122" s="2156"/>
    </row>
    <row r="123" s="399" customFormat="true" ht="15" customHeight="true" x14ac:dyDescent="0.2">
      <c r="A123" s="2657"/>
      <c r="B123" s="1526" t="s">
        <v>51</v>
      </c>
      <c r="C123" s="1463">
        <v>95.533839326384211</v>
      </c>
      <c r="D123" s="1464">
        <v>93.682540059863925</v>
      </c>
      <c r="E123" s="1464">
        <v>92.033755211474627</v>
      </c>
      <c r="F123" s="1464">
        <v>93.990530212055305</v>
      </c>
      <c r="G123" s="1465">
        <v>63.764662236007396</v>
      </c>
      <c r="H123" s="1466">
        <v>78.245551702856801</v>
      </c>
      <c r="I123" s="1464">
        <v>67.273596702630257</v>
      </c>
      <c r="J123" s="1464">
        <v>51.69240298534654</v>
      </c>
      <c r="K123" s="1464">
        <v>30.17032156213666</v>
      </c>
      <c r="L123" s="1467">
        <v>10.933443680460972</v>
      </c>
      <c r="M123" s="1468">
        <v>95.307188850132079</v>
      </c>
      <c r="N123" s="1464">
        <v>94.083111557476357</v>
      </c>
      <c r="O123" s="1464">
        <v>93.050179322436676</v>
      </c>
      <c r="P123" s="1464">
        <v>92.983608090572815</v>
      </c>
      <c r="Q123" s="1465">
        <v>91.289139357340787</v>
      </c>
      <c r="R123" s="1466">
        <v>27.697529262815017</v>
      </c>
      <c r="S123" s="1464">
        <v>92.537499543362074</v>
      </c>
      <c r="T123" s="1464">
        <v>92.20195461610659</v>
      </c>
      <c r="U123" s="1464">
        <v>92.976258287830703</v>
      </c>
      <c r="V123" s="1464">
        <v>49.49598100864803</v>
      </c>
      <c r="W123" s="1464">
        <v>93.459700979978052</v>
      </c>
      <c r="X123" s="1464">
        <v>61.575827276885718</v>
      </c>
      <c r="Y123" s="1464">
        <v>92.149724717000254</v>
      </c>
      <c r="Z123" s="1464">
        <v>84.646741020863885</v>
      </c>
      <c r="AA123" s="1464">
        <v>89.664705649184967</v>
      </c>
      <c r="AB123" s="2207">
        <v>89.136413329891198</v>
      </c>
      <c r="AC123" s="667"/>
      <c r="AD123" s="667"/>
      <c r="AE123" s="667"/>
      <c r="AF123" s="667"/>
      <c r="AG123" s="667"/>
      <c r="AH123" s="667"/>
      <c r="AI123" s="667"/>
      <c r="AJ123" s="667"/>
      <c r="AK123" s="667"/>
      <c r="AL123" s="667"/>
      <c r="AM123" s="667"/>
      <c r="AN123" s="667"/>
      <c r="AO123" s="667"/>
      <c r="AP123" s="667"/>
      <c r="AQ123" s="667"/>
      <c r="AR123" s="667"/>
      <c r="AS123" s="667"/>
      <c r="AT123" s="667"/>
      <c r="AU123" s="667"/>
      <c r="AV123" s="667"/>
      <c r="AW123" s="667"/>
      <c r="AX123" s="667"/>
      <c r="AY123" s="667"/>
      <c r="AZ123" s="216"/>
      <c r="BA123" s="2553"/>
      <c r="BB123" s="156" t="s">
        <v>51</v>
      </c>
      <c r="BC123" s="369">
        <v>13376.350563999995</v>
      </c>
      <c r="BD123" s="373">
        <v>13106.173554000014</v>
      </c>
      <c r="BE123" s="373">
        <v>12894.431961000006</v>
      </c>
      <c r="BF123" s="373">
        <v>13150.069265999993</v>
      </c>
      <c r="BG123" s="377">
        <v>8924.9984930000101</v>
      </c>
      <c r="BH123" s="381">
        <v>1328.8368980000007</v>
      </c>
      <c r="BI123" s="373">
        <v>1143.6990339999995</v>
      </c>
      <c r="BJ123" s="373">
        <v>876.31387000000029</v>
      </c>
      <c r="BK123" s="373">
        <v>512.52359200000001</v>
      </c>
      <c r="BL123" s="377">
        <v>185.67250800000011</v>
      </c>
      <c r="BM123" s="381">
        <v>11716.374659999981</v>
      </c>
      <c r="BN123" s="373">
        <v>11575.759539999995</v>
      </c>
      <c r="BO123" s="373">
        <v>11444.540445999994</v>
      </c>
      <c r="BP123" s="373">
        <v>11442.662397999993</v>
      </c>
      <c r="BQ123" s="377">
        <v>11225.640891999981</v>
      </c>
      <c r="BR123" s="381">
        <v>657.84525199999905</v>
      </c>
      <c r="BS123" s="373">
        <v>690.24987099999805</v>
      </c>
      <c r="BT123" s="373">
        <v>15978.200546999986</v>
      </c>
      <c r="BU123" s="373">
        <v>569.35897600000078</v>
      </c>
      <c r="BV123" s="373">
        <v>144.4948310000002</v>
      </c>
      <c r="BW123" s="373">
        <v>192.00600599999979</v>
      </c>
      <c r="BX123" s="373">
        <v>103.10605099999982</v>
      </c>
      <c r="BY123" s="385">
        <v>23584.111653000069</v>
      </c>
      <c r="BZ123" s="385">
        <v>12983.532831999999</v>
      </c>
      <c r="CA123" s="385">
        <v>2568.1359859999998</v>
      </c>
      <c r="CB123" s="385">
        <v>3980.9818329999998</v>
      </c>
      <c r="CC123" s="2220"/>
      <c r="CD123" s="2220"/>
      <c r="CE123" s="2220"/>
      <c r="CF123" s="2220"/>
      <c r="CG123" s="2220"/>
      <c r="CH123" s="2220"/>
      <c r="CI123" s="2220"/>
      <c r="CJ123" s="2220"/>
      <c r="CK123" s="2220"/>
      <c r="CL123" s="2220"/>
      <c r="CM123" s="2220"/>
      <c r="CN123" s="2220"/>
      <c r="CO123" s="2220"/>
      <c r="CP123" s="2220"/>
      <c r="CQ123" s="2220"/>
      <c r="CR123" s="2220"/>
      <c r="CS123" s="2220"/>
      <c r="CT123" s="2220"/>
      <c r="CU123" s="2220"/>
      <c r="CV123" s="2220"/>
      <c r="CW123" s="2220"/>
      <c r="CX123" s="2220"/>
      <c r="CY123" s="2220"/>
      <c r="CZ123" s="2157"/>
    </row>
    <row r="124" s="399" customFormat="true" ht="15" customHeight="true" x14ac:dyDescent="0.2">
      <c r="A124" s="2657" t="s">
        <v>50</v>
      </c>
      <c r="B124" s="1526" t="s">
        <v>15</v>
      </c>
      <c r="C124" s="1469">
        <f>C122*C129/100</f>
        <v>4.0788324229983131</v>
      </c>
      <c r="D124" s="1470">
        <f>D122*D129/100</f>
        <v>5.4694371386903731</v>
      </c>
      <c r="E124" s="1470">
        <f t="shared" ref="E124:AB124" si="0">E122*E129/100</f>
        <v>6.4776776557689368</v>
      </c>
      <c r="F124" s="1470">
        <f t="shared" si="0"/>
        <v>4.8624733693773825</v>
      </c>
      <c r="G124" s="1471">
        <f t="shared" si="0"/>
        <v>16.978327857365642</v>
      </c>
      <c r="H124" s="1472">
        <f t="shared" si="0"/>
        <v>10.891989772731979</v>
      </c>
      <c r="I124" s="1470">
        <f t="shared" si="0"/>
        <v>10.121124239722793</v>
      </c>
      <c r="J124" s="1470">
        <f t="shared" si="0"/>
        <v>11.171666145577239</v>
      </c>
      <c r="K124" s="1470">
        <f t="shared" si="0"/>
        <v>26.957395613777354</v>
      </c>
      <c r="L124" s="1473">
        <f t="shared" si="0"/>
        <v>54.295529546049245</v>
      </c>
      <c r="M124" s="1469">
        <f t="shared" si="0"/>
        <v>4.3519026322212522</v>
      </c>
      <c r="N124" s="1470">
        <f t="shared" si="0"/>
        <v>5.066988059366242</v>
      </c>
      <c r="O124" s="1470">
        <f t="shared" si="0"/>
        <v>5.8882329183887627</v>
      </c>
      <c r="P124" s="1470">
        <f t="shared" si="0"/>
        <v>5.3914677855037132</v>
      </c>
      <c r="Q124" s="1471">
        <f t="shared" si="0"/>
        <v>6.7197321969878745</v>
      </c>
      <c r="R124" s="1472">
        <f t="shared" si="0"/>
        <v>26.614626877426161</v>
      </c>
      <c r="S124" s="1470">
        <f t="shared" si="0"/>
        <v>4.5364895122858497</v>
      </c>
      <c r="T124" s="1470">
        <f t="shared" si="0"/>
        <v>4.944746450389224</v>
      </c>
      <c r="U124" s="1470">
        <f t="shared" si="0"/>
        <v>4.106888544100034</v>
      </c>
      <c r="V124" s="1470">
        <f t="shared" si="0"/>
        <v>24.058299623366338</v>
      </c>
      <c r="W124" s="1470">
        <f t="shared" si="0"/>
        <v>4.3011860969570126</v>
      </c>
      <c r="X124" s="1470">
        <f t="shared" si="0"/>
        <v>19.002797102880471</v>
      </c>
      <c r="Y124" s="1470">
        <f t="shared" si="0"/>
        <v>5.2223780863507674</v>
      </c>
      <c r="Z124" s="1470">
        <f t="shared" si="0"/>
        <v>13.019520923082659</v>
      </c>
      <c r="AA124" s="1470">
        <f t="shared" si="0"/>
        <v>4.995306974591986</v>
      </c>
      <c r="AB124" s="1473">
        <f t="shared" si="0"/>
        <v>3.6561159266130532</v>
      </c>
      <c r="AC124" s="667"/>
      <c r="AD124" s="667"/>
      <c r="AE124" s="667"/>
      <c r="AF124" s="667"/>
      <c r="AG124" s="667"/>
      <c r="AH124" s="667"/>
      <c r="AI124" s="667"/>
      <c r="AJ124" s="667"/>
      <c r="AK124" s="667"/>
      <c r="AL124" s="667"/>
      <c r="AM124" s="667"/>
      <c r="AN124" s="667"/>
      <c r="AO124" s="667"/>
      <c r="AP124" s="667"/>
      <c r="AQ124" s="667"/>
      <c r="AR124" s="667"/>
      <c r="AS124" s="667"/>
      <c r="AT124" s="667"/>
      <c r="AU124" s="667"/>
      <c r="AV124" s="667"/>
      <c r="AW124" s="667"/>
      <c r="AX124" s="667"/>
      <c r="AY124" s="667"/>
      <c r="AZ124" s="216"/>
      <c r="BA124" s="2553" t="s">
        <v>50</v>
      </c>
      <c r="BB124" s="156" t="s">
        <v>15</v>
      </c>
      <c r="BC124" s="369">
        <v>571.10540900000012</v>
      </c>
      <c r="BD124" s="373">
        <v>765.17344999999978</v>
      </c>
      <c r="BE124" s="373">
        <v>901.01286800000037</v>
      </c>
      <c r="BF124" s="373">
        <v>667.03512400000011</v>
      </c>
      <c r="BG124" s="377">
        <v>2370.1099910000016</v>
      </c>
      <c r="BH124" s="381">
        <v>184.473296</v>
      </c>
      <c r="BI124" s="373">
        <v>172.06631700000008</v>
      </c>
      <c r="BJ124" s="373">
        <v>188.01929600000003</v>
      </c>
      <c r="BK124" s="373">
        <v>456.26033700000011</v>
      </c>
      <c r="BL124" s="377">
        <v>920.95097499999883</v>
      </c>
      <c r="BM124" s="381">
        <v>534.99135100000001</v>
      </c>
      <c r="BN124" s="373">
        <v>623.43001200000015</v>
      </c>
      <c r="BO124" s="373">
        <v>717.39296500000012</v>
      </c>
      <c r="BP124" s="373">
        <v>663.47979999999984</v>
      </c>
      <c r="BQ124" s="377">
        <v>813.37249300000042</v>
      </c>
      <c r="BR124" s="381">
        <v>629.79432299999928</v>
      </c>
      <c r="BS124" s="373">
        <v>33.838296000000007</v>
      </c>
      <c r="BT124" s="373">
        <v>853.15216700000042</v>
      </c>
      <c r="BU124" s="373">
        <v>25.149365</v>
      </c>
      <c r="BV124" s="373">
        <v>70.23398399999995</v>
      </c>
      <c r="BW124" s="373">
        <v>8.8364670000000007</v>
      </c>
      <c r="BX124" s="373">
        <v>31.715689000000005</v>
      </c>
      <c r="BY124" s="385">
        <v>1325.6694960000004</v>
      </c>
      <c r="BZ124" s="385">
        <v>1990.1723239999997</v>
      </c>
      <c r="CA124" s="385">
        <v>142.586457</v>
      </c>
      <c r="CB124" s="385">
        <v>163.288274</v>
      </c>
      <c r="CC124" s="2220"/>
      <c r="CD124" s="2220"/>
      <c r="CE124" s="2220"/>
      <c r="CF124" s="2220"/>
      <c r="CG124" s="2220"/>
      <c r="CH124" s="2220"/>
      <c r="CI124" s="2220"/>
      <c r="CJ124" s="2220"/>
      <c r="CK124" s="2220"/>
      <c r="CL124" s="2220"/>
      <c r="CM124" s="2220"/>
      <c r="CN124" s="2220"/>
      <c r="CO124" s="2220"/>
      <c r="CP124" s="2220"/>
      <c r="CQ124" s="2220"/>
      <c r="CR124" s="2220"/>
      <c r="CS124" s="2220"/>
      <c r="CT124" s="2220"/>
      <c r="CU124" s="2220"/>
      <c r="CV124" s="2220"/>
      <c r="CW124" s="2220"/>
      <c r="CX124" s="2220"/>
      <c r="CY124" s="2220"/>
      <c r="CZ124" s="2157"/>
    </row>
    <row r="125" s="399" customFormat="true" ht="15" customHeight="true" x14ac:dyDescent="0.2">
      <c r="A125" s="2657"/>
      <c r="B125" s="1526" t="s">
        <v>16</v>
      </c>
      <c r="C125" s="1469">
        <f>C122*C128/100</f>
        <v>0.38732825061738102</v>
      </c>
      <c r="D125" s="1470">
        <f>D122*D128/100</f>
        <v>0.84802280144559417</v>
      </c>
      <c r="E125" s="1470">
        <f t="shared" ref="E125:AB125" si="1">E122*E128/100</f>
        <v>1.488567132756395</v>
      </c>
      <c r="F125" s="1470">
        <f t="shared" si="1"/>
        <v>1.1469964185672554</v>
      </c>
      <c r="G125" s="1471">
        <f t="shared" si="1"/>
        <v>19.257009906627765</v>
      </c>
      <c r="H125" s="1472">
        <f t="shared" si="1"/>
        <v>10.862458524411133</v>
      </c>
      <c r="I125" s="1470">
        <f t="shared" si="1"/>
        <v>22.605279057646882</v>
      </c>
      <c r="J125" s="1470">
        <f t="shared" si="1"/>
        <v>37.135930869076113</v>
      </c>
      <c r="K125" s="1470">
        <f t="shared" si="1"/>
        <v>42.872282824085893</v>
      </c>
      <c r="L125" s="1473">
        <f t="shared" si="1"/>
        <v>34.771026773489716</v>
      </c>
      <c r="M125" s="1469">
        <f t="shared" si="1"/>
        <v>0.34090851764665131</v>
      </c>
      <c r="N125" s="1470">
        <f t="shared" si="1"/>
        <v>0.8499003831572769</v>
      </c>
      <c r="O125" s="1470">
        <f t="shared" si="1"/>
        <v>1.0615877591745433</v>
      </c>
      <c r="P125" s="1470">
        <f t="shared" si="1"/>
        <v>1.6249241239234036</v>
      </c>
      <c r="Q125" s="1471">
        <f t="shared" si="1"/>
        <v>1.9911284456713922</v>
      </c>
      <c r="R125" s="1472">
        <f t="shared" si="1"/>
        <v>45.687843859758694</v>
      </c>
      <c r="S125" s="1470">
        <f t="shared" si="1"/>
        <v>2.9260109443521314</v>
      </c>
      <c r="T125" s="1470">
        <f t="shared" si="1"/>
        <v>2.8532989335040049</v>
      </c>
      <c r="U125" s="1470">
        <f t="shared" si="1"/>
        <v>2.916853168069224</v>
      </c>
      <c r="V125" s="1470">
        <f t="shared" si="1"/>
        <v>26.445719367985916</v>
      </c>
      <c r="W125" s="1470">
        <f t="shared" si="1"/>
        <v>2.2391129230649618</v>
      </c>
      <c r="X125" s="1470">
        <f t="shared" si="1"/>
        <v>19.421375620233476</v>
      </c>
      <c r="Y125" s="1470">
        <f t="shared" si="1"/>
        <v>2.6278971966489593</v>
      </c>
      <c r="Z125" s="1470">
        <f t="shared" si="1"/>
        <v>2.333738056053333</v>
      </c>
      <c r="AA125" s="1470">
        <f t="shared" si="1"/>
        <v>5.3399873762231387</v>
      </c>
      <c r="AB125" s="1473">
        <f t="shared" si="1"/>
        <v>7.2074707434954197</v>
      </c>
      <c r="AC125" s="667"/>
      <c r="AD125" s="667"/>
      <c r="AE125" s="667"/>
      <c r="AF125" s="667"/>
      <c r="AG125" s="667"/>
      <c r="AH125" s="667"/>
      <c r="AI125" s="667"/>
      <c r="AJ125" s="667"/>
      <c r="AK125" s="667"/>
      <c r="AL125" s="667"/>
      <c r="AM125" s="667"/>
      <c r="AN125" s="667"/>
      <c r="AO125" s="667"/>
      <c r="AP125" s="667"/>
      <c r="AQ125" s="667"/>
      <c r="AR125" s="667"/>
      <c r="AS125" s="667"/>
      <c r="AT125" s="667"/>
      <c r="AU125" s="667"/>
      <c r="AV125" s="667"/>
      <c r="AW125" s="667"/>
      <c r="AX125" s="667"/>
      <c r="AY125" s="667"/>
      <c r="AZ125" s="216"/>
      <c r="BA125" s="2553"/>
      <c r="BB125" s="156" t="s">
        <v>16</v>
      </c>
      <c r="BC125" s="369">
        <v>54.232495000000007</v>
      </c>
      <c r="BD125" s="373">
        <v>118.63826499999998</v>
      </c>
      <c r="BE125" s="373">
        <v>207.05231300000005</v>
      </c>
      <c r="BF125" s="373">
        <v>157.34521100000003</v>
      </c>
      <c r="BG125" s="377">
        <v>2688.2053380000029</v>
      </c>
      <c r="BH125" s="381">
        <v>183.97313699999989</v>
      </c>
      <c r="BI125" s="373">
        <v>384.30583599999989</v>
      </c>
      <c r="BJ125" s="373">
        <v>624.99823099999958</v>
      </c>
      <c r="BK125" s="373">
        <v>725.62359099999912</v>
      </c>
      <c r="BL125" s="377">
        <v>589.7798819999997</v>
      </c>
      <c r="BM125" s="381">
        <v>41.908821000000003</v>
      </c>
      <c r="BN125" s="373">
        <v>104.56969699999998</v>
      </c>
      <c r="BO125" s="373">
        <v>129.33856399999999</v>
      </c>
      <c r="BP125" s="373">
        <v>199.96490299999999</v>
      </c>
      <c r="BQ125" s="377">
        <v>241.01095999999995</v>
      </c>
      <c r="BR125" s="381">
        <v>1081.1327479999998</v>
      </c>
      <c r="BS125" s="373">
        <v>21.825515999999997</v>
      </c>
      <c r="BT125" s="373">
        <v>492.29989700000021</v>
      </c>
      <c r="BU125" s="373">
        <v>17.861942000000003</v>
      </c>
      <c r="BV125" s="373">
        <v>77.203637000000001</v>
      </c>
      <c r="BW125" s="373">
        <v>4.600090999999999</v>
      </c>
      <c r="BX125" s="373">
        <v>32.414296999999991</v>
      </c>
      <c r="BY125" s="385">
        <v>667.07601300000022</v>
      </c>
      <c r="BZ125" s="385">
        <v>356.73669700000022</v>
      </c>
      <c r="CA125" s="385">
        <v>152.42504299999999</v>
      </c>
      <c r="CB125" s="385">
        <v>321.89774100000011</v>
      </c>
      <c r="CC125" s="2220"/>
      <c r="CD125" s="2220"/>
      <c r="CE125" s="2220"/>
      <c r="CF125" s="2220"/>
      <c r="CG125" s="2220"/>
      <c r="CH125" s="2220"/>
      <c r="CI125" s="2220"/>
      <c r="CJ125" s="2220"/>
      <c r="CK125" s="2220"/>
      <c r="CL125" s="2220"/>
      <c r="CM125" s="2220"/>
      <c r="CN125" s="2220"/>
      <c r="CO125" s="2220"/>
      <c r="CP125" s="2220"/>
      <c r="CQ125" s="2220"/>
      <c r="CR125" s="2220"/>
      <c r="CS125" s="2220"/>
      <c r="CT125" s="2220"/>
      <c r="CU125" s="2220"/>
      <c r="CV125" s="2220"/>
      <c r="CW125" s="2220"/>
      <c r="CX125" s="2220"/>
      <c r="CY125" s="2220"/>
      <c r="CZ125" s="2157"/>
    </row>
    <row r="126" s="399" customFormat="true" ht="15" customHeight="true" x14ac:dyDescent="0.2">
      <c r="A126" s="2657"/>
      <c r="B126" s="1526" t="s">
        <v>22</v>
      </c>
      <c r="C126" s="1469">
        <f>100-C124-C125-C127</f>
        <v>13.413103436005031</v>
      </c>
      <c r="D126" s="1470">
        <f>100-D124-D125-D127</f>
        <v>20.98039406448811</v>
      </c>
      <c r="E126" s="1470">
        <f t="shared" ref="E126:AB126" si="2">100-E124-E125-E127</f>
        <v>24.37318250132185</v>
      </c>
      <c r="F126" s="1470">
        <f t="shared" si="2"/>
        <v>30.655592502833279</v>
      </c>
      <c r="G126" s="1471">
        <f t="shared" si="2"/>
        <v>38.761735701529588</v>
      </c>
      <c r="H126" s="1472">
        <f t="shared" si="2"/>
        <v>41.242004709323183</v>
      </c>
      <c r="I126" s="1470">
        <f t="shared" si="2"/>
        <v>56.691295186335061</v>
      </c>
      <c r="J126" s="1470">
        <f t="shared" si="2"/>
        <v>45.088849520460698</v>
      </c>
      <c r="K126" s="1470">
        <f t="shared" si="2"/>
        <v>28.68730530404083</v>
      </c>
      <c r="L126" s="1473">
        <f t="shared" si="2"/>
        <v>10.058475656567735</v>
      </c>
      <c r="M126" s="1469">
        <f t="shared" si="2"/>
        <v>11.786202723040176</v>
      </c>
      <c r="N126" s="1470">
        <f t="shared" si="2"/>
        <v>20.128181711628585</v>
      </c>
      <c r="O126" s="1470">
        <f t="shared" si="2"/>
        <v>23.213097200592202</v>
      </c>
      <c r="P126" s="1470">
        <f t="shared" si="2"/>
        <v>28.766895915543728</v>
      </c>
      <c r="Q126" s="1471">
        <f t="shared" si="2"/>
        <v>36.909828401666907</v>
      </c>
      <c r="R126" s="1472">
        <f t="shared" si="2"/>
        <v>23.074673282240607</v>
      </c>
      <c r="S126" s="1470">
        <f t="shared" si="2"/>
        <v>2.4120166193545174</v>
      </c>
      <c r="T126" s="1470">
        <f t="shared" si="2"/>
        <v>23.516283942679792</v>
      </c>
      <c r="U126" s="1470">
        <f t="shared" si="2"/>
        <v>32.550831830616552</v>
      </c>
      <c r="V126" s="1470">
        <f t="shared" si="2"/>
        <v>11.012008695764798</v>
      </c>
      <c r="W126" s="1470">
        <f t="shared" si="2"/>
        <v>19.1005336167824</v>
      </c>
      <c r="X126" s="1470">
        <f t="shared" si="2"/>
        <v>16.003867209451677</v>
      </c>
      <c r="Y126" s="1470">
        <f t="shared" si="2"/>
        <v>18.218388043259552</v>
      </c>
      <c r="Z126" s="1470">
        <f t="shared" si="2"/>
        <v>50.579638617171803</v>
      </c>
      <c r="AA126" s="1470">
        <f t="shared" si="2"/>
        <v>4.2990046522505025</v>
      </c>
      <c r="AB126" s="1473">
        <f t="shared" si="2"/>
        <v>10.269091145004637</v>
      </c>
      <c r="AC126" s="667"/>
      <c r="AD126" s="667"/>
      <c r="AE126" s="667"/>
      <c r="AF126" s="667"/>
      <c r="AG126" s="667"/>
      <c r="AH126" s="667"/>
      <c r="AI126" s="667"/>
      <c r="AJ126" s="667"/>
      <c r="AK126" s="667"/>
      <c r="AL126" s="667"/>
      <c r="AM126" s="667"/>
      <c r="AN126" s="667"/>
      <c r="AO126" s="667"/>
      <c r="AP126" s="667"/>
      <c r="AQ126" s="667"/>
      <c r="AR126" s="667"/>
      <c r="AS126" s="667"/>
      <c r="AT126" s="667"/>
      <c r="AU126" s="667"/>
      <c r="AV126" s="667"/>
      <c r="AW126" s="667"/>
      <c r="AX126" s="667"/>
      <c r="AY126" s="667"/>
      <c r="AZ126" s="216"/>
      <c r="BA126" s="2553"/>
      <c r="BB126" s="156" t="s">
        <v>22</v>
      </c>
      <c r="BC126" s="369">
        <v>1878.0609569999997</v>
      </c>
      <c r="BD126" s="373">
        <v>2935.1540390000023</v>
      </c>
      <c r="BE126" s="373">
        <v>3420.2622009999968</v>
      </c>
      <c r="BF126" s="373">
        <v>4299.3603160000002</v>
      </c>
      <c r="BG126" s="377">
        <v>5428.7608109999992</v>
      </c>
      <c r="BH126" s="381">
        <v>700.78186300000016</v>
      </c>
      <c r="BI126" s="373">
        <v>963.79237499999999</v>
      </c>
      <c r="BJ126" s="373">
        <v>764.75796800000012</v>
      </c>
      <c r="BK126" s="373">
        <v>487.39525300000003</v>
      </c>
      <c r="BL126" s="377">
        <v>170.82952100000008</v>
      </c>
      <c r="BM126" s="381">
        <v>1448.9102929999995</v>
      </c>
      <c r="BN126" s="373">
        <v>2476.5230190000007</v>
      </c>
      <c r="BO126" s="373">
        <v>2860.6747430000023</v>
      </c>
      <c r="BP126" s="373">
        <v>3540.0850210000008</v>
      </c>
      <c r="BQ126" s="377">
        <v>4547.8482680000016</v>
      </c>
      <c r="BR126" s="381">
        <v>548.34031899999945</v>
      </c>
      <c r="BS126" s="373">
        <v>17.991562000000005</v>
      </c>
      <c r="BT126" s="373">
        <v>4079.3335659999989</v>
      </c>
      <c r="BU126" s="373">
        <v>199.33162099999973</v>
      </c>
      <c r="BV126" s="373">
        <v>32.147627</v>
      </c>
      <c r="BW126" s="373">
        <v>39.24062600000002</v>
      </c>
      <c r="BX126" s="373">
        <v>26.893311000000015</v>
      </c>
      <c r="BY126" s="385">
        <v>4674.7992740000018</v>
      </c>
      <c r="BZ126" s="385">
        <v>7760.895507000002</v>
      </c>
      <c r="CA126" s="385">
        <v>123.99006399999998</v>
      </c>
      <c r="CB126" s="385">
        <v>458.63484700000049</v>
      </c>
      <c r="CC126" s="2220"/>
      <c r="CD126" s="2220"/>
      <c r="CE126" s="2220"/>
      <c r="CF126" s="2220"/>
      <c r="CG126" s="2220"/>
      <c r="CH126" s="2220"/>
      <c r="CI126" s="2220"/>
      <c r="CJ126" s="2220"/>
      <c r="CK126" s="2220"/>
      <c r="CL126" s="2220"/>
      <c r="CM126" s="2220"/>
      <c r="CN126" s="2220"/>
      <c r="CO126" s="2220"/>
      <c r="CP126" s="2220"/>
      <c r="CQ126" s="2220"/>
      <c r="CR126" s="2220"/>
      <c r="CS126" s="2220"/>
      <c r="CT126" s="2220"/>
      <c r="CU126" s="2220"/>
      <c r="CV126" s="2220"/>
      <c r="CW126" s="2220"/>
      <c r="CX126" s="2220"/>
      <c r="CY126" s="2220"/>
      <c r="CZ126" s="2157"/>
    </row>
    <row r="127" s="399" customFormat="true" ht="15" customHeight="true" x14ac:dyDescent="0.2">
      <c r="A127" s="2657"/>
      <c r="B127" s="1526" t="s">
        <v>19</v>
      </c>
      <c r="C127" s="1463">
        <v>82.120735890379265</v>
      </c>
      <c r="D127" s="1464">
        <v>72.702145995375929</v>
      </c>
      <c r="E127" s="1464">
        <v>67.660572710152806</v>
      </c>
      <c r="F127" s="1464">
        <v>63.334937709222082</v>
      </c>
      <c r="G127" s="1465">
        <v>25.002926534477005</v>
      </c>
      <c r="H127" s="1466">
        <v>37.003546993533703</v>
      </c>
      <c r="I127" s="1464">
        <v>10.582301516295267</v>
      </c>
      <c r="J127" s="1464">
        <v>6.6035534648859588</v>
      </c>
      <c r="K127" s="1464">
        <v>1.4830162580959259</v>
      </c>
      <c r="L127" s="1467">
        <v>0.87496802389330353</v>
      </c>
      <c r="M127" s="1468">
        <v>83.520986127091916</v>
      </c>
      <c r="N127" s="1464">
        <v>73.9549298458479</v>
      </c>
      <c r="O127" s="1464">
        <v>69.837082121844489</v>
      </c>
      <c r="P127" s="1464">
        <v>64.216712175029159</v>
      </c>
      <c r="Q127" s="1465">
        <v>54.379310955673823</v>
      </c>
      <c r="R127" s="1466">
        <v>4.6228559805745375</v>
      </c>
      <c r="S127" s="1464">
        <v>90.1254829240075</v>
      </c>
      <c r="T127" s="1464">
        <v>68.685670673426984</v>
      </c>
      <c r="U127" s="1464">
        <v>60.425426457214193</v>
      </c>
      <c r="V127" s="1464">
        <v>38.483972312882948</v>
      </c>
      <c r="W127" s="1464">
        <v>74.359167363195624</v>
      </c>
      <c r="X127" s="1464">
        <v>45.571960067434382</v>
      </c>
      <c r="Y127" s="1464">
        <v>73.931336673740716</v>
      </c>
      <c r="Z127" s="1464">
        <v>34.067102403692196</v>
      </c>
      <c r="AA127" s="1464">
        <v>85.365700996934379</v>
      </c>
      <c r="AB127" s="2207">
        <v>78.867322184886888</v>
      </c>
      <c r="AC127" s="667"/>
      <c r="AD127" s="667"/>
      <c r="AE127" s="667"/>
      <c r="AF127" s="667"/>
      <c r="AG127" s="667"/>
      <c r="AH127" s="667"/>
      <c r="AI127" s="667"/>
      <c r="AJ127" s="667"/>
      <c r="AK127" s="667"/>
      <c r="AL127" s="667"/>
      <c r="AM127" s="667"/>
      <c r="AN127" s="667"/>
      <c r="AO127" s="667"/>
      <c r="AP127" s="667"/>
      <c r="AQ127" s="667"/>
      <c r="AR127" s="667"/>
      <c r="AS127" s="667"/>
      <c r="AT127" s="667"/>
      <c r="AU127" s="667"/>
      <c r="AV127" s="667"/>
      <c r="AW127" s="667"/>
      <c r="AX127" s="667"/>
      <c r="AY127" s="667"/>
      <c r="AZ127" s="216"/>
      <c r="BA127" s="2553"/>
      <c r="BB127" s="156" t="s">
        <v>19</v>
      </c>
      <c r="BC127" s="369">
        <v>11498.289606999977</v>
      </c>
      <c r="BD127" s="373">
        <v>10171.019514999987</v>
      </c>
      <c r="BE127" s="373">
        <v>9474.1697599999861</v>
      </c>
      <c r="BF127" s="373">
        <v>8850.7089499999856</v>
      </c>
      <c r="BG127" s="377">
        <v>3496.2376820000045</v>
      </c>
      <c r="BH127" s="381">
        <v>628.05503499999986</v>
      </c>
      <c r="BI127" s="373">
        <v>179.90665900000002</v>
      </c>
      <c r="BJ127" s="373">
        <v>111.55590199999997</v>
      </c>
      <c r="BK127" s="373">
        <v>25.12833899999999</v>
      </c>
      <c r="BL127" s="377">
        <v>14.842987000000001</v>
      </c>
      <c r="BM127" s="381">
        <v>10267.46436699999</v>
      </c>
      <c r="BN127" s="373">
        <v>9099.2365209999807</v>
      </c>
      <c r="BO127" s="373">
        <v>8583.8657030000049</v>
      </c>
      <c r="BP127" s="373">
        <v>7902.577376999996</v>
      </c>
      <c r="BQ127" s="377">
        <v>6677.7926239999842</v>
      </c>
      <c r="BR127" s="381">
        <v>109.50493299999998</v>
      </c>
      <c r="BS127" s="373">
        <v>672.25830899999823</v>
      </c>
      <c r="BT127" s="373">
        <v>11898.866981000005</v>
      </c>
      <c r="BU127" s="373">
        <v>370.027355</v>
      </c>
      <c r="BV127" s="373">
        <v>112.34720400000003</v>
      </c>
      <c r="BW127" s="373">
        <v>152.76538000000008</v>
      </c>
      <c r="BX127" s="373">
        <v>76.212739999999968</v>
      </c>
      <c r="BY127" s="385">
        <v>18909.312379000039</v>
      </c>
      <c r="BZ127" s="385">
        <v>5222.6373250000033</v>
      </c>
      <c r="CA127" s="385">
        <v>2444.1459220000011</v>
      </c>
      <c r="CB127" s="385">
        <v>3522.3469860000009</v>
      </c>
      <c r="CC127" s="2220"/>
      <c r="CD127" s="2220"/>
      <c r="CE127" s="2220"/>
      <c r="CF127" s="2220"/>
      <c r="CG127" s="2220"/>
      <c r="CH127" s="2220"/>
      <c r="CI127" s="2220"/>
      <c r="CJ127" s="2220"/>
      <c r="CK127" s="2220"/>
      <c r="CL127" s="2220"/>
      <c r="CM127" s="2220"/>
      <c r="CN127" s="2220"/>
      <c r="CO127" s="2220"/>
      <c r="CP127" s="2220"/>
      <c r="CQ127" s="2220"/>
      <c r="CR127" s="2220"/>
      <c r="CS127" s="2220"/>
      <c r="CT127" s="2220"/>
      <c r="CU127" s="2220"/>
      <c r="CV127" s="2220"/>
      <c r="CW127" s="2220"/>
      <c r="CX127" s="2220"/>
      <c r="CY127" s="2220"/>
      <c r="CZ127" s="2157"/>
    </row>
    <row r="128" s="399" customFormat="true" ht="15" customHeight="true" x14ac:dyDescent="0.2">
      <c r="A128" s="2657" t="s">
        <v>172</v>
      </c>
      <c r="B128" s="1526" t="s">
        <v>49</v>
      </c>
      <c r="C128" s="1463">
        <v>8.6725104384524876</v>
      </c>
      <c r="D128" s="1464">
        <v>13.423477307041576</v>
      </c>
      <c r="E128" s="1464">
        <v>18.685932610312754</v>
      </c>
      <c r="F128" s="1464">
        <v>19.08648281863735</v>
      </c>
      <c r="G128" s="1465">
        <v>53.144281507879896</v>
      </c>
      <c r="H128" s="1466">
        <v>49.932125954385327</v>
      </c>
      <c r="I128" s="1464">
        <v>69.073521010675094</v>
      </c>
      <c r="J128" s="1464">
        <v>76.873893888390967</v>
      </c>
      <c r="K128" s="1464">
        <v>61.395503721580226</v>
      </c>
      <c r="L128" s="1467">
        <v>39.039374834189907</v>
      </c>
      <c r="M128" s="1468">
        <v>7.2644840535772959</v>
      </c>
      <c r="N128" s="1464">
        <v>14.363975109775762</v>
      </c>
      <c r="O128" s="1464">
        <v>15.275038140217873</v>
      </c>
      <c r="P128" s="1464">
        <v>23.158970378210782</v>
      </c>
      <c r="Q128" s="1465">
        <v>22.857999081288686</v>
      </c>
      <c r="R128" s="1466">
        <v>63.189879120218848</v>
      </c>
      <c r="S128" s="1464">
        <v>39.209524493220115</v>
      </c>
      <c r="T128" s="1464">
        <v>36.589924693147616</v>
      </c>
      <c r="U128" s="1464">
        <v>41.528479941332655</v>
      </c>
      <c r="V128" s="1464">
        <v>52.36359382114555</v>
      </c>
      <c r="W128" s="1464">
        <v>34.235635346492764</v>
      </c>
      <c r="X128" s="1464">
        <v>50.544681235389646</v>
      </c>
      <c r="Y128" s="1464">
        <v>33.475223503815712</v>
      </c>
      <c r="Z128" s="1464">
        <v>15.200278059692202</v>
      </c>
      <c r="AA128" s="1464">
        <v>51.667491945229258</v>
      </c>
      <c r="AB128" s="2207">
        <v>66.345222460709181</v>
      </c>
      <c r="AC128" s="667"/>
      <c r="AD128" s="667"/>
      <c r="AE128" s="667"/>
      <c r="AF128" s="667"/>
      <c r="AG128" s="667"/>
      <c r="AH128" s="667"/>
      <c r="AI128" s="667"/>
      <c r="AJ128" s="667"/>
      <c r="AK128" s="667"/>
      <c r="AL128" s="667"/>
      <c r="AM128" s="667"/>
      <c r="AN128" s="667"/>
      <c r="AO128" s="667"/>
      <c r="AP128" s="667"/>
      <c r="AQ128" s="667"/>
      <c r="AR128" s="667"/>
      <c r="AS128" s="667"/>
      <c r="AT128" s="667"/>
      <c r="AU128" s="667"/>
      <c r="AV128" s="667"/>
      <c r="AW128" s="667"/>
      <c r="AX128" s="667"/>
      <c r="AY128" s="667"/>
      <c r="AZ128" s="216"/>
      <c r="BA128" s="2553" t="s">
        <v>108</v>
      </c>
      <c r="BB128" s="156" t="s">
        <v>49</v>
      </c>
      <c r="BC128" s="1225" t="s">
        <v>35</v>
      </c>
      <c r="BD128" s="1245" t="s">
        <v>35</v>
      </c>
      <c r="BE128" s="1245" t="s">
        <v>35</v>
      </c>
      <c r="BF128" s="1245" t="s">
        <v>35</v>
      </c>
      <c r="BG128" s="1266" t="s">
        <v>35</v>
      </c>
      <c r="BH128" s="1287" t="s">
        <v>35</v>
      </c>
      <c r="BI128" s="1245" t="s">
        <v>35</v>
      </c>
      <c r="BJ128" s="1245" t="s">
        <v>35</v>
      </c>
      <c r="BK128" s="1245" t="s">
        <v>35</v>
      </c>
      <c r="BL128" s="1266" t="s">
        <v>35</v>
      </c>
      <c r="BM128" s="1287" t="s">
        <v>35</v>
      </c>
      <c r="BN128" s="1245" t="s">
        <v>35</v>
      </c>
      <c r="BO128" s="1245" t="s">
        <v>35</v>
      </c>
      <c r="BP128" s="1245" t="s">
        <v>35</v>
      </c>
      <c r="BQ128" s="1266" t="s">
        <v>35</v>
      </c>
      <c r="BR128" s="1287" t="s">
        <v>35</v>
      </c>
      <c r="BS128" s="1245" t="s">
        <v>35</v>
      </c>
      <c r="BT128" s="1245" t="s">
        <v>35</v>
      </c>
      <c r="BU128" s="1245" t="s">
        <v>35</v>
      </c>
      <c r="BV128" s="1245" t="s">
        <v>35</v>
      </c>
      <c r="BW128" s="1245" t="s">
        <v>35</v>
      </c>
      <c r="BX128" s="1245" t="s">
        <v>35</v>
      </c>
      <c r="BY128" s="1306" t="s">
        <v>35</v>
      </c>
      <c r="BZ128" s="1306" t="s">
        <v>35</v>
      </c>
      <c r="CA128" s="1306" t="s">
        <v>35</v>
      </c>
      <c r="CB128" s="1306" t="s">
        <v>35</v>
      </c>
      <c r="CC128" s="2157"/>
      <c r="CD128" s="2157"/>
      <c r="CE128" s="2157"/>
      <c r="CF128" s="2157"/>
      <c r="CG128" s="2157"/>
      <c r="CH128" s="2157"/>
      <c r="CI128" s="2157"/>
      <c r="CJ128" s="2157"/>
      <c r="CK128" s="2157"/>
      <c r="CL128" s="2157"/>
      <c r="CM128" s="2157"/>
      <c r="CN128" s="2157"/>
      <c r="CO128" s="2157"/>
      <c r="CP128" s="2157"/>
      <c r="CQ128" s="2157"/>
      <c r="CR128" s="2157"/>
      <c r="CS128" s="2157"/>
      <c r="CT128" s="2157"/>
      <c r="CU128" s="2157"/>
      <c r="CV128" s="2157"/>
      <c r="CW128" s="2157"/>
      <c r="CX128" s="2157"/>
      <c r="CY128" s="2157"/>
      <c r="CZ128" s="2157"/>
    </row>
    <row r="129" s="399" customFormat="true" ht="15" customHeight="true" x14ac:dyDescent="0.2">
      <c r="A129" s="2658"/>
      <c r="B129" s="1527" t="s">
        <v>48</v>
      </c>
      <c r="C129" s="1474">
        <v>91.327489561547509</v>
      </c>
      <c r="D129" s="1475">
        <v>86.576522692958392</v>
      </c>
      <c r="E129" s="1475">
        <v>81.314067389687267</v>
      </c>
      <c r="F129" s="1475">
        <v>80.913517181362664</v>
      </c>
      <c r="G129" s="1476">
        <v>46.855718492120126</v>
      </c>
      <c r="H129" s="1477">
        <v>50.067874045614666</v>
      </c>
      <c r="I129" s="1475">
        <v>30.926478989325023</v>
      </c>
      <c r="J129" s="1475">
        <v>23.126106111609111</v>
      </c>
      <c r="K129" s="1475">
        <v>38.604496278419631</v>
      </c>
      <c r="L129" s="1478">
        <v>60.960625165809965</v>
      </c>
      <c r="M129" s="1479">
        <v>92.735515946422666</v>
      </c>
      <c r="N129" s="1475">
        <v>85.636024890224249</v>
      </c>
      <c r="O129" s="1475">
        <v>84.724961859782113</v>
      </c>
      <c r="P129" s="1475">
        <v>76.841029621789232</v>
      </c>
      <c r="Q129" s="1476">
        <v>77.142000918711346</v>
      </c>
      <c r="R129" s="1477">
        <v>36.810120879781202</v>
      </c>
      <c r="S129" s="1475">
        <v>60.790475506779899</v>
      </c>
      <c r="T129" s="1475">
        <v>63.410075306852434</v>
      </c>
      <c r="U129" s="1475">
        <v>58.47152005866738</v>
      </c>
      <c r="V129" s="1475">
        <v>47.636406178854408</v>
      </c>
      <c r="W129" s="1475">
        <v>65.764364653507286</v>
      </c>
      <c r="X129" s="1475">
        <v>49.455318764610389</v>
      </c>
      <c r="Y129" s="1475">
        <v>66.524776496184302</v>
      </c>
      <c r="Z129" s="1475">
        <v>84.799721940307734</v>
      </c>
      <c r="AA129" s="1475">
        <v>48.332508054770749</v>
      </c>
      <c r="AB129" s="2208">
        <v>33.654777539290755</v>
      </c>
      <c r="AC129" s="667"/>
      <c r="AD129" s="667"/>
      <c r="AE129" s="667"/>
      <c r="AF129" s="667"/>
      <c r="AG129" s="667"/>
      <c r="AH129" s="667"/>
      <c r="AI129" s="667"/>
      <c r="AJ129" s="667"/>
      <c r="AK129" s="667"/>
      <c r="AL129" s="667"/>
      <c r="AM129" s="667"/>
      <c r="AN129" s="667"/>
      <c r="AO129" s="667"/>
      <c r="AP129" s="667"/>
      <c r="AQ129" s="667"/>
      <c r="AR129" s="667"/>
      <c r="AS129" s="667"/>
      <c r="AT129" s="667"/>
      <c r="AU129" s="667"/>
      <c r="AV129" s="667"/>
      <c r="AW129" s="667"/>
      <c r="AX129" s="667"/>
      <c r="AY129" s="667"/>
      <c r="AZ129" s="216"/>
      <c r="BA129" s="2554"/>
      <c r="BB129" s="157" t="s">
        <v>48</v>
      </c>
      <c r="BC129" s="1226" t="s">
        <v>35</v>
      </c>
      <c r="BD129" s="1246" t="s">
        <v>35</v>
      </c>
      <c r="BE129" s="1246" t="s">
        <v>35</v>
      </c>
      <c r="BF129" s="1246" t="s">
        <v>35</v>
      </c>
      <c r="BG129" s="1267" t="s">
        <v>35</v>
      </c>
      <c r="BH129" s="1288" t="s">
        <v>35</v>
      </c>
      <c r="BI129" s="1246" t="s">
        <v>35</v>
      </c>
      <c r="BJ129" s="1246" t="s">
        <v>35</v>
      </c>
      <c r="BK129" s="1246" t="s">
        <v>35</v>
      </c>
      <c r="BL129" s="1267" t="s">
        <v>35</v>
      </c>
      <c r="BM129" s="1288" t="s">
        <v>35</v>
      </c>
      <c r="BN129" s="1246" t="s">
        <v>35</v>
      </c>
      <c r="BO129" s="1246" t="s">
        <v>35</v>
      </c>
      <c r="BP129" s="1246" t="s">
        <v>35</v>
      </c>
      <c r="BQ129" s="1267" t="s">
        <v>35</v>
      </c>
      <c r="BR129" s="1288" t="s">
        <v>35</v>
      </c>
      <c r="BS129" s="1246" t="s">
        <v>35</v>
      </c>
      <c r="BT129" s="1246" t="s">
        <v>35</v>
      </c>
      <c r="BU129" s="1246" t="s">
        <v>35</v>
      </c>
      <c r="BV129" s="1246" t="s">
        <v>35</v>
      </c>
      <c r="BW129" s="1246" t="s">
        <v>35</v>
      </c>
      <c r="BX129" s="1246" t="s">
        <v>35</v>
      </c>
      <c r="BY129" s="1307" t="s">
        <v>35</v>
      </c>
      <c r="BZ129" s="1307" t="s">
        <v>35</v>
      </c>
      <c r="CA129" s="1307" t="s">
        <v>35</v>
      </c>
      <c r="CB129" s="1307" t="s">
        <v>35</v>
      </c>
      <c r="CC129" s="2158"/>
      <c r="CD129" s="2158"/>
      <c r="CE129" s="2158"/>
      <c r="CF129" s="2158"/>
      <c r="CG129" s="2158"/>
      <c r="CH129" s="2158"/>
      <c r="CI129" s="2158"/>
      <c r="CJ129" s="2158"/>
      <c r="CK129" s="2158"/>
      <c r="CL129" s="2158"/>
      <c r="CM129" s="2158"/>
      <c r="CN129" s="2158"/>
      <c r="CO129" s="2158"/>
      <c r="CP129" s="2158"/>
      <c r="CQ129" s="2158"/>
      <c r="CR129" s="2158"/>
      <c r="CS129" s="2158"/>
      <c r="CT129" s="2158"/>
      <c r="CU129" s="2158"/>
      <c r="CV129" s="2158"/>
      <c r="CW129" s="2158"/>
      <c r="CX129" s="2158"/>
      <c r="CY129" s="2158"/>
      <c r="CZ129" s="2158"/>
    </row>
    <row r="130" s="131" customFormat="true" ht="15" customHeight="true" x14ac:dyDescent="0.2">
      <c r="A130" s="2479" t="s">
        <v>47</v>
      </c>
      <c r="B130" s="248" t="s">
        <v>42</v>
      </c>
      <c r="C130" s="254">
        <f>C159/(C159+C160)*100</f>
        <v>3.0556796826556729</v>
      </c>
      <c r="D130" s="255">
        <f t="shared" ref="D130:AB130" si="3">D159/(D159+D160)*100</f>
        <v>4.2004553316802529</v>
      </c>
      <c r="E130" s="255">
        <f t="shared" si="3"/>
        <v>5.8239248777044716</v>
      </c>
      <c r="F130" s="255">
        <f t="shared" si="3"/>
        <v>2.1020526540752615</v>
      </c>
      <c r="G130" s="256">
        <f t="shared" si="3"/>
        <v>39.267820227806091</v>
      </c>
      <c r="H130" s="257">
        <f t="shared" si="3"/>
        <v>22.499953186641825</v>
      </c>
      <c r="I130" s="255">
        <f t="shared" si="3"/>
        <v>28.560021323953649</v>
      </c>
      <c r="J130" s="255">
        <f t="shared" si="3"/>
        <v>47.061501359723962</v>
      </c>
      <c r="K130" s="255">
        <f t="shared" si="3"/>
        <v>67.449640068596864</v>
      </c>
      <c r="L130" s="258">
        <f t="shared" si="3"/>
        <v>86.63138837868442</v>
      </c>
      <c r="M130" s="254">
        <f t="shared" si="3"/>
        <v>2.8917976442406705</v>
      </c>
      <c r="N130" s="255">
        <f t="shared" si="3"/>
        <v>4.4421456711937504</v>
      </c>
      <c r="O130" s="255">
        <f t="shared" si="3"/>
        <v>5.3728312531946676</v>
      </c>
      <c r="P130" s="255">
        <f t="shared" si="3"/>
        <v>2.5655473627029672</v>
      </c>
      <c r="Q130" s="256">
        <f t="shared" si="3"/>
        <v>6.3927393650736857</v>
      </c>
      <c r="R130" s="257">
        <f t="shared" si="3"/>
        <v>71.656071017189973</v>
      </c>
      <c r="S130" s="255">
        <f t="shared" si="3"/>
        <v>69.677546245881885</v>
      </c>
      <c r="T130" s="255">
        <f t="shared" si="3"/>
        <v>14.183476175935361</v>
      </c>
      <c r="U130" s="255">
        <f t="shared" si="3"/>
        <v>5.6809720240388462</v>
      </c>
      <c r="V130" s="255">
        <f t="shared" si="3"/>
        <v>79.136605171683499</v>
      </c>
      <c r="W130" s="255">
        <f t="shared" si="3"/>
        <v>13.867983807000275</v>
      </c>
      <c r="X130" s="255">
        <f t="shared" si="3"/>
        <v>66.752057338963127</v>
      </c>
      <c r="Y130" s="255">
        <f t="shared" si="3"/>
        <v>17.729132721469508</v>
      </c>
      <c r="Z130" s="255">
        <f t="shared" si="3"/>
        <v>4.3126671439607831</v>
      </c>
      <c r="AA130" s="255">
        <f t="shared" si="3"/>
        <v>61.602003214808413</v>
      </c>
      <c r="AB130" s="258">
        <f t="shared" si="3"/>
        <v>36.818336696558717</v>
      </c>
      <c r="AC130" s="667"/>
      <c r="AD130" s="667"/>
      <c r="AE130" s="667"/>
      <c r="AF130" s="667"/>
      <c r="AG130" s="667"/>
      <c r="AH130" s="667"/>
      <c r="AI130" s="667"/>
      <c r="AJ130" s="667"/>
      <c r="AK130" s="667"/>
      <c r="AL130" s="667"/>
      <c r="AM130" s="667"/>
      <c r="AN130" s="667"/>
      <c r="AO130" s="667"/>
      <c r="AP130" s="667"/>
      <c r="AQ130" s="667"/>
      <c r="AR130" s="667"/>
      <c r="AS130" s="667"/>
      <c r="AT130" s="667"/>
      <c r="AU130" s="667"/>
      <c r="AV130" s="667"/>
      <c r="AW130" s="667"/>
      <c r="AX130" s="667"/>
      <c r="AY130" s="667"/>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customHeight="true" x14ac:dyDescent="0.2">
      <c r="A131" s="2480"/>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0"/>
      <c r="AB131" s="263"/>
      <c r="AC131" s="667"/>
      <c r="AD131" s="667"/>
      <c r="AE131" s="667"/>
      <c r="AF131" s="667"/>
      <c r="AG131" s="667"/>
      <c r="AH131" s="667"/>
      <c r="AI131" s="667"/>
      <c r="AJ131" s="667"/>
      <c r="AK131" s="667"/>
      <c r="AL131" s="667"/>
      <c r="AM131" s="667"/>
      <c r="AN131" s="667"/>
      <c r="AO131" s="667"/>
      <c r="AP131" s="667"/>
      <c r="AQ131" s="667"/>
      <c r="AR131" s="667"/>
      <c r="AS131" s="667"/>
      <c r="AT131" s="667"/>
      <c r="AU131" s="667"/>
      <c r="AV131" s="667"/>
      <c r="AW131" s="667"/>
      <c r="AX131" s="667"/>
      <c r="AY131" s="667"/>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customHeight="true" x14ac:dyDescent="0.2">
      <c r="A132" s="2481"/>
      <c r="B132" s="241" t="s">
        <v>46</v>
      </c>
      <c r="C132" s="264"/>
      <c r="D132" s="265"/>
      <c r="E132" s="265"/>
      <c r="F132" s="265"/>
      <c r="G132" s="266"/>
      <c r="H132" s="267"/>
      <c r="I132" s="265"/>
      <c r="J132" s="265"/>
      <c r="K132" s="265"/>
      <c r="L132" s="268"/>
      <c r="M132" s="264"/>
      <c r="N132" s="265"/>
      <c r="O132" s="265"/>
      <c r="P132" s="265"/>
      <c r="Q132" s="266"/>
      <c r="R132" s="2063"/>
      <c r="S132" s="2064"/>
      <c r="T132" s="2064"/>
      <c r="U132" s="2064"/>
      <c r="V132" s="2064"/>
      <c r="W132" s="2064"/>
      <c r="X132" s="2064"/>
      <c r="Y132" s="2064"/>
      <c r="Z132" s="2064"/>
      <c r="AA132" s="2064"/>
      <c r="AB132" s="2065"/>
      <c r="AC132" s="667"/>
      <c r="AD132" s="667"/>
      <c r="AE132" s="667"/>
      <c r="AF132" s="667"/>
      <c r="AG132" s="667"/>
      <c r="AH132" s="667"/>
      <c r="AI132" s="667"/>
      <c r="AJ132" s="667"/>
      <c r="AK132" s="667"/>
      <c r="AL132" s="667"/>
      <c r="AM132" s="667"/>
      <c r="AN132" s="667"/>
      <c r="AO132" s="667"/>
      <c r="AP132" s="667"/>
      <c r="AQ132" s="667"/>
      <c r="AR132" s="667"/>
      <c r="AS132" s="667"/>
      <c r="AT132" s="667"/>
      <c r="AU132" s="667"/>
      <c r="AV132" s="667"/>
      <c r="AW132" s="667"/>
      <c r="AX132" s="667"/>
      <c r="AY132" s="667"/>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399" customFormat="true" ht="15" customHeight="true" x14ac:dyDescent="0.2">
      <c r="A133" s="130"/>
      <c r="B133" s="188"/>
      <c r="C133" s="2482" t="s">
        <v>114</v>
      </c>
      <c r="D133" s="2483"/>
      <c r="E133" s="2483"/>
      <c r="F133" s="2483"/>
      <c r="G133" s="2484"/>
      <c r="H133" s="2632" t="s">
        <v>38</v>
      </c>
      <c r="I133" s="2633"/>
      <c r="J133" s="2633"/>
      <c r="K133" s="2633"/>
      <c r="L133" s="2634"/>
      <c r="M133" s="2651" t="s">
        <v>37</v>
      </c>
      <c r="N133" s="2633"/>
      <c r="O133" s="2633"/>
      <c r="P133" s="2633"/>
      <c r="Q133" s="2634"/>
      <c r="R133" s="2183" t="s">
        <v>137</v>
      </c>
      <c r="S133" s="2193"/>
      <c r="T133" s="2193"/>
      <c r="U133" s="2193"/>
      <c r="V133" s="2193"/>
      <c r="W133" s="2193"/>
      <c r="X133" s="2193"/>
      <c r="Y133" s="2193"/>
      <c r="Z133" s="2193"/>
      <c r="AA133" s="2193"/>
      <c r="AB133" s="2194"/>
      <c r="AC133" s="667"/>
      <c r="AD133" s="667"/>
      <c r="AE133" s="667"/>
      <c r="AF133" s="667"/>
      <c r="AG133" s="667"/>
      <c r="AH133" s="667"/>
      <c r="AI133" s="667"/>
      <c r="AJ133" s="667"/>
      <c r="AK133" s="667"/>
      <c r="AL133" s="667"/>
      <c r="AM133" s="667"/>
      <c r="AN133" s="667"/>
      <c r="AO133" s="667"/>
      <c r="AP133" s="667"/>
      <c r="AQ133" s="667"/>
      <c r="AR133" s="667"/>
      <c r="AS133" s="667"/>
      <c r="AT133" s="667"/>
      <c r="AU133" s="667"/>
      <c r="AV133" s="667"/>
      <c r="AW133" s="667"/>
      <c r="AX133" s="667"/>
      <c r="AY133" s="667"/>
      <c r="AZ133" s="216"/>
      <c r="BA133" s="217" t="s">
        <v>128</v>
      </c>
      <c r="BB133" s="116" t="s">
        <v>98</v>
      </c>
      <c r="BC133" s="2555" t="s">
        <v>114</v>
      </c>
      <c r="BD133" s="2556"/>
      <c r="BE133" s="2556"/>
      <c r="BF133" s="2556"/>
      <c r="BG133" s="2557"/>
      <c r="BH133" s="2558" t="s">
        <v>38</v>
      </c>
      <c r="BI133" s="2556"/>
      <c r="BJ133" s="2556"/>
      <c r="BK133" s="2556"/>
      <c r="BL133" s="2557"/>
      <c r="BM133" s="2558" t="s">
        <v>37</v>
      </c>
      <c r="BN133" s="2556"/>
      <c r="BO133" s="2556"/>
      <c r="BP133" s="2556"/>
      <c r="BQ133" s="2559"/>
      <c r="BR133" s="2079" t="s">
        <v>137</v>
      </c>
      <c r="BS133" s="2080"/>
      <c r="BT133" s="2080"/>
      <c r="BU133" s="2080"/>
      <c r="BV133" s="2080"/>
      <c r="BW133" s="2080"/>
      <c r="BX133" s="2080"/>
      <c r="BY133" s="2081"/>
      <c r="BZ133" s="313"/>
      <c r="CA133" s="313"/>
      <c r="CB133" s="313"/>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399" customFormat="true" ht="12.75" x14ac:dyDescent="0.2">
      <c r="A134" s="189" t="s">
        <v>69</v>
      </c>
      <c r="B134" s="246"/>
      <c r="C134" s="282" t="s">
        <v>0</v>
      </c>
      <c r="D134" s="283" t="s">
        <v>1</v>
      </c>
      <c r="E134" s="283" t="s">
        <v>2</v>
      </c>
      <c r="F134" s="283" t="s">
        <v>3</v>
      </c>
      <c r="G134" s="284" t="s">
        <v>4</v>
      </c>
      <c r="H134" s="1365" t="s">
        <v>0</v>
      </c>
      <c r="I134" s="1333" t="s">
        <v>1</v>
      </c>
      <c r="J134" s="1333" t="s">
        <v>2</v>
      </c>
      <c r="K134" s="1333" t="s">
        <v>3</v>
      </c>
      <c r="L134" s="1334" t="s">
        <v>4</v>
      </c>
      <c r="M134" s="1355" t="s">
        <v>0</v>
      </c>
      <c r="N134" s="1333" t="s">
        <v>1</v>
      </c>
      <c r="O134" s="1333" t="s">
        <v>2</v>
      </c>
      <c r="P134" s="1333" t="s">
        <v>3</v>
      </c>
      <c r="Q134" s="1377" t="s">
        <v>4</v>
      </c>
      <c r="R134" s="1365" t="s">
        <v>246</v>
      </c>
      <c r="S134" s="1333" t="s">
        <v>247</v>
      </c>
      <c r="T134" s="1333" t="s">
        <v>150</v>
      </c>
      <c r="U134" s="1333" t="s">
        <v>151</v>
      </c>
      <c r="V134" s="1333" t="s">
        <v>152</v>
      </c>
      <c r="W134" s="1333" t="s">
        <v>153</v>
      </c>
      <c r="X134" s="1333" t="s">
        <v>154</v>
      </c>
      <c r="Y134" s="1333" t="s">
        <v>155</v>
      </c>
      <c r="Z134" s="1333" t="s">
        <v>156</v>
      </c>
      <c r="AA134" s="1333" t="s">
        <v>157</v>
      </c>
      <c r="AB134" s="1335" t="s">
        <v>158</v>
      </c>
      <c r="AC134" s="667"/>
      <c r="AD134" s="667"/>
      <c r="AE134" s="667"/>
      <c r="AF134" s="667"/>
      <c r="AG134" s="667"/>
      <c r="AH134" s="667"/>
      <c r="AI134" s="667"/>
      <c r="AJ134" s="667"/>
      <c r="AK134" s="667"/>
      <c r="AL134" s="667"/>
      <c r="AM134" s="667"/>
      <c r="AN134" s="667"/>
      <c r="AO134" s="667"/>
      <c r="AP134" s="667"/>
      <c r="AQ134" s="667"/>
      <c r="AR134" s="667"/>
      <c r="AS134" s="667"/>
      <c r="AT134" s="667"/>
      <c r="AU134" s="667"/>
      <c r="AV134" s="667"/>
      <c r="AW134" s="667"/>
      <c r="AX134" s="667"/>
      <c r="AY134" s="667"/>
      <c r="AZ134" s="216"/>
      <c r="BA134" s="200" t="s">
        <v>116</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246</v>
      </c>
      <c r="BS134" s="174" t="s">
        <v>247</v>
      </c>
      <c r="BT134" s="174" t="s">
        <v>150</v>
      </c>
      <c r="BU134" s="174" t="s">
        <v>151</v>
      </c>
      <c r="BV134" s="174" t="s">
        <v>152</v>
      </c>
      <c r="BW134" s="174" t="s">
        <v>153</v>
      </c>
      <c r="BX134" s="174" t="s">
        <v>154</v>
      </c>
      <c r="BY134" s="175" t="s">
        <v>155</v>
      </c>
      <c r="BZ134" s="175" t="s">
        <v>156</v>
      </c>
      <c r="CA134" s="175" t="s">
        <v>157</v>
      </c>
      <c r="CB134" s="175" t="s">
        <v>158</v>
      </c>
      <c r="CC134" s="2159"/>
      <c r="CD134" s="2159"/>
      <c r="CE134" s="2159"/>
      <c r="CF134" s="2159"/>
      <c r="CG134" s="2159"/>
      <c r="CH134" s="2159"/>
      <c r="CI134" s="2159"/>
      <c r="CJ134" s="2159"/>
      <c r="CK134" s="2159"/>
      <c r="CL134" s="2159"/>
      <c r="CM134" s="2159"/>
      <c r="CN134" s="2159"/>
      <c r="CO134" s="2159"/>
      <c r="CP134" s="2159"/>
      <c r="CQ134" s="2159"/>
      <c r="CR134" s="2159"/>
      <c r="CS134" s="2159"/>
      <c r="CT134" s="2159"/>
      <c r="CU134" s="2159"/>
      <c r="CV134" s="2159"/>
      <c r="CW134" s="2159"/>
      <c r="CX134" s="2159"/>
      <c r="CY134" s="2159"/>
      <c r="CZ134" s="2159"/>
    </row>
    <row r="135" s="399" customFormat="true" ht="15" customHeight="true" x14ac:dyDescent="0.2">
      <c r="A135" s="2652" t="s">
        <v>45</v>
      </c>
      <c r="B135" s="1528" t="s">
        <v>44</v>
      </c>
      <c r="C135" s="1480">
        <v>0</v>
      </c>
      <c r="D135" s="1481">
        <v>0</v>
      </c>
      <c r="E135" s="1481">
        <v>0</v>
      </c>
      <c r="F135" s="1481">
        <v>0</v>
      </c>
      <c r="G135" s="1482">
        <v>0.83805298872690803</v>
      </c>
      <c r="H135" s="1483">
        <v>0</v>
      </c>
      <c r="I135" s="1481">
        <v>8.2528308857221962E-3</v>
      </c>
      <c r="J135" s="1481">
        <v>1.7950718342581773E-2</v>
      </c>
      <c r="K135" s="1481">
        <v>0.83674220885809558</v>
      </c>
      <c r="L135" s="1484">
        <v>5.9995681245032015</v>
      </c>
      <c r="M135" s="1485">
        <v>0</v>
      </c>
      <c r="N135" s="1481">
        <v>0</v>
      </c>
      <c r="O135" s="1481">
        <v>0</v>
      </c>
      <c r="P135" s="1481">
        <v>0</v>
      </c>
      <c r="Q135" s="1482">
        <v>6.1513250156909078E-3</v>
      </c>
      <c r="R135" s="1483">
        <v>2.1730407202886219</v>
      </c>
      <c r="S135" s="1481">
        <v>0</v>
      </c>
      <c r="T135" s="1481">
        <v>6.5768194055460166E-2</v>
      </c>
      <c r="U135" s="1481">
        <v>0</v>
      </c>
      <c r="V135" s="1481">
        <v>4.7822021513387734E-2</v>
      </c>
      <c r="W135" s="1481">
        <v>0</v>
      </c>
      <c r="X135" s="1481">
        <v>0.8222124071641348</v>
      </c>
      <c r="Y135" s="1481">
        <v>0.1793500538467821</v>
      </c>
      <c r="Z135" s="1481">
        <v>0</v>
      </c>
      <c r="AA135" s="1481">
        <v>0.23997341062726524</v>
      </c>
      <c r="AB135" s="2209">
        <v>0</v>
      </c>
      <c r="AC135" s="667"/>
      <c r="AD135" s="667"/>
      <c r="AE135" s="667"/>
      <c r="AF135" s="667"/>
      <c r="AG135" s="667"/>
      <c r="AH135" s="667"/>
      <c r="AI135" s="667"/>
      <c r="AJ135" s="667"/>
      <c r="AK135" s="667"/>
      <c r="AL135" s="667"/>
      <c r="AM135" s="667"/>
      <c r="AN135" s="667"/>
      <c r="AO135" s="667"/>
      <c r="AP135" s="667"/>
      <c r="AQ135" s="667"/>
      <c r="AR135" s="667"/>
      <c r="AS135" s="667"/>
      <c r="AT135" s="667"/>
      <c r="AU135" s="667"/>
      <c r="AV135" s="667"/>
      <c r="AW135" s="667"/>
      <c r="AX135" s="667"/>
      <c r="AY135" s="667"/>
      <c r="AZ135" s="216"/>
      <c r="BA135" s="2560" t="s">
        <v>45</v>
      </c>
      <c r="BB135" s="158" t="s">
        <v>44</v>
      </c>
      <c r="BC135" s="1227" t="s">
        <v>35</v>
      </c>
      <c r="BD135" s="1247" t="s">
        <v>35</v>
      </c>
      <c r="BE135" s="1247" t="s">
        <v>35</v>
      </c>
      <c r="BF135" s="1247" t="s">
        <v>35</v>
      </c>
      <c r="BG135" s="1268" t="s">
        <v>35</v>
      </c>
      <c r="BH135" s="1289" t="s">
        <v>35</v>
      </c>
      <c r="BI135" s="1247" t="s">
        <v>35</v>
      </c>
      <c r="BJ135" s="1247" t="s">
        <v>35</v>
      </c>
      <c r="BK135" s="1247" t="s">
        <v>35</v>
      </c>
      <c r="BL135" s="1268" t="s">
        <v>35</v>
      </c>
      <c r="BM135" s="1289" t="s">
        <v>35</v>
      </c>
      <c r="BN135" s="1247" t="s">
        <v>35</v>
      </c>
      <c r="BO135" s="1247" t="s">
        <v>35</v>
      </c>
      <c r="BP135" s="1247" t="s">
        <v>35</v>
      </c>
      <c r="BQ135" s="1268" t="s">
        <v>35</v>
      </c>
      <c r="BR135" s="1289" t="s">
        <v>35</v>
      </c>
      <c r="BS135" s="1247" t="s">
        <v>35</v>
      </c>
      <c r="BT135" s="1247" t="s">
        <v>35</v>
      </c>
      <c r="BU135" s="1247" t="s">
        <v>35</v>
      </c>
      <c r="BV135" s="1247" t="s">
        <v>35</v>
      </c>
      <c r="BW135" s="1247" t="s">
        <v>35</v>
      </c>
      <c r="BX135" s="1247" t="s">
        <v>35</v>
      </c>
      <c r="BY135" s="1308" t="s">
        <v>35</v>
      </c>
      <c r="BZ135" s="1308" t="s">
        <v>35</v>
      </c>
      <c r="CA135" s="1308" t="s">
        <v>35</v>
      </c>
      <c r="CB135" s="1308" t="s">
        <v>35</v>
      </c>
      <c r="CC135" s="2160"/>
      <c r="CD135" s="2160"/>
      <c r="CE135" s="2160"/>
      <c r="CF135" s="2160"/>
      <c r="CG135" s="2160"/>
      <c r="CH135" s="2160"/>
      <c r="CI135" s="2160"/>
      <c r="CJ135" s="2160"/>
      <c r="CK135" s="2160"/>
      <c r="CL135" s="2160"/>
      <c r="CM135" s="2160"/>
      <c r="CN135" s="2160"/>
      <c r="CO135" s="2160"/>
      <c r="CP135" s="2160"/>
      <c r="CQ135" s="2160"/>
      <c r="CR135" s="2160"/>
      <c r="CS135" s="2160"/>
      <c r="CT135" s="2160"/>
      <c r="CU135" s="2160"/>
      <c r="CV135" s="2160"/>
      <c r="CW135" s="2160"/>
      <c r="CX135" s="2160"/>
      <c r="CY135" s="2160"/>
      <c r="CZ135" s="2160"/>
    </row>
    <row r="136" s="399" customFormat="true" ht="15" customHeight="true" x14ac:dyDescent="0.2">
      <c r="A136" s="2630"/>
      <c r="B136" s="1529" t="s">
        <v>43</v>
      </c>
      <c r="C136" s="1486">
        <v>0</v>
      </c>
      <c r="D136" s="1487">
        <v>2.9413755060330594E-2</v>
      </c>
      <c r="E136" s="1487">
        <v>0</v>
      </c>
      <c r="F136" s="1487">
        <v>0</v>
      </c>
      <c r="G136" s="1488">
        <v>1.0965941178020875</v>
      </c>
      <c r="H136" s="1489">
        <v>0.13266686618571288</v>
      </c>
      <c r="I136" s="1487">
        <v>0</v>
      </c>
      <c r="J136" s="1487">
        <v>0.35865913836395008</v>
      </c>
      <c r="K136" s="1487">
        <v>0.53690180975310131</v>
      </c>
      <c r="L136" s="1490">
        <v>8.0104432191137978</v>
      </c>
      <c r="M136" s="1491">
        <v>0</v>
      </c>
      <c r="N136" s="1487">
        <v>3.3444900186375526E-2</v>
      </c>
      <c r="O136" s="1487">
        <v>0</v>
      </c>
      <c r="P136" s="1487">
        <v>0</v>
      </c>
      <c r="Q136" s="1488">
        <v>0</v>
      </c>
      <c r="R136" s="1489">
        <v>3.5304695653644655</v>
      </c>
      <c r="S136" s="1487">
        <v>0</v>
      </c>
      <c r="T136" s="1487">
        <v>6.7976737263337403E-2</v>
      </c>
      <c r="U136" s="1487">
        <v>0</v>
      </c>
      <c r="V136" s="1487">
        <v>1.2276706393710586</v>
      </c>
      <c r="W136" s="1487">
        <v>0</v>
      </c>
      <c r="X136" s="1487">
        <v>0.29381233115380573</v>
      </c>
      <c r="Y136" s="1487">
        <v>0.15769562748229232</v>
      </c>
      <c r="Z136" s="1487">
        <v>4.1516789111714955E-2</v>
      </c>
      <c r="AA136" s="1487">
        <v>0</v>
      </c>
      <c r="AB136" s="2210">
        <v>0.25003493778230168</v>
      </c>
      <c r="AC136" s="667"/>
      <c r="AD136" s="667"/>
      <c r="AE136" s="667"/>
      <c r="AF136" s="667"/>
      <c r="AG136" s="667"/>
      <c r="AH136" s="667"/>
      <c r="AI136" s="667"/>
      <c r="AJ136" s="667"/>
      <c r="AK136" s="667"/>
      <c r="AL136" s="667"/>
      <c r="AM136" s="667"/>
      <c r="AN136" s="667"/>
      <c r="AO136" s="667"/>
      <c r="AP136" s="667"/>
      <c r="AQ136" s="667"/>
      <c r="AR136" s="667"/>
      <c r="AS136" s="667"/>
      <c r="AT136" s="667"/>
      <c r="AU136" s="667"/>
      <c r="AV136" s="667"/>
      <c r="AW136" s="667"/>
      <c r="AX136" s="667"/>
      <c r="AY136" s="667"/>
      <c r="AZ136" s="216"/>
      <c r="BA136" s="2521"/>
      <c r="BB136" s="159" t="s">
        <v>43</v>
      </c>
      <c r="BC136" s="1228" t="s">
        <v>35</v>
      </c>
      <c r="BD136" s="1248" t="s">
        <v>35</v>
      </c>
      <c r="BE136" s="1248" t="s">
        <v>35</v>
      </c>
      <c r="BF136" s="1248" t="s">
        <v>35</v>
      </c>
      <c r="BG136" s="1269" t="s">
        <v>35</v>
      </c>
      <c r="BH136" s="1290" t="s">
        <v>35</v>
      </c>
      <c r="BI136" s="1248" t="s">
        <v>35</v>
      </c>
      <c r="BJ136" s="1248" t="s">
        <v>35</v>
      </c>
      <c r="BK136" s="1248" t="s">
        <v>35</v>
      </c>
      <c r="BL136" s="1269" t="s">
        <v>35</v>
      </c>
      <c r="BM136" s="1290" t="s">
        <v>35</v>
      </c>
      <c r="BN136" s="1248" t="s">
        <v>35</v>
      </c>
      <c r="BO136" s="1248" t="s">
        <v>35</v>
      </c>
      <c r="BP136" s="1248" t="s">
        <v>35</v>
      </c>
      <c r="BQ136" s="1269" t="s">
        <v>35</v>
      </c>
      <c r="BR136" s="1290" t="s">
        <v>35</v>
      </c>
      <c r="BS136" s="1248" t="s">
        <v>35</v>
      </c>
      <c r="BT136" s="1248" t="s">
        <v>35</v>
      </c>
      <c r="BU136" s="1248" t="s">
        <v>35</v>
      </c>
      <c r="BV136" s="1248" t="s">
        <v>35</v>
      </c>
      <c r="BW136" s="1248" t="s">
        <v>35</v>
      </c>
      <c r="BX136" s="1248" t="s">
        <v>35</v>
      </c>
      <c r="BY136" s="1309" t="s">
        <v>35</v>
      </c>
      <c r="BZ136" s="1309" t="s">
        <v>35</v>
      </c>
      <c r="CA136" s="1309" t="s">
        <v>35</v>
      </c>
      <c r="CB136" s="1309" t="s">
        <v>35</v>
      </c>
      <c r="CC136" s="2161"/>
      <c r="CD136" s="2161"/>
      <c r="CE136" s="2161"/>
      <c r="CF136" s="2161"/>
      <c r="CG136" s="2161"/>
      <c r="CH136" s="2161"/>
      <c r="CI136" s="2161"/>
      <c r="CJ136" s="2161"/>
      <c r="CK136" s="2161"/>
      <c r="CL136" s="2161"/>
      <c r="CM136" s="2161"/>
      <c r="CN136" s="2161"/>
      <c r="CO136" s="2161"/>
      <c r="CP136" s="2161"/>
      <c r="CQ136" s="2161"/>
      <c r="CR136" s="2161"/>
      <c r="CS136" s="2161"/>
      <c r="CT136" s="2161"/>
      <c r="CU136" s="2161"/>
      <c r="CV136" s="2161"/>
      <c r="CW136" s="2161"/>
      <c r="CX136" s="2161"/>
      <c r="CY136" s="2161"/>
      <c r="CZ136" s="2161"/>
    </row>
    <row r="137" s="399" customFormat="true" ht="15" customHeight="true" x14ac:dyDescent="0.2">
      <c r="A137" s="2630"/>
      <c r="B137" s="1529" t="s">
        <v>42</v>
      </c>
      <c r="C137" s="1486">
        <v>4.4661606736156942</v>
      </c>
      <c r="D137" s="1487">
        <v>6.288046185075638</v>
      </c>
      <c r="E137" s="1487">
        <v>7.96624478852533</v>
      </c>
      <c r="F137" s="1487">
        <v>6.0094697879446368</v>
      </c>
      <c r="G137" s="1488">
        <v>34.300690657464401</v>
      </c>
      <c r="H137" s="1489">
        <v>21.621781430957398</v>
      </c>
      <c r="I137" s="1487">
        <v>32.718150466483912</v>
      </c>
      <c r="J137" s="1487">
        <v>47.930987157946767</v>
      </c>
      <c r="K137" s="1487">
        <v>68.456034419252148</v>
      </c>
      <c r="L137" s="1490">
        <v>75.056544975922051</v>
      </c>
      <c r="M137" s="1491">
        <v>4.6928111498679055</v>
      </c>
      <c r="N137" s="1487">
        <v>5.883443542337143</v>
      </c>
      <c r="O137" s="1487">
        <v>6.9498206775633067</v>
      </c>
      <c r="P137" s="1487">
        <v>7.0163919094271154</v>
      </c>
      <c r="Q137" s="1488">
        <v>8.7047093176435766</v>
      </c>
      <c r="R137" s="1489">
        <v>66.598960451531752</v>
      </c>
      <c r="S137" s="1487">
        <v>7.4625004566379802</v>
      </c>
      <c r="T137" s="1487">
        <v>7.6643004525744285</v>
      </c>
      <c r="U137" s="1487">
        <v>7.0237417121692554</v>
      </c>
      <c r="V137" s="1487">
        <v>49.228526330467822</v>
      </c>
      <c r="W137" s="1487">
        <v>6.5402990200219708</v>
      </c>
      <c r="X137" s="1487">
        <v>37.308147984795994</v>
      </c>
      <c r="Y137" s="1487">
        <v>7.5132296016706501</v>
      </c>
      <c r="Z137" s="1487">
        <v>15.311742190024285</v>
      </c>
      <c r="AA137" s="1487">
        <v>10.095320940187857</v>
      </c>
      <c r="AB137" s="2210">
        <v>10.613551732326181</v>
      </c>
      <c r="AC137" s="667"/>
      <c r="AD137" s="667"/>
      <c r="AE137" s="667"/>
      <c r="AF137" s="667"/>
      <c r="AG137" s="667"/>
      <c r="AH137" s="667"/>
      <c r="AI137" s="667"/>
      <c r="AJ137" s="667"/>
      <c r="AK137" s="667"/>
      <c r="AL137" s="667"/>
      <c r="AM137" s="667"/>
      <c r="AN137" s="667"/>
      <c r="AO137" s="667"/>
      <c r="AP137" s="667"/>
      <c r="AQ137" s="667"/>
      <c r="AR137" s="667"/>
      <c r="AS137" s="667"/>
      <c r="AT137" s="667"/>
      <c r="AU137" s="667"/>
      <c r="AV137" s="667"/>
      <c r="AW137" s="667"/>
      <c r="AX137" s="667"/>
      <c r="AY137" s="667"/>
      <c r="AZ137" s="216"/>
      <c r="BA137" s="2521"/>
      <c r="BB137" s="159" t="s">
        <v>42</v>
      </c>
      <c r="BC137" s="1228" t="s">
        <v>35</v>
      </c>
      <c r="BD137" s="1248" t="s">
        <v>35</v>
      </c>
      <c r="BE137" s="1248" t="s">
        <v>35</v>
      </c>
      <c r="BF137" s="1248" t="s">
        <v>35</v>
      </c>
      <c r="BG137" s="1269" t="s">
        <v>35</v>
      </c>
      <c r="BH137" s="1290" t="s">
        <v>35</v>
      </c>
      <c r="BI137" s="1248" t="s">
        <v>35</v>
      </c>
      <c r="BJ137" s="1248" t="s">
        <v>35</v>
      </c>
      <c r="BK137" s="1248" t="s">
        <v>35</v>
      </c>
      <c r="BL137" s="1269" t="s">
        <v>35</v>
      </c>
      <c r="BM137" s="1290" t="s">
        <v>35</v>
      </c>
      <c r="BN137" s="1248" t="s">
        <v>35</v>
      </c>
      <c r="BO137" s="1248" t="s">
        <v>35</v>
      </c>
      <c r="BP137" s="1248" t="s">
        <v>35</v>
      </c>
      <c r="BQ137" s="1269" t="s">
        <v>35</v>
      </c>
      <c r="BR137" s="1290" t="s">
        <v>35</v>
      </c>
      <c r="BS137" s="1248" t="s">
        <v>35</v>
      </c>
      <c r="BT137" s="1248" t="s">
        <v>35</v>
      </c>
      <c r="BU137" s="1248" t="s">
        <v>35</v>
      </c>
      <c r="BV137" s="1248" t="s">
        <v>35</v>
      </c>
      <c r="BW137" s="1248" t="s">
        <v>35</v>
      </c>
      <c r="BX137" s="1248" t="s">
        <v>35</v>
      </c>
      <c r="BY137" s="1309" t="s">
        <v>35</v>
      </c>
      <c r="BZ137" s="1309" t="s">
        <v>35</v>
      </c>
      <c r="CA137" s="1309" t="s">
        <v>35</v>
      </c>
      <c r="CB137" s="1309" t="s">
        <v>35</v>
      </c>
      <c r="CC137" s="2161"/>
      <c r="CD137" s="2161"/>
      <c r="CE137" s="2161"/>
      <c r="CF137" s="2161"/>
      <c r="CG137" s="2161"/>
      <c r="CH137" s="2161"/>
      <c r="CI137" s="2161"/>
      <c r="CJ137" s="2161"/>
      <c r="CK137" s="2161"/>
      <c r="CL137" s="2161"/>
      <c r="CM137" s="2161"/>
      <c r="CN137" s="2161"/>
      <c r="CO137" s="2161"/>
      <c r="CP137" s="2161"/>
      <c r="CQ137" s="2161"/>
      <c r="CR137" s="2161"/>
      <c r="CS137" s="2161"/>
      <c r="CT137" s="2161"/>
      <c r="CU137" s="2161"/>
      <c r="CV137" s="2161"/>
      <c r="CW137" s="2161"/>
      <c r="CX137" s="2161"/>
      <c r="CY137" s="2161"/>
      <c r="CZ137" s="2161"/>
    </row>
    <row r="138" s="399" customFormat="true" ht="15" customHeight="true" x14ac:dyDescent="0.2">
      <c r="A138" s="2630"/>
      <c r="B138" s="1529" t="s">
        <v>41</v>
      </c>
      <c r="C138" s="1486">
        <v>13.413103436004819</v>
      </c>
      <c r="D138" s="1487">
        <v>20.980394064487822</v>
      </c>
      <c r="E138" s="1487">
        <v>24.41205437493975</v>
      </c>
      <c r="F138" s="1487">
        <v>30.729811949988999</v>
      </c>
      <c r="G138" s="1488">
        <v>38.785788002652168</v>
      </c>
      <c r="H138" s="1489">
        <v>41.263953143022079</v>
      </c>
      <c r="I138" s="1487">
        <v>56.691295186335026</v>
      </c>
      <c r="J138" s="1487">
        <v>45.111892463953296</v>
      </c>
      <c r="K138" s="1487">
        <v>28.691111473496722</v>
      </c>
      <c r="L138" s="1490">
        <v>10.05940495409059</v>
      </c>
      <c r="M138" s="1491">
        <v>11.786202723040214</v>
      </c>
      <c r="N138" s="1487">
        <v>20.128181711628343</v>
      </c>
      <c r="O138" s="1487">
        <v>23.258801790713317</v>
      </c>
      <c r="P138" s="1487">
        <v>28.766895915543682</v>
      </c>
      <c r="Q138" s="1488">
        <v>36.984004593391703</v>
      </c>
      <c r="R138" s="1489">
        <v>23.086998021662133</v>
      </c>
      <c r="S138" s="1487">
        <v>2.4120166193546102</v>
      </c>
      <c r="T138" s="1487">
        <v>23.53973009726128</v>
      </c>
      <c r="U138" s="1487">
        <v>32.550831830616346</v>
      </c>
      <c r="V138" s="1487">
        <v>11.012008695765029</v>
      </c>
      <c r="W138" s="1487">
        <v>19.100533616782585</v>
      </c>
      <c r="X138" s="1487">
        <v>16.060918413406934</v>
      </c>
      <c r="Y138" s="1487">
        <v>18.265749100264891</v>
      </c>
      <c r="Z138" s="1487">
        <v>50.597516143826027</v>
      </c>
      <c r="AA138" s="1487">
        <v>4.3290280003044996</v>
      </c>
      <c r="AB138" s="2210">
        <v>10.269091145004342</v>
      </c>
      <c r="AC138" s="667"/>
      <c r="AD138" s="667"/>
      <c r="AE138" s="667"/>
      <c r="AF138" s="667"/>
      <c r="AG138" s="667"/>
      <c r="AH138" s="667"/>
      <c r="AI138" s="667"/>
      <c r="AJ138" s="667"/>
      <c r="AK138" s="667"/>
      <c r="AL138" s="667"/>
      <c r="AM138" s="667"/>
      <c r="AN138" s="667"/>
      <c r="AO138" s="667"/>
      <c r="AP138" s="667"/>
      <c r="AQ138" s="667"/>
      <c r="AR138" s="667"/>
      <c r="AS138" s="667"/>
      <c r="AT138" s="667"/>
      <c r="AU138" s="667"/>
      <c r="AV138" s="667"/>
      <c r="AW138" s="667"/>
      <c r="AX138" s="667"/>
      <c r="AY138" s="667"/>
      <c r="AZ138" s="216"/>
      <c r="BA138" s="2521"/>
      <c r="BB138" s="159" t="s">
        <v>41</v>
      </c>
      <c r="BC138" s="1228" t="s">
        <v>35</v>
      </c>
      <c r="BD138" s="1248" t="s">
        <v>35</v>
      </c>
      <c r="BE138" s="1248" t="s">
        <v>35</v>
      </c>
      <c r="BF138" s="1248" t="s">
        <v>35</v>
      </c>
      <c r="BG138" s="1269" t="s">
        <v>35</v>
      </c>
      <c r="BH138" s="1290" t="s">
        <v>35</v>
      </c>
      <c r="BI138" s="1248" t="s">
        <v>35</v>
      </c>
      <c r="BJ138" s="1248" t="s">
        <v>35</v>
      </c>
      <c r="BK138" s="1248" t="s">
        <v>35</v>
      </c>
      <c r="BL138" s="1269" t="s">
        <v>35</v>
      </c>
      <c r="BM138" s="1290" t="s">
        <v>35</v>
      </c>
      <c r="BN138" s="1248" t="s">
        <v>35</v>
      </c>
      <c r="BO138" s="1248" t="s">
        <v>35</v>
      </c>
      <c r="BP138" s="1248" t="s">
        <v>35</v>
      </c>
      <c r="BQ138" s="1269" t="s">
        <v>35</v>
      </c>
      <c r="BR138" s="1290" t="s">
        <v>35</v>
      </c>
      <c r="BS138" s="1248" t="s">
        <v>35</v>
      </c>
      <c r="BT138" s="1248" t="s">
        <v>35</v>
      </c>
      <c r="BU138" s="1248" t="s">
        <v>35</v>
      </c>
      <c r="BV138" s="1248" t="s">
        <v>35</v>
      </c>
      <c r="BW138" s="1248" t="s">
        <v>35</v>
      </c>
      <c r="BX138" s="1248" t="s">
        <v>35</v>
      </c>
      <c r="BY138" s="1309" t="s">
        <v>35</v>
      </c>
      <c r="BZ138" s="1309" t="s">
        <v>35</v>
      </c>
      <c r="CA138" s="1309" t="s">
        <v>35</v>
      </c>
      <c r="CB138" s="1309" t="s">
        <v>35</v>
      </c>
      <c r="CC138" s="2161"/>
      <c r="CD138" s="2161"/>
      <c r="CE138" s="2161"/>
      <c r="CF138" s="2161"/>
      <c r="CG138" s="2161"/>
      <c r="CH138" s="2161"/>
      <c r="CI138" s="2161"/>
      <c r="CJ138" s="2161"/>
      <c r="CK138" s="2161"/>
      <c r="CL138" s="2161"/>
      <c r="CM138" s="2161"/>
      <c r="CN138" s="2161"/>
      <c r="CO138" s="2161"/>
      <c r="CP138" s="2161"/>
      <c r="CQ138" s="2161"/>
      <c r="CR138" s="2161"/>
      <c r="CS138" s="2161"/>
      <c r="CT138" s="2161"/>
      <c r="CU138" s="2161"/>
      <c r="CV138" s="2161"/>
      <c r="CW138" s="2161"/>
      <c r="CX138" s="2161"/>
      <c r="CY138" s="2161"/>
      <c r="CZ138" s="2161"/>
    </row>
    <row r="139" s="399" customFormat="true" ht="15" customHeight="true" x14ac:dyDescent="0.2">
      <c r="A139" s="2630"/>
      <c r="B139" s="1529" t="s">
        <v>19</v>
      </c>
      <c r="C139" s="1486">
        <v>82.120735890379265</v>
      </c>
      <c r="D139" s="1487">
        <v>72.702145995375929</v>
      </c>
      <c r="E139" s="1487">
        <v>67.621700836534714</v>
      </c>
      <c r="F139" s="1487">
        <v>63.260718262066248</v>
      </c>
      <c r="G139" s="1488">
        <v>24.978874233355175</v>
      </c>
      <c r="H139" s="1489">
        <v>36.981598559834701</v>
      </c>
      <c r="I139" s="1487">
        <v>10.582301516295267</v>
      </c>
      <c r="J139" s="1487">
        <v>6.5805105213932347</v>
      </c>
      <c r="K139" s="1487">
        <v>1.4792100886399377</v>
      </c>
      <c r="L139" s="1490">
        <v>0.87403872637038038</v>
      </c>
      <c r="M139" s="1491">
        <v>83.520986127091916</v>
      </c>
      <c r="N139" s="1487">
        <v>73.9549298458479</v>
      </c>
      <c r="O139" s="1487">
        <v>69.791377531723469</v>
      </c>
      <c r="P139" s="1487">
        <v>64.216712175029159</v>
      </c>
      <c r="Q139" s="1488">
        <v>54.305134763949113</v>
      </c>
      <c r="R139" s="1489">
        <v>4.6105312411528985</v>
      </c>
      <c r="S139" s="1487">
        <v>90.1254829240075</v>
      </c>
      <c r="T139" s="1487">
        <v>68.66222451884542</v>
      </c>
      <c r="U139" s="1487">
        <v>60.425426457214193</v>
      </c>
      <c r="V139" s="1487">
        <v>38.483972312882948</v>
      </c>
      <c r="W139" s="1487">
        <v>74.359167363195624</v>
      </c>
      <c r="X139" s="1487">
        <v>45.51490886347888</v>
      </c>
      <c r="Y139" s="1487">
        <v>73.883975616735242</v>
      </c>
      <c r="Z139" s="1487">
        <v>34.049224877037894</v>
      </c>
      <c r="AA139" s="1487">
        <v>85.335677648880505</v>
      </c>
      <c r="AB139" s="2210">
        <v>78.867322184886888</v>
      </c>
      <c r="AC139" s="667"/>
      <c r="AD139" s="667"/>
      <c r="AE139" s="667"/>
      <c r="AF139" s="667"/>
      <c r="AG139" s="667"/>
      <c r="AH139" s="667"/>
      <c r="AI139" s="667"/>
      <c r="AJ139" s="667"/>
      <c r="AK139" s="667"/>
      <c r="AL139" s="667"/>
      <c r="AM139" s="667"/>
      <c r="AN139" s="667"/>
      <c r="AO139" s="667"/>
      <c r="AP139" s="667"/>
      <c r="AQ139" s="667"/>
      <c r="AR139" s="667"/>
      <c r="AS139" s="667"/>
      <c r="AT139" s="667"/>
      <c r="AU139" s="667"/>
      <c r="AV139" s="667"/>
      <c r="AW139" s="667"/>
      <c r="AX139" s="667"/>
      <c r="AY139" s="667"/>
      <c r="AZ139" s="216"/>
      <c r="BA139" s="2521"/>
      <c r="BB139" s="159" t="s">
        <v>19</v>
      </c>
      <c r="BC139" s="1228" t="s">
        <v>35</v>
      </c>
      <c r="BD139" s="1248" t="s">
        <v>35</v>
      </c>
      <c r="BE139" s="1248" t="s">
        <v>35</v>
      </c>
      <c r="BF139" s="1248" t="s">
        <v>35</v>
      </c>
      <c r="BG139" s="1269" t="s">
        <v>35</v>
      </c>
      <c r="BH139" s="1290" t="s">
        <v>35</v>
      </c>
      <c r="BI139" s="1248" t="s">
        <v>35</v>
      </c>
      <c r="BJ139" s="1248" t="s">
        <v>35</v>
      </c>
      <c r="BK139" s="1248" t="s">
        <v>35</v>
      </c>
      <c r="BL139" s="1269" t="s">
        <v>35</v>
      </c>
      <c r="BM139" s="1290" t="s">
        <v>35</v>
      </c>
      <c r="BN139" s="1248" t="s">
        <v>35</v>
      </c>
      <c r="BO139" s="1248" t="s">
        <v>35</v>
      </c>
      <c r="BP139" s="1248" t="s">
        <v>35</v>
      </c>
      <c r="BQ139" s="1269" t="s">
        <v>35</v>
      </c>
      <c r="BR139" s="1290" t="s">
        <v>35</v>
      </c>
      <c r="BS139" s="1248" t="s">
        <v>35</v>
      </c>
      <c r="BT139" s="1248" t="s">
        <v>35</v>
      </c>
      <c r="BU139" s="1248" t="s">
        <v>35</v>
      </c>
      <c r="BV139" s="1248" t="s">
        <v>35</v>
      </c>
      <c r="BW139" s="1248" t="s">
        <v>35</v>
      </c>
      <c r="BX139" s="1248" t="s">
        <v>35</v>
      </c>
      <c r="BY139" s="1309" t="s">
        <v>35</v>
      </c>
      <c r="BZ139" s="1309" t="s">
        <v>35</v>
      </c>
      <c r="CA139" s="1309" t="s">
        <v>35</v>
      </c>
      <c r="CB139" s="1309" t="s">
        <v>35</v>
      </c>
      <c r="CC139" s="2161"/>
      <c r="CD139" s="2161"/>
      <c r="CE139" s="2161"/>
      <c r="CF139" s="2161"/>
      <c r="CG139" s="2161"/>
      <c r="CH139" s="2161"/>
      <c r="CI139" s="2161"/>
      <c r="CJ139" s="2161"/>
      <c r="CK139" s="2161"/>
      <c r="CL139" s="2161"/>
      <c r="CM139" s="2161"/>
      <c r="CN139" s="2161"/>
      <c r="CO139" s="2161"/>
      <c r="CP139" s="2161"/>
      <c r="CQ139" s="2161"/>
      <c r="CR139" s="2161"/>
      <c r="CS139" s="2161"/>
      <c r="CT139" s="2161"/>
      <c r="CU139" s="2161"/>
      <c r="CV139" s="2161"/>
      <c r="CW139" s="2161"/>
      <c r="CX139" s="2161"/>
      <c r="CY139" s="2161"/>
      <c r="CZ139" s="2161"/>
    </row>
    <row r="140" s="130" customFormat="true" ht="15" customHeight="true" x14ac:dyDescent="0.2">
      <c r="A140" s="2467" t="s">
        <v>106</v>
      </c>
      <c r="B140" s="252" t="s">
        <v>64</v>
      </c>
      <c r="C140" s="1152" t="s">
        <v>35</v>
      </c>
      <c r="D140" s="1166" t="s">
        <v>35</v>
      </c>
      <c r="E140" s="1166" t="s">
        <v>35</v>
      </c>
      <c r="F140" s="1166" t="s">
        <v>35</v>
      </c>
      <c r="G140" s="1180" t="s">
        <v>35</v>
      </c>
      <c r="H140" s="1194" t="s">
        <v>35</v>
      </c>
      <c r="I140" s="1166" t="s">
        <v>35</v>
      </c>
      <c r="J140" s="1166" t="s">
        <v>35</v>
      </c>
      <c r="K140" s="1166" t="s">
        <v>35</v>
      </c>
      <c r="L140" s="1208" t="s">
        <v>35</v>
      </c>
      <c r="M140" s="1215" t="s">
        <v>35</v>
      </c>
      <c r="N140" s="1166" t="s">
        <v>35</v>
      </c>
      <c r="O140" s="1166" t="s">
        <v>35</v>
      </c>
      <c r="P140" s="1166" t="s">
        <v>35</v>
      </c>
      <c r="Q140" s="1180" t="s">
        <v>35</v>
      </c>
      <c r="R140" s="1194" t="s">
        <v>35</v>
      </c>
      <c r="S140" s="1166" t="s">
        <v>35</v>
      </c>
      <c r="T140" s="1166" t="s">
        <v>35</v>
      </c>
      <c r="U140" s="1166" t="s">
        <v>35</v>
      </c>
      <c r="V140" s="1166" t="s">
        <v>35</v>
      </c>
      <c r="W140" s="1166" t="s">
        <v>35</v>
      </c>
      <c r="X140" s="1166" t="s">
        <v>35</v>
      </c>
      <c r="Y140" s="1217" t="s">
        <v>35</v>
      </c>
      <c r="Z140" s="1217" t="s">
        <v>35</v>
      </c>
      <c r="AA140" s="1217" t="s">
        <v>35</v>
      </c>
      <c r="AB140" s="2115" t="s">
        <v>35</v>
      </c>
      <c r="AC140" s="2141"/>
      <c r="AD140" s="2141"/>
      <c r="AE140" s="2141"/>
      <c r="AF140" s="2141"/>
      <c r="AG140" s="2141"/>
      <c r="AH140" s="2141"/>
      <c r="AI140" s="2141"/>
      <c r="AJ140" s="2141"/>
      <c r="AK140" s="2141"/>
      <c r="AL140" s="2141"/>
      <c r="AM140" s="2141"/>
      <c r="AN140" s="2141"/>
      <c r="AO140" s="2141"/>
      <c r="AP140" s="2141"/>
      <c r="AQ140" s="2141"/>
      <c r="AR140" s="2141"/>
      <c r="AS140" s="2141"/>
      <c r="AT140" s="2141"/>
      <c r="AU140" s="2141"/>
      <c r="AV140" s="2141"/>
      <c r="AW140" s="2141"/>
      <c r="AX140" s="2141"/>
      <c r="AY140" s="2141"/>
      <c r="AZ140" s="215"/>
      <c r="BA140" s="2521" t="s">
        <v>106</v>
      </c>
      <c r="BB140" s="159" t="s">
        <v>64</v>
      </c>
      <c r="BC140" s="1228" t="s">
        <v>35</v>
      </c>
      <c r="BD140" s="1248" t="s">
        <v>35</v>
      </c>
      <c r="BE140" s="1248" t="s">
        <v>35</v>
      </c>
      <c r="BF140" s="1248" t="s">
        <v>35</v>
      </c>
      <c r="BG140" s="1269" t="s">
        <v>35</v>
      </c>
      <c r="BH140" s="1290" t="s">
        <v>35</v>
      </c>
      <c r="BI140" s="1248" t="s">
        <v>35</v>
      </c>
      <c r="BJ140" s="1248" t="s">
        <v>35</v>
      </c>
      <c r="BK140" s="1248" t="s">
        <v>35</v>
      </c>
      <c r="BL140" s="1269" t="s">
        <v>35</v>
      </c>
      <c r="BM140" s="1290" t="s">
        <v>35</v>
      </c>
      <c r="BN140" s="1248" t="s">
        <v>35</v>
      </c>
      <c r="BO140" s="1248" t="s">
        <v>35</v>
      </c>
      <c r="BP140" s="1248" t="s">
        <v>35</v>
      </c>
      <c r="BQ140" s="1269" t="s">
        <v>35</v>
      </c>
      <c r="BR140" s="1290" t="s">
        <v>35</v>
      </c>
      <c r="BS140" s="1248" t="s">
        <v>35</v>
      </c>
      <c r="BT140" s="1248" t="s">
        <v>35</v>
      </c>
      <c r="BU140" s="1248" t="s">
        <v>35</v>
      </c>
      <c r="BV140" s="1248" t="s">
        <v>35</v>
      </c>
      <c r="BW140" s="1248" t="s">
        <v>35</v>
      </c>
      <c r="BX140" s="1248" t="s">
        <v>35</v>
      </c>
      <c r="BY140" s="1309" t="s">
        <v>35</v>
      </c>
      <c r="BZ140" s="1309" t="s">
        <v>35</v>
      </c>
      <c r="CA140" s="1309" t="s">
        <v>35</v>
      </c>
      <c r="CB140" s="1309" t="s">
        <v>35</v>
      </c>
      <c r="CC140" s="2161"/>
      <c r="CD140" s="2161"/>
      <c r="CE140" s="2161"/>
      <c r="CF140" s="2161"/>
      <c r="CG140" s="2161"/>
      <c r="CH140" s="2161"/>
      <c r="CI140" s="2161"/>
      <c r="CJ140" s="2161"/>
      <c r="CK140" s="2161"/>
      <c r="CL140" s="2161"/>
      <c r="CM140" s="2161"/>
      <c r="CN140" s="2161"/>
      <c r="CO140" s="2161"/>
      <c r="CP140" s="2161"/>
      <c r="CQ140" s="2161"/>
      <c r="CR140" s="2161"/>
      <c r="CS140" s="2161"/>
      <c r="CT140" s="2161"/>
      <c r="CU140" s="2161"/>
      <c r="CV140" s="2161"/>
      <c r="CW140" s="2161"/>
      <c r="CX140" s="2161"/>
      <c r="CY140" s="2161"/>
      <c r="CZ140" s="2161"/>
    </row>
    <row r="141" s="130" customFormat="true" ht="15" customHeight="true" x14ac:dyDescent="0.2">
      <c r="A141" s="2467"/>
      <c r="B141" s="252" t="s">
        <v>65</v>
      </c>
      <c r="C141" s="1152" t="s">
        <v>35</v>
      </c>
      <c r="D141" s="1166" t="s">
        <v>35</v>
      </c>
      <c r="E141" s="1166" t="s">
        <v>35</v>
      </c>
      <c r="F141" s="1166" t="s">
        <v>35</v>
      </c>
      <c r="G141" s="1180" t="s">
        <v>35</v>
      </c>
      <c r="H141" s="1194" t="s">
        <v>35</v>
      </c>
      <c r="I141" s="1166" t="s">
        <v>35</v>
      </c>
      <c r="J141" s="1166" t="s">
        <v>35</v>
      </c>
      <c r="K141" s="1166" t="s">
        <v>35</v>
      </c>
      <c r="L141" s="1208" t="s">
        <v>35</v>
      </c>
      <c r="M141" s="1215" t="s">
        <v>35</v>
      </c>
      <c r="N141" s="1166" t="s">
        <v>35</v>
      </c>
      <c r="O141" s="1166" t="s">
        <v>35</v>
      </c>
      <c r="P141" s="1166" t="s">
        <v>35</v>
      </c>
      <c r="Q141" s="1180" t="s">
        <v>35</v>
      </c>
      <c r="R141" s="1194" t="s">
        <v>35</v>
      </c>
      <c r="S141" s="1166" t="s">
        <v>35</v>
      </c>
      <c r="T141" s="1166" t="s">
        <v>35</v>
      </c>
      <c r="U141" s="1166" t="s">
        <v>35</v>
      </c>
      <c r="V141" s="1166" t="s">
        <v>35</v>
      </c>
      <c r="W141" s="1166" t="s">
        <v>35</v>
      </c>
      <c r="X141" s="1166" t="s">
        <v>35</v>
      </c>
      <c r="Y141" s="1217" t="s">
        <v>35</v>
      </c>
      <c r="Z141" s="1217" t="s">
        <v>35</v>
      </c>
      <c r="AA141" s="1217" t="s">
        <v>35</v>
      </c>
      <c r="AB141" s="2115" t="s">
        <v>35</v>
      </c>
      <c r="AC141" s="2141"/>
      <c r="AD141" s="2141"/>
      <c r="AE141" s="2141"/>
      <c r="AF141" s="2141"/>
      <c r="AG141" s="2141"/>
      <c r="AH141" s="2141"/>
      <c r="AI141" s="2141"/>
      <c r="AJ141" s="2141"/>
      <c r="AK141" s="2141"/>
      <c r="AL141" s="2141"/>
      <c r="AM141" s="2141"/>
      <c r="AN141" s="2141"/>
      <c r="AO141" s="2141"/>
      <c r="AP141" s="2141"/>
      <c r="AQ141" s="2141"/>
      <c r="AR141" s="2141"/>
      <c r="AS141" s="2141"/>
      <c r="AT141" s="2141"/>
      <c r="AU141" s="2141"/>
      <c r="AV141" s="2141"/>
      <c r="AW141" s="2141"/>
      <c r="AX141" s="2141"/>
      <c r="AY141" s="2141"/>
      <c r="AZ141" s="215"/>
      <c r="BA141" s="2521"/>
      <c r="BB141" s="159" t="s">
        <v>65</v>
      </c>
      <c r="BC141" s="1228" t="s">
        <v>35</v>
      </c>
      <c r="BD141" s="1248" t="s">
        <v>35</v>
      </c>
      <c r="BE141" s="1248" t="s">
        <v>35</v>
      </c>
      <c r="BF141" s="1248" t="s">
        <v>35</v>
      </c>
      <c r="BG141" s="1269" t="s">
        <v>35</v>
      </c>
      <c r="BH141" s="1290" t="s">
        <v>35</v>
      </c>
      <c r="BI141" s="1248" t="s">
        <v>35</v>
      </c>
      <c r="BJ141" s="1248" t="s">
        <v>35</v>
      </c>
      <c r="BK141" s="1248" t="s">
        <v>35</v>
      </c>
      <c r="BL141" s="1269" t="s">
        <v>35</v>
      </c>
      <c r="BM141" s="1290" t="s">
        <v>35</v>
      </c>
      <c r="BN141" s="1248" t="s">
        <v>35</v>
      </c>
      <c r="BO141" s="1248" t="s">
        <v>35</v>
      </c>
      <c r="BP141" s="1248" t="s">
        <v>35</v>
      </c>
      <c r="BQ141" s="1269" t="s">
        <v>35</v>
      </c>
      <c r="BR141" s="1290" t="s">
        <v>35</v>
      </c>
      <c r="BS141" s="1248" t="s">
        <v>35</v>
      </c>
      <c r="BT141" s="1248" t="s">
        <v>35</v>
      </c>
      <c r="BU141" s="1248" t="s">
        <v>35</v>
      </c>
      <c r="BV141" s="1248" t="s">
        <v>35</v>
      </c>
      <c r="BW141" s="1248" t="s">
        <v>35</v>
      </c>
      <c r="BX141" s="1248" t="s">
        <v>35</v>
      </c>
      <c r="BY141" s="1309" t="s">
        <v>35</v>
      </c>
      <c r="BZ141" s="1309" t="s">
        <v>35</v>
      </c>
      <c r="CA141" s="1309" t="s">
        <v>35</v>
      </c>
      <c r="CB141" s="1309" t="s">
        <v>35</v>
      </c>
      <c r="CC141" s="2161"/>
      <c r="CD141" s="2161"/>
      <c r="CE141" s="2161"/>
      <c r="CF141" s="2161"/>
      <c r="CG141" s="2161"/>
      <c r="CH141" s="2161"/>
      <c r="CI141" s="2161"/>
      <c r="CJ141" s="2161"/>
      <c r="CK141" s="2161"/>
      <c r="CL141" s="2161"/>
      <c r="CM141" s="2161"/>
      <c r="CN141" s="2161"/>
      <c r="CO141" s="2161"/>
      <c r="CP141" s="2161"/>
      <c r="CQ141" s="2161"/>
      <c r="CR141" s="2161"/>
      <c r="CS141" s="2161"/>
      <c r="CT141" s="2161"/>
      <c r="CU141" s="2161"/>
      <c r="CV141" s="2161"/>
      <c r="CW141" s="2161"/>
      <c r="CX141" s="2161"/>
      <c r="CY141" s="2161"/>
      <c r="CZ141" s="2161"/>
    </row>
    <row r="142" s="130" customFormat="true" ht="15" customHeight="true" x14ac:dyDescent="0.2">
      <c r="A142" s="2467"/>
      <c r="B142" s="252" t="s">
        <v>66</v>
      </c>
      <c r="C142" s="1152" t="s">
        <v>35</v>
      </c>
      <c r="D142" s="1166" t="s">
        <v>35</v>
      </c>
      <c r="E142" s="1166" t="s">
        <v>35</v>
      </c>
      <c r="F142" s="1166" t="s">
        <v>35</v>
      </c>
      <c r="G142" s="1180" t="s">
        <v>35</v>
      </c>
      <c r="H142" s="1194" t="s">
        <v>35</v>
      </c>
      <c r="I142" s="1166" t="s">
        <v>35</v>
      </c>
      <c r="J142" s="1166" t="s">
        <v>35</v>
      </c>
      <c r="K142" s="1166" t="s">
        <v>35</v>
      </c>
      <c r="L142" s="1208" t="s">
        <v>35</v>
      </c>
      <c r="M142" s="1215" t="s">
        <v>35</v>
      </c>
      <c r="N142" s="1166" t="s">
        <v>35</v>
      </c>
      <c r="O142" s="1166" t="s">
        <v>35</v>
      </c>
      <c r="P142" s="1166" t="s">
        <v>35</v>
      </c>
      <c r="Q142" s="1180" t="s">
        <v>35</v>
      </c>
      <c r="R142" s="1194" t="s">
        <v>35</v>
      </c>
      <c r="S142" s="1166" t="s">
        <v>35</v>
      </c>
      <c r="T142" s="1166" t="s">
        <v>35</v>
      </c>
      <c r="U142" s="1166" t="s">
        <v>35</v>
      </c>
      <c r="V142" s="1166" t="s">
        <v>35</v>
      </c>
      <c r="W142" s="1166" t="s">
        <v>35</v>
      </c>
      <c r="X142" s="1166" t="s">
        <v>35</v>
      </c>
      <c r="Y142" s="1217" t="s">
        <v>35</v>
      </c>
      <c r="Z142" s="1217" t="s">
        <v>35</v>
      </c>
      <c r="AA142" s="1217" t="s">
        <v>35</v>
      </c>
      <c r="AB142" s="2115" t="s">
        <v>35</v>
      </c>
      <c r="AC142" s="2141"/>
      <c r="AD142" s="2141"/>
      <c r="AE142" s="2141"/>
      <c r="AF142" s="2141"/>
      <c r="AG142" s="2141"/>
      <c r="AH142" s="2141"/>
      <c r="AI142" s="2141"/>
      <c r="AJ142" s="2141"/>
      <c r="AK142" s="2141"/>
      <c r="AL142" s="2141"/>
      <c r="AM142" s="2141"/>
      <c r="AN142" s="2141"/>
      <c r="AO142" s="2141"/>
      <c r="AP142" s="2141"/>
      <c r="AQ142" s="2141"/>
      <c r="AR142" s="2141"/>
      <c r="AS142" s="2141"/>
      <c r="AT142" s="2141"/>
      <c r="AU142" s="2141"/>
      <c r="AV142" s="2141"/>
      <c r="AW142" s="2141"/>
      <c r="AX142" s="2141"/>
      <c r="AY142" s="2141"/>
      <c r="AZ142" s="215"/>
      <c r="BA142" s="2521"/>
      <c r="BB142" s="159" t="s">
        <v>66</v>
      </c>
      <c r="BC142" s="1228" t="s">
        <v>35</v>
      </c>
      <c r="BD142" s="1248" t="s">
        <v>35</v>
      </c>
      <c r="BE142" s="1248" t="s">
        <v>35</v>
      </c>
      <c r="BF142" s="1248" t="s">
        <v>35</v>
      </c>
      <c r="BG142" s="1269" t="s">
        <v>35</v>
      </c>
      <c r="BH142" s="1290" t="s">
        <v>35</v>
      </c>
      <c r="BI142" s="1248" t="s">
        <v>35</v>
      </c>
      <c r="BJ142" s="1248" t="s">
        <v>35</v>
      </c>
      <c r="BK142" s="1248" t="s">
        <v>35</v>
      </c>
      <c r="BL142" s="1269" t="s">
        <v>35</v>
      </c>
      <c r="BM142" s="1290" t="s">
        <v>35</v>
      </c>
      <c r="BN142" s="1248" t="s">
        <v>35</v>
      </c>
      <c r="BO142" s="1248" t="s">
        <v>35</v>
      </c>
      <c r="BP142" s="1248" t="s">
        <v>35</v>
      </c>
      <c r="BQ142" s="1269" t="s">
        <v>35</v>
      </c>
      <c r="BR142" s="1290" t="s">
        <v>35</v>
      </c>
      <c r="BS142" s="1248" t="s">
        <v>35</v>
      </c>
      <c r="BT142" s="1248" t="s">
        <v>35</v>
      </c>
      <c r="BU142" s="1248" t="s">
        <v>35</v>
      </c>
      <c r="BV142" s="1248" t="s">
        <v>35</v>
      </c>
      <c r="BW142" s="1248" t="s">
        <v>35</v>
      </c>
      <c r="BX142" s="1248" t="s">
        <v>35</v>
      </c>
      <c r="BY142" s="1309" t="s">
        <v>35</v>
      </c>
      <c r="BZ142" s="1309" t="s">
        <v>35</v>
      </c>
      <c r="CA142" s="1309" t="s">
        <v>35</v>
      </c>
      <c r="CB142" s="1309" t="s">
        <v>35</v>
      </c>
      <c r="CC142" s="2161"/>
      <c r="CD142" s="2161"/>
      <c r="CE142" s="2161"/>
      <c r="CF142" s="2161"/>
      <c r="CG142" s="2161"/>
      <c r="CH142" s="2161"/>
      <c r="CI142" s="2161"/>
      <c r="CJ142" s="2161"/>
      <c r="CK142" s="2161"/>
      <c r="CL142" s="2161"/>
      <c r="CM142" s="2161"/>
      <c r="CN142" s="2161"/>
      <c r="CO142" s="2161"/>
      <c r="CP142" s="2161"/>
      <c r="CQ142" s="2161"/>
      <c r="CR142" s="2161"/>
      <c r="CS142" s="2161"/>
      <c r="CT142" s="2161"/>
      <c r="CU142" s="2161"/>
      <c r="CV142" s="2161"/>
      <c r="CW142" s="2161"/>
      <c r="CX142" s="2161"/>
      <c r="CY142" s="2161"/>
      <c r="CZ142" s="2161"/>
    </row>
    <row r="143" s="130" customFormat="true" ht="15" customHeight="true" x14ac:dyDescent="0.2">
      <c r="A143" s="2467"/>
      <c r="B143" s="252" t="s">
        <v>67</v>
      </c>
      <c r="C143" s="1152" t="s">
        <v>35</v>
      </c>
      <c r="D143" s="1166" t="s">
        <v>35</v>
      </c>
      <c r="E143" s="1166" t="s">
        <v>35</v>
      </c>
      <c r="F143" s="1166" t="s">
        <v>35</v>
      </c>
      <c r="G143" s="1180" t="s">
        <v>35</v>
      </c>
      <c r="H143" s="1194" t="s">
        <v>35</v>
      </c>
      <c r="I143" s="1166" t="s">
        <v>35</v>
      </c>
      <c r="J143" s="1166" t="s">
        <v>35</v>
      </c>
      <c r="K143" s="1166" t="s">
        <v>35</v>
      </c>
      <c r="L143" s="1208" t="s">
        <v>35</v>
      </c>
      <c r="M143" s="1215" t="s">
        <v>35</v>
      </c>
      <c r="N143" s="1166" t="s">
        <v>35</v>
      </c>
      <c r="O143" s="1166" t="s">
        <v>35</v>
      </c>
      <c r="P143" s="1166" t="s">
        <v>35</v>
      </c>
      <c r="Q143" s="1180" t="s">
        <v>35</v>
      </c>
      <c r="R143" s="1194" t="s">
        <v>35</v>
      </c>
      <c r="S143" s="1166" t="s">
        <v>35</v>
      </c>
      <c r="T143" s="1166" t="s">
        <v>35</v>
      </c>
      <c r="U143" s="1166" t="s">
        <v>35</v>
      </c>
      <c r="V143" s="1166" t="s">
        <v>35</v>
      </c>
      <c r="W143" s="1166" t="s">
        <v>35</v>
      </c>
      <c r="X143" s="1166" t="s">
        <v>35</v>
      </c>
      <c r="Y143" s="1217" t="s">
        <v>35</v>
      </c>
      <c r="Z143" s="1217" t="s">
        <v>35</v>
      </c>
      <c r="AA143" s="1217" t="s">
        <v>35</v>
      </c>
      <c r="AB143" s="2115" t="s">
        <v>35</v>
      </c>
      <c r="AC143" s="2141"/>
      <c r="AD143" s="2141"/>
      <c r="AE143" s="2141"/>
      <c r="AF143" s="2141"/>
      <c r="AG143" s="2141"/>
      <c r="AH143" s="2141"/>
      <c r="AI143" s="2141"/>
      <c r="AJ143" s="2141"/>
      <c r="AK143" s="2141"/>
      <c r="AL143" s="2141"/>
      <c r="AM143" s="2141"/>
      <c r="AN143" s="2141"/>
      <c r="AO143" s="2141"/>
      <c r="AP143" s="2141"/>
      <c r="AQ143" s="2141"/>
      <c r="AR143" s="2141"/>
      <c r="AS143" s="2141"/>
      <c r="AT143" s="2141"/>
      <c r="AU143" s="2141"/>
      <c r="AV143" s="2141"/>
      <c r="AW143" s="2141"/>
      <c r="AX143" s="2141"/>
      <c r="AY143" s="2141"/>
      <c r="AZ143" s="215"/>
      <c r="BA143" s="2521"/>
      <c r="BB143" s="159" t="s">
        <v>67</v>
      </c>
      <c r="BC143" s="1228" t="s">
        <v>35</v>
      </c>
      <c r="BD143" s="1248" t="s">
        <v>35</v>
      </c>
      <c r="BE143" s="1248" t="s">
        <v>35</v>
      </c>
      <c r="BF143" s="1248" t="s">
        <v>35</v>
      </c>
      <c r="BG143" s="1269" t="s">
        <v>35</v>
      </c>
      <c r="BH143" s="1290" t="s">
        <v>35</v>
      </c>
      <c r="BI143" s="1248" t="s">
        <v>35</v>
      </c>
      <c r="BJ143" s="1248" t="s">
        <v>35</v>
      </c>
      <c r="BK143" s="1248" t="s">
        <v>35</v>
      </c>
      <c r="BL143" s="1269" t="s">
        <v>35</v>
      </c>
      <c r="BM143" s="1290" t="s">
        <v>35</v>
      </c>
      <c r="BN143" s="1248" t="s">
        <v>35</v>
      </c>
      <c r="BO143" s="1248" t="s">
        <v>35</v>
      </c>
      <c r="BP143" s="1248" t="s">
        <v>35</v>
      </c>
      <c r="BQ143" s="1269" t="s">
        <v>35</v>
      </c>
      <c r="BR143" s="1290" t="s">
        <v>35</v>
      </c>
      <c r="BS143" s="1248" t="s">
        <v>35</v>
      </c>
      <c r="BT143" s="1248" t="s">
        <v>35</v>
      </c>
      <c r="BU143" s="1248" t="s">
        <v>35</v>
      </c>
      <c r="BV143" s="1248" t="s">
        <v>35</v>
      </c>
      <c r="BW143" s="1248" t="s">
        <v>35</v>
      </c>
      <c r="BX143" s="1248" t="s">
        <v>35</v>
      </c>
      <c r="BY143" s="1309" t="s">
        <v>35</v>
      </c>
      <c r="BZ143" s="1309" t="s">
        <v>35</v>
      </c>
      <c r="CA143" s="1309" t="s">
        <v>35</v>
      </c>
      <c r="CB143" s="1309" t="s">
        <v>35</v>
      </c>
      <c r="CC143" s="2161"/>
      <c r="CD143" s="2161"/>
      <c r="CE143" s="2161"/>
      <c r="CF143" s="2161"/>
      <c r="CG143" s="2161"/>
      <c r="CH143" s="2161"/>
      <c r="CI143" s="2161"/>
      <c r="CJ143" s="2161"/>
      <c r="CK143" s="2161"/>
      <c r="CL143" s="2161"/>
      <c r="CM143" s="2161"/>
      <c r="CN143" s="2161"/>
      <c r="CO143" s="2161"/>
      <c r="CP143" s="2161"/>
      <c r="CQ143" s="2161"/>
      <c r="CR143" s="2161"/>
      <c r="CS143" s="2161"/>
      <c r="CT143" s="2161"/>
      <c r="CU143" s="2161"/>
      <c r="CV143" s="2161"/>
      <c r="CW143" s="2161"/>
      <c r="CX143" s="2161"/>
      <c r="CY143" s="2161"/>
      <c r="CZ143" s="2161"/>
    </row>
    <row r="144" s="130" customFormat="true" ht="15" customHeight="true" x14ac:dyDescent="0.2">
      <c r="A144" s="2467" t="s">
        <v>107</v>
      </c>
      <c r="B144" s="252" t="s">
        <v>64</v>
      </c>
      <c r="C144" s="1152" t="s">
        <v>35</v>
      </c>
      <c r="D144" s="1166" t="s">
        <v>35</v>
      </c>
      <c r="E144" s="1166" t="s">
        <v>35</v>
      </c>
      <c r="F144" s="1166" t="s">
        <v>35</v>
      </c>
      <c r="G144" s="1180" t="s">
        <v>35</v>
      </c>
      <c r="H144" s="1194" t="s">
        <v>35</v>
      </c>
      <c r="I144" s="1166" t="s">
        <v>35</v>
      </c>
      <c r="J144" s="1166" t="s">
        <v>35</v>
      </c>
      <c r="K144" s="1166" t="s">
        <v>35</v>
      </c>
      <c r="L144" s="1208" t="s">
        <v>35</v>
      </c>
      <c r="M144" s="1215" t="s">
        <v>35</v>
      </c>
      <c r="N144" s="1166" t="s">
        <v>35</v>
      </c>
      <c r="O144" s="1166" t="s">
        <v>35</v>
      </c>
      <c r="P144" s="1166" t="s">
        <v>35</v>
      </c>
      <c r="Q144" s="1180" t="s">
        <v>35</v>
      </c>
      <c r="R144" s="1194" t="s">
        <v>35</v>
      </c>
      <c r="S144" s="1166" t="s">
        <v>35</v>
      </c>
      <c r="T144" s="1166" t="s">
        <v>35</v>
      </c>
      <c r="U144" s="1166" t="s">
        <v>35</v>
      </c>
      <c r="V144" s="1166" t="s">
        <v>35</v>
      </c>
      <c r="W144" s="1166" t="s">
        <v>35</v>
      </c>
      <c r="X144" s="1166" t="s">
        <v>35</v>
      </c>
      <c r="Y144" s="1217" t="s">
        <v>35</v>
      </c>
      <c r="Z144" s="1217" t="s">
        <v>35</v>
      </c>
      <c r="AA144" s="1217" t="s">
        <v>35</v>
      </c>
      <c r="AB144" s="2115" t="s">
        <v>35</v>
      </c>
      <c r="AC144" s="2141"/>
      <c r="AD144" s="2141"/>
      <c r="AE144" s="2141"/>
      <c r="AF144" s="2141"/>
      <c r="AG144" s="2141"/>
      <c r="AH144" s="2141"/>
      <c r="AI144" s="2141"/>
      <c r="AJ144" s="2141"/>
      <c r="AK144" s="2141"/>
      <c r="AL144" s="2141"/>
      <c r="AM144" s="2141"/>
      <c r="AN144" s="2141"/>
      <c r="AO144" s="2141"/>
      <c r="AP144" s="2141"/>
      <c r="AQ144" s="2141"/>
      <c r="AR144" s="2141"/>
      <c r="AS144" s="2141"/>
      <c r="AT144" s="2141"/>
      <c r="AU144" s="2141"/>
      <c r="AV144" s="2141"/>
      <c r="AW144" s="2141"/>
      <c r="AX144" s="2141"/>
      <c r="AY144" s="2141"/>
      <c r="AZ144" s="215"/>
      <c r="BA144" s="2521" t="s">
        <v>107</v>
      </c>
      <c r="BB144" s="159" t="s">
        <v>64</v>
      </c>
      <c r="BC144" s="1228" t="s">
        <v>35</v>
      </c>
      <c r="BD144" s="1248" t="s">
        <v>35</v>
      </c>
      <c r="BE144" s="1248" t="s">
        <v>35</v>
      </c>
      <c r="BF144" s="1248" t="s">
        <v>35</v>
      </c>
      <c r="BG144" s="1269" t="s">
        <v>35</v>
      </c>
      <c r="BH144" s="1290" t="s">
        <v>35</v>
      </c>
      <c r="BI144" s="1248" t="s">
        <v>35</v>
      </c>
      <c r="BJ144" s="1248" t="s">
        <v>35</v>
      </c>
      <c r="BK144" s="1248" t="s">
        <v>35</v>
      </c>
      <c r="BL144" s="1269" t="s">
        <v>35</v>
      </c>
      <c r="BM144" s="1290" t="s">
        <v>35</v>
      </c>
      <c r="BN144" s="1248" t="s">
        <v>35</v>
      </c>
      <c r="BO144" s="1248" t="s">
        <v>35</v>
      </c>
      <c r="BP144" s="1248" t="s">
        <v>35</v>
      </c>
      <c r="BQ144" s="1269" t="s">
        <v>35</v>
      </c>
      <c r="BR144" s="1290" t="s">
        <v>35</v>
      </c>
      <c r="BS144" s="1248" t="s">
        <v>35</v>
      </c>
      <c r="BT144" s="1248" t="s">
        <v>35</v>
      </c>
      <c r="BU144" s="1248" t="s">
        <v>35</v>
      </c>
      <c r="BV144" s="1248" t="s">
        <v>35</v>
      </c>
      <c r="BW144" s="1248" t="s">
        <v>35</v>
      </c>
      <c r="BX144" s="1248" t="s">
        <v>35</v>
      </c>
      <c r="BY144" s="1309" t="s">
        <v>35</v>
      </c>
      <c r="BZ144" s="1309" t="s">
        <v>35</v>
      </c>
      <c r="CA144" s="1309" t="s">
        <v>35</v>
      </c>
      <c r="CB144" s="1309" t="s">
        <v>35</v>
      </c>
      <c r="CC144" s="2161"/>
      <c r="CD144" s="2161"/>
      <c r="CE144" s="2161"/>
      <c r="CF144" s="2161"/>
      <c r="CG144" s="2161"/>
      <c r="CH144" s="2161"/>
      <c r="CI144" s="2161"/>
      <c r="CJ144" s="2161"/>
      <c r="CK144" s="2161"/>
      <c r="CL144" s="2161"/>
      <c r="CM144" s="2161"/>
      <c r="CN144" s="2161"/>
      <c r="CO144" s="2161"/>
      <c r="CP144" s="2161"/>
      <c r="CQ144" s="2161"/>
      <c r="CR144" s="2161"/>
      <c r="CS144" s="2161"/>
      <c r="CT144" s="2161"/>
      <c r="CU144" s="2161"/>
      <c r="CV144" s="2161"/>
      <c r="CW144" s="2161"/>
      <c r="CX144" s="2161"/>
      <c r="CY144" s="2161"/>
      <c r="CZ144" s="2161"/>
    </row>
    <row r="145" s="130" customFormat="true" ht="15" customHeight="true" x14ac:dyDescent="0.2">
      <c r="A145" s="2467"/>
      <c r="B145" s="252" t="s">
        <v>65</v>
      </c>
      <c r="C145" s="1152" t="s">
        <v>35</v>
      </c>
      <c r="D145" s="1166" t="s">
        <v>35</v>
      </c>
      <c r="E145" s="1166" t="s">
        <v>35</v>
      </c>
      <c r="F145" s="1166" t="s">
        <v>35</v>
      </c>
      <c r="G145" s="1180" t="s">
        <v>35</v>
      </c>
      <c r="H145" s="1194" t="s">
        <v>35</v>
      </c>
      <c r="I145" s="1166" t="s">
        <v>35</v>
      </c>
      <c r="J145" s="1166" t="s">
        <v>35</v>
      </c>
      <c r="K145" s="1166" t="s">
        <v>35</v>
      </c>
      <c r="L145" s="1208" t="s">
        <v>35</v>
      </c>
      <c r="M145" s="1215" t="s">
        <v>35</v>
      </c>
      <c r="N145" s="1166" t="s">
        <v>35</v>
      </c>
      <c r="O145" s="1166" t="s">
        <v>35</v>
      </c>
      <c r="P145" s="1166" t="s">
        <v>35</v>
      </c>
      <c r="Q145" s="1180" t="s">
        <v>35</v>
      </c>
      <c r="R145" s="1194" t="s">
        <v>35</v>
      </c>
      <c r="S145" s="1166" t="s">
        <v>35</v>
      </c>
      <c r="T145" s="1166" t="s">
        <v>35</v>
      </c>
      <c r="U145" s="1166" t="s">
        <v>35</v>
      </c>
      <c r="V145" s="1166" t="s">
        <v>35</v>
      </c>
      <c r="W145" s="1166" t="s">
        <v>35</v>
      </c>
      <c r="X145" s="1166" t="s">
        <v>35</v>
      </c>
      <c r="Y145" s="1217" t="s">
        <v>35</v>
      </c>
      <c r="Z145" s="1217" t="s">
        <v>35</v>
      </c>
      <c r="AA145" s="1217" t="s">
        <v>35</v>
      </c>
      <c r="AB145" s="2115" t="s">
        <v>35</v>
      </c>
      <c r="AC145" s="2141"/>
      <c r="AD145" s="2141"/>
      <c r="AE145" s="2141"/>
      <c r="AF145" s="2141"/>
      <c r="AG145" s="2141"/>
      <c r="AH145" s="2141"/>
      <c r="AI145" s="2141"/>
      <c r="AJ145" s="2141"/>
      <c r="AK145" s="2141"/>
      <c r="AL145" s="2141"/>
      <c r="AM145" s="2141"/>
      <c r="AN145" s="2141"/>
      <c r="AO145" s="2141"/>
      <c r="AP145" s="2141"/>
      <c r="AQ145" s="2141"/>
      <c r="AR145" s="2141"/>
      <c r="AS145" s="2141"/>
      <c r="AT145" s="2141"/>
      <c r="AU145" s="2141"/>
      <c r="AV145" s="2141"/>
      <c r="AW145" s="2141"/>
      <c r="AX145" s="2141"/>
      <c r="AY145" s="2141"/>
      <c r="AZ145" s="215"/>
      <c r="BA145" s="2521"/>
      <c r="BB145" s="159" t="s">
        <v>65</v>
      </c>
      <c r="BC145" s="1228" t="s">
        <v>35</v>
      </c>
      <c r="BD145" s="1248" t="s">
        <v>35</v>
      </c>
      <c r="BE145" s="1248" t="s">
        <v>35</v>
      </c>
      <c r="BF145" s="1248" t="s">
        <v>35</v>
      </c>
      <c r="BG145" s="1269" t="s">
        <v>35</v>
      </c>
      <c r="BH145" s="1290" t="s">
        <v>35</v>
      </c>
      <c r="BI145" s="1248" t="s">
        <v>35</v>
      </c>
      <c r="BJ145" s="1248" t="s">
        <v>35</v>
      </c>
      <c r="BK145" s="1248" t="s">
        <v>35</v>
      </c>
      <c r="BL145" s="1269" t="s">
        <v>35</v>
      </c>
      <c r="BM145" s="1290" t="s">
        <v>35</v>
      </c>
      <c r="BN145" s="1248" t="s">
        <v>35</v>
      </c>
      <c r="BO145" s="1248" t="s">
        <v>35</v>
      </c>
      <c r="BP145" s="1248" t="s">
        <v>35</v>
      </c>
      <c r="BQ145" s="1269" t="s">
        <v>35</v>
      </c>
      <c r="BR145" s="1290" t="s">
        <v>35</v>
      </c>
      <c r="BS145" s="1248" t="s">
        <v>35</v>
      </c>
      <c r="BT145" s="1248" t="s">
        <v>35</v>
      </c>
      <c r="BU145" s="1248" t="s">
        <v>35</v>
      </c>
      <c r="BV145" s="1248" t="s">
        <v>35</v>
      </c>
      <c r="BW145" s="1248" t="s">
        <v>35</v>
      </c>
      <c r="BX145" s="1248" t="s">
        <v>35</v>
      </c>
      <c r="BY145" s="1309" t="s">
        <v>35</v>
      </c>
      <c r="BZ145" s="1309" t="s">
        <v>35</v>
      </c>
      <c r="CA145" s="1309" t="s">
        <v>35</v>
      </c>
      <c r="CB145" s="1309" t="s">
        <v>35</v>
      </c>
      <c r="CC145" s="2161"/>
      <c r="CD145" s="2161"/>
      <c r="CE145" s="2161"/>
      <c r="CF145" s="2161"/>
      <c r="CG145" s="2161"/>
      <c r="CH145" s="2161"/>
      <c r="CI145" s="2161"/>
      <c r="CJ145" s="2161"/>
      <c r="CK145" s="2161"/>
      <c r="CL145" s="2161"/>
      <c r="CM145" s="2161"/>
      <c r="CN145" s="2161"/>
      <c r="CO145" s="2161"/>
      <c r="CP145" s="2161"/>
      <c r="CQ145" s="2161"/>
      <c r="CR145" s="2161"/>
      <c r="CS145" s="2161"/>
      <c r="CT145" s="2161"/>
      <c r="CU145" s="2161"/>
      <c r="CV145" s="2161"/>
      <c r="CW145" s="2161"/>
      <c r="CX145" s="2161"/>
      <c r="CY145" s="2161"/>
      <c r="CZ145" s="2161"/>
    </row>
    <row r="146" s="130" customFormat="true" ht="15" customHeight="true" x14ac:dyDescent="0.2">
      <c r="A146" s="2467"/>
      <c r="B146" s="252" t="s">
        <v>66</v>
      </c>
      <c r="C146" s="1152" t="s">
        <v>35</v>
      </c>
      <c r="D146" s="1166" t="s">
        <v>35</v>
      </c>
      <c r="E146" s="1166" t="s">
        <v>35</v>
      </c>
      <c r="F146" s="1166" t="s">
        <v>35</v>
      </c>
      <c r="G146" s="1180" t="s">
        <v>35</v>
      </c>
      <c r="H146" s="1194" t="s">
        <v>35</v>
      </c>
      <c r="I146" s="1166" t="s">
        <v>35</v>
      </c>
      <c r="J146" s="1166" t="s">
        <v>35</v>
      </c>
      <c r="K146" s="1166" t="s">
        <v>35</v>
      </c>
      <c r="L146" s="1208" t="s">
        <v>35</v>
      </c>
      <c r="M146" s="1215" t="s">
        <v>35</v>
      </c>
      <c r="N146" s="1166" t="s">
        <v>35</v>
      </c>
      <c r="O146" s="1166" t="s">
        <v>35</v>
      </c>
      <c r="P146" s="1166" t="s">
        <v>35</v>
      </c>
      <c r="Q146" s="1180" t="s">
        <v>35</v>
      </c>
      <c r="R146" s="1194" t="s">
        <v>35</v>
      </c>
      <c r="S146" s="1166" t="s">
        <v>35</v>
      </c>
      <c r="T146" s="1166" t="s">
        <v>35</v>
      </c>
      <c r="U146" s="1166" t="s">
        <v>35</v>
      </c>
      <c r="V146" s="1166" t="s">
        <v>35</v>
      </c>
      <c r="W146" s="1166" t="s">
        <v>35</v>
      </c>
      <c r="X146" s="1166" t="s">
        <v>35</v>
      </c>
      <c r="Y146" s="1217" t="s">
        <v>35</v>
      </c>
      <c r="Z146" s="1217" t="s">
        <v>35</v>
      </c>
      <c r="AA146" s="1217" t="s">
        <v>35</v>
      </c>
      <c r="AB146" s="2115" t="s">
        <v>35</v>
      </c>
      <c r="AC146" s="2141"/>
      <c r="AD146" s="2141"/>
      <c r="AE146" s="2141"/>
      <c r="AF146" s="2141"/>
      <c r="AG146" s="2141"/>
      <c r="AH146" s="2141"/>
      <c r="AI146" s="2141"/>
      <c r="AJ146" s="2141"/>
      <c r="AK146" s="2141"/>
      <c r="AL146" s="2141"/>
      <c r="AM146" s="2141"/>
      <c r="AN146" s="2141"/>
      <c r="AO146" s="2141"/>
      <c r="AP146" s="2141"/>
      <c r="AQ146" s="2141"/>
      <c r="AR146" s="2141"/>
      <c r="AS146" s="2141"/>
      <c r="AT146" s="2141"/>
      <c r="AU146" s="2141"/>
      <c r="AV146" s="2141"/>
      <c r="AW146" s="2141"/>
      <c r="AX146" s="2141"/>
      <c r="AY146" s="2141"/>
      <c r="AZ146" s="215"/>
      <c r="BA146" s="2521"/>
      <c r="BB146" s="159" t="s">
        <v>66</v>
      </c>
      <c r="BC146" s="1228" t="s">
        <v>35</v>
      </c>
      <c r="BD146" s="1248" t="s">
        <v>35</v>
      </c>
      <c r="BE146" s="1248" t="s">
        <v>35</v>
      </c>
      <c r="BF146" s="1248" t="s">
        <v>35</v>
      </c>
      <c r="BG146" s="1269" t="s">
        <v>35</v>
      </c>
      <c r="BH146" s="1290" t="s">
        <v>35</v>
      </c>
      <c r="BI146" s="1248" t="s">
        <v>35</v>
      </c>
      <c r="BJ146" s="1248" t="s">
        <v>35</v>
      </c>
      <c r="BK146" s="1248" t="s">
        <v>35</v>
      </c>
      <c r="BL146" s="1269" t="s">
        <v>35</v>
      </c>
      <c r="BM146" s="1290" t="s">
        <v>35</v>
      </c>
      <c r="BN146" s="1248" t="s">
        <v>35</v>
      </c>
      <c r="BO146" s="1248" t="s">
        <v>35</v>
      </c>
      <c r="BP146" s="1248" t="s">
        <v>35</v>
      </c>
      <c r="BQ146" s="1269" t="s">
        <v>35</v>
      </c>
      <c r="BR146" s="1290" t="s">
        <v>35</v>
      </c>
      <c r="BS146" s="1248" t="s">
        <v>35</v>
      </c>
      <c r="BT146" s="1248" t="s">
        <v>35</v>
      </c>
      <c r="BU146" s="1248" t="s">
        <v>35</v>
      </c>
      <c r="BV146" s="1248" t="s">
        <v>35</v>
      </c>
      <c r="BW146" s="1248" t="s">
        <v>35</v>
      </c>
      <c r="BX146" s="1248" t="s">
        <v>35</v>
      </c>
      <c r="BY146" s="1309" t="s">
        <v>35</v>
      </c>
      <c r="BZ146" s="1309" t="s">
        <v>35</v>
      </c>
      <c r="CA146" s="1309" t="s">
        <v>35</v>
      </c>
      <c r="CB146" s="1309" t="s">
        <v>35</v>
      </c>
      <c r="CC146" s="2161"/>
      <c r="CD146" s="2161"/>
      <c r="CE146" s="2161"/>
      <c r="CF146" s="2161"/>
      <c r="CG146" s="2161"/>
      <c r="CH146" s="2161"/>
      <c r="CI146" s="2161"/>
      <c r="CJ146" s="2161"/>
      <c r="CK146" s="2161"/>
      <c r="CL146" s="2161"/>
      <c r="CM146" s="2161"/>
      <c r="CN146" s="2161"/>
      <c r="CO146" s="2161"/>
      <c r="CP146" s="2161"/>
      <c r="CQ146" s="2161"/>
      <c r="CR146" s="2161"/>
      <c r="CS146" s="2161"/>
      <c r="CT146" s="2161"/>
      <c r="CU146" s="2161"/>
      <c r="CV146" s="2161"/>
      <c r="CW146" s="2161"/>
      <c r="CX146" s="2161"/>
      <c r="CY146" s="2161"/>
      <c r="CZ146" s="2161"/>
    </row>
    <row r="147" s="130" customFormat="true" ht="15" customHeight="true" x14ac:dyDescent="0.2">
      <c r="A147" s="2467"/>
      <c r="B147" s="252" t="s">
        <v>67</v>
      </c>
      <c r="C147" s="1152" t="s">
        <v>35</v>
      </c>
      <c r="D147" s="1166" t="s">
        <v>35</v>
      </c>
      <c r="E147" s="1166" t="s">
        <v>35</v>
      </c>
      <c r="F147" s="1166" t="s">
        <v>35</v>
      </c>
      <c r="G147" s="1180" t="s">
        <v>35</v>
      </c>
      <c r="H147" s="1194" t="s">
        <v>35</v>
      </c>
      <c r="I147" s="1166" t="s">
        <v>35</v>
      </c>
      <c r="J147" s="1166" t="s">
        <v>35</v>
      </c>
      <c r="K147" s="1166" t="s">
        <v>35</v>
      </c>
      <c r="L147" s="1208" t="s">
        <v>35</v>
      </c>
      <c r="M147" s="1215" t="s">
        <v>35</v>
      </c>
      <c r="N147" s="1166" t="s">
        <v>35</v>
      </c>
      <c r="O147" s="1166" t="s">
        <v>35</v>
      </c>
      <c r="P147" s="1166" t="s">
        <v>35</v>
      </c>
      <c r="Q147" s="1180" t="s">
        <v>35</v>
      </c>
      <c r="R147" s="1194" t="s">
        <v>35</v>
      </c>
      <c r="S147" s="1166" t="s">
        <v>35</v>
      </c>
      <c r="T147" s="1166" t="s">
        <v>35</v>
      </c>
      <c r="U147" s="1166" t="s">
        <v>35</v>
      </c>
      <c r="V147" s="1166" t="s">
        <v>35</v>
      </c>
      <c r="W147" s="1166" t="s">
        <v>35</v>
      </c>
      <c r="X147" s="1166" t="s">
        <v>35</v>
      </c>
      <c r="Y147" s="1217" t="s">
        <v>35</v>
      </c>
      <c r="Z147" s="1217" t="s">
        <v>35</v>
      </c>
      <c r="AA147" s="1217" t="s">
        <v>35</v>
      </c>
      <c r="AB147" s="2115" t="s">
        <v>35</v>
      </c>
      <c r="AC147" s="2141"/>
      <c r="AD147" s="2141"/>
      <c r="AE147" s="2141"/>
      <c r="AF147" s="2141"/>
      <c r="AG147" s="2141"/>
      <c r="AH147" s="2141"/>
      <c r="AI147" s="2141"/>
      <c r="AJ147" s="2141"/>
      <c r="AK147" s="2141"/>
      <c r="AL147" s="2141"/>
      <c r="AM147" s="2141"/>
      <c r="AN147" s="2141"/>
      <c r="AO147" s="2141"/>
      <c r="AP147" s="2141"/>
      <c r="AQ147" s="2141"/>
      <c r="AR147" s="2141"/>
      <c r="AS147" s="2141"/>
      <c r="AT147" s="2141"/>
      <c r="AU147" s="2141"/>
      <c r="AV147" s="2141"/>
      <c r="AW147" s="2141"/>
      <c r="AX147" s="2141"/>
      <c r="AY147" s="2141"/>
      <c r="AZ147" s="215"/>
      <c r="BA147" s="2521"/>
      <c r="BB147" s="159" t="s">
        <v>67</v>
      </c>
      <c r="BC147" s="1228" t="s">
        <v>35</v>
      </c>
      <c r="BD147" s="1248" t="s">
        <v>35</v>
      </c>
      <c r="BE147" s="1248" t="s">
        <v>35</v>
      </c>
      <c r="BF147" s="1248" t="s">
        <v>35</v>
      </c>
      <c r="BG147" s="1269" t="s">
        <v>35</v>
      </c>
      <c r="BH147" s="1290" t="s">
        <v>35</v>
      </c>
      <c r="BI147" s="1248" t="s">
        <v>35</v>
      </c>
      <c r="BJ147" s="1248" t="s">
        <v>35</v>
      </c>
      <c r="BK147" s="1248" t="s">
        <v>35</v>
      </c>
      <c r="BL147" s="1269" t="s">
        <v>35</v>
      </c>
      <c r="BM147" s="1290" t="s">
        <v>35</v>
      </c>
      <c r="BN147" s="1248" t="s">
        <v>35</v>
      </c>
      <c r="BO147" s="1248" t="s">
        <v>35</v>
      </c>
      <c r="BP147" s="1248" t="s">
        <v>35</v>
      </c>
      <c r="BQ147" s="1269" t="s">
        <v>35</v>
      </c>
      <c r="BR147" s="1290" t="s">
        <v>35</v>
      </c>
      <c r="BS147" s="1248" t="s">
        <v>35</v>
      </c>
      <c r="BT147" s="1248" t="s">
        <v>35</v>
      </c>
      <c r="BU147" s="1248" t="s">
        <v>35</v>
      </c>
      <c r="BV147" s="1248" t="s">
        <v>35</v>
      </c>
      <c r="BW147" s="1248" t="s">
        <v>35</v>
      </c>
      <c r="BX147" s="1248" t="s">
        <v>35</v>
      </c>
      <c r="BY147" s="1309" t="s">
        <v>35</v>
      </c>
      <c r="BZ147" s="1309" t="s">
        <v>35</v>
      </c>
      <c r="CA147" s="1309" t="s">
        <v>35</v>
      </c>
      <c r="CB147" s="1309" t="s">
        <v>35</v>
      </c>
      <c r="CC147" s="2161"/>
      <c r="CD147" s="2161"/>
      <c r="CE147" s="2161"/>
      <c r="CF147" s="2161"/>
      <c r="CG147" s="2161"/>
      <c r="CH147" s="2161"/>
      <c r="CI147" s="2161"/>
      <c r="CJ147" s="2161"/>
      <c r="CK147" s="2161"/>
      <c r="CL147" s="2161"/>
      <c r="CM147" s="2161"/>
      <c r="CN147" s="2161"/>
      <c r="CO147" s="2161"/>
      <c r="CP147" s="2161"/>
      <c r="CQ147" s="2161"/>
      <c r="CR147" s="2161"/>
      <c r="CS147" s="2161"/>
      <c r="CT147" s="2161"/>
      <c r="CU147" s="2161"/>
      <c r="CV147" s="2161"/>
      <c r="CW147" s="2161"/>
      <c r="CX147" s="2161"/>
      <c r="CY147" s="2161"/>
      <c r="CZ147" s="2161"/>
    </row>
    <row r="148" s="130" customFormat="true" ht="15" customHeight="true" x14ac:dyDescent="0.2">
      <c r="A148" s="2467" t="s">
        <v>108</v>
      </c>
      <c r="B148" s="252" t="s">
        <v>49</v>
      </c>
      <c r="C148" s="778">
        <v>0.38732825061738096</v>
      </c>
      <c r="D148" s="779">
        <v>0.84802280144559405</v>
      </c>
      <c r="E148" s="779">
        <v>1.4778318229331129</v>
      </c>
      <c r="F148" s="779">
        <v>1.1246298030121515</v>
      </c>
      <c r="G148" s="850">
        <v>19.205886200770035</v>
      </c>
      <c r="H148" s="834">
        <v>10.832841581036714</v>
      </c>
      <c r="I148" s="779">
        <v>22.605279057646879</v>
      </c>
      <c r="J148" s="779">
        <v>36.867681236154212</v>
      </c>
      <c r="K148" s="779">
        <v>42.714710923087232</v>
      </c>
      <c r="L148" s="802">
        <v>34.729563321867289</v>
      </c>
      <c r="M148" s="817">
        <v>0.34090851764665125</v>
      </c>
      <c r="N148" s="779">
        <v>0.8499003831572769</v>
      </c>
      <c r="O148" s="779">
        <v>1.0515910735160032</v>
      </c>
      <c r="P148" s="779">
        <v>1.6249241239234034</v>
      </c>
      <c r="Q148" s="850">
        <v>1.9599489530941712</v>
      </c>
      <c r="R148" s="834">
        <v>45.519376834717427</v>
      </c>
      <c r="S148" s="779">
        <v>2.9260109443521318</v>
      </c>
      <c r="T148" s="779">
        <v>2.8408088024173934</v>
      </c>
      <c r="U148" s="779">
        <v>2.9168531680692245</v>
      </c>
      <c r="V148" s="779">
        <v>26.445719367985916</v>
      </c>
      <c r="W148" s="779">
        <v>2.2391129230649618</v>
      </c>
      <c r="X148" s="779">
        <v>19.358099102968048</v>
      </c>
      <c r="Y148" s="780">
        <v>2.6064526774509464</v>
      </c>
      <c r="Z148" s="780">
        <v>2.3257613466477358</v>
      </c>
      <c r="AA148" s="780">
        <v>5.3218157794855028</v>
      </c>
      <c r="AB148" s="2116">
        <v>7.2074707434954215</v>
      </c>
      <c r="AC148" s="2142"/>
      <c r="AD148" s="2142"/>
      <c r="AE148" s="2142"/>
      <c r="AF148" s="2142"/>
      <c r="AG148" s="2142"/>
      <c r="AH148" s="2142"/>
      <c r="AI148" s="2142"/>
      <c r="AJ148" s="2142"/>
      <c r="AK148" s="2142"/>
      <c r="AL148" s="2142"/>
      <c r="AM148" s="2142"/>
      <c r="AN148" s="2142"/>
      <c r="AO148" s="2142"/>
      <c r="AP148" s="2142"/>
      <c r="AQ148" s="2142"/>
      <c r="AR148" s="2142"/>
      <c r="AS148" s="2142"/>
      <c r="AT148" s="2142"/>
      <c r="AU148" s="2142"/>
      <c r="AV148" s="2142"/>
      <c r="AW148" s="2142"/>
      <c r="AX148" s="2142"/>
      <c r="AY148" s="2142"/>
      <c r="AZ148" s="215"/>
      <c r="BA148" s="2521" t="s">
        <v>108</v>
      </c>
      <c r="BB148" s="159" t="s">
        <v>49</v>
      </c>
      <c r="BC148" s="1228" t="s">
        <v>35</v>
      </c>
      <c r="BD148" s="1248" t="s">
        <v>35</v>
      </c>
      <c r="BE148" s="1248" t="s">
        <v>35</v>
      </c>
      <c r="BF148" s="1248" t="s">
        <v>35</v>
      </c>
      <c r="BG148" s="1269" t="s">
        <v>35</v>
      </c>
      <c r="BH148" s="1290" t="s">
        <v>35</v>
      </c>
      <c r="BI148" s="1248" t="s">
        <v>35</v>
      </c>
      <c r="BJ148" s="1248" t="s">
        <v>35</v>
      </c>
      <c r="BK148" s="1248" t="s">
        <v>35</v>
      </c>
      <c r="BL148" s="1269" t="s">
        <v>35</v>
      </c>
      <c r="BM148" s="1290" t="s">
        <v>35</v>
      </c>
      <c r="BN148" s="1248" t="s">
        <v>35</v>
      </c>
      <c r="BO148" s="1248" t="s">
        <v>35</v>
      </c>
      <c r="BP148" s="1248" t="s">
        <v>35</v>
      </c>
      <c r="BQ148" s="1269" t="s">
        <v>35</v>
      </c>
      <c r="BR148" s="1290" t="s">
        <v>35</v>
      </c>
      <c r="BS148" s="1248" t="s">
        <v>35</v>
      </c>
      <c r="BT148" s="1248" t="s">
        <v>35</v>
      </c>
      <c r="BU148" s="1248" t="s">
        <v>35</v>
      </c>
      <c r="BV148" s="1248" t="s">
        <v>35</v>
      </c>
      <c r="BW148" s="1248" t="s">
        <v>35</v>
      </c>
      <c r="BX148" s="1248" t="s">
        <v>35</v>
      </c>
      <c r="BY148" s="1309" t="s">
        <v>35</v>
      </c>
      <c r="BZ148" s="1309" t="s">
        <v>35</v>
      </c>
      <c r="CA148" s="1309" t="s">
        <v>35</v>
      </c>
      <c r="CB148" s="1309" t="s">
        <v>35</v>
      </c>
      <c r="CC148" s="2161"/>
      <c r="CD148" s="2161"/>
      <c r="CE148" s="2161"/>
      <c r="CF148" s="2161"/>
      <c r="CG148" s="2161"/>
      <c r="CH148" s="2161"/>
      <c r="CI148" s="2161"/>
      <c r="CJ148" s="2161"/>
      <c r="CK148" s="2161"/>
      <c r="CL148" s="2161"/>
      <c r="CM148" s="2161"/>
      <c r="CN148" s="2161"/>
      <c r="CO148" s="2161"/>
      <c r="CP148" s="2161"/>
      <c r="CQ148" s="2161"/>
      <c r="CR148" s="2161"/>
      <c r="CS148" s="2161"/>
      <c r="CT148" s="2161"/>
      <c r="CU148" s="2161"/>
      <c r="CV148" s="2161"/>
      <c r="CW148" s="2161"/>
      <c r="CX148" s="2161"/>
      <c r="CY148" s="2161"/>
      <c r="CZ148" s="2161"/>
    </row>
    <row r="149" s="130" customFormat="true" ht="15" customHeight="true" x14ac:dyDescent="0.2">
      <c r="A149" s="2467"/>
      <c r="B149" s="252" t="s">
        <v>48</v>
      </c>
      <c r="C149" s="778">
        <v>4.0788324229983131</v>
      </c>
      <c r="D149" s="779">
        <v>5.4694371386903731</v>
      </c>
      <c r="E149" s="779">
        <v>6.4309616729692474</v>
      </c>
      <c r="F149" s="779">
        <v>4.7676543527359474</v>
      </c>
      <c r="G149" s="850">
        <v>16.933253619799963</v>
      </c>
      <c r="H149" s="834">
        <v>10.862292311185056</v>
      </c>
      <c r="I149" s="779">
        <v>10.121124239722793</v>
      </c>
      <c r="J149" s="779">
        <v>11.090968145754847</v>
      </c>
      <c r="K149" s="779">
        <v>26.858316959853902</v>
      </c>
      <c r="L149" s="802">
        <v>54.230783685154414</v>
      </c>
      <c r="M149" s="817">
        <v>4.3519026322212513</v>
      </c>
      <c r="N149" s="779">
        <v>5.0669880593662429</v>
      </c>
      <c r="O149" s="779">
        <v>5.8327850168274535</v>
      </c>
      <c r="P149" s="779">
        <v>5.3914677855037123</v>
      </c>
      <c r="Q149" s="850">
        <v>6.6145065192510222</v>
      </c>
      <c r="R149" s="834">
        <v>26.516489459814903</v>
      </c>
      <c r="S149" s="779">
        <v>4.5364895122858488</v>
      </c>
      <c r="T149" s="779">
        <v>4.9231011433973029</v>
      </c>
      <c r="U149" s="779">
        <v>4.106888544100034</v>
      </c>
      <c r="V149" s="779">
        <v>24.058299623366334</v>
      </c>
      <c r="W149" s="779">
        <v>4.3011860969570126</v>
      </c>
      <c r="X149" s="779">
        <v>18.940884350535626</v>
      </c>
      <c r="Y149" s="780">
        <v>5.1797617361849984</v>
      </c>
      <c r="Z149" s="780">
        <v>12.975020241125602</v>
      </c>
      <c r="AA149" s="780">
        <v>4.9783083007136248</v>
      </c>
      <c r="AB149" s="2116">
        <v>3.6561159266130536</v>
      </c>
      <c r="AC149" s="2142"/>
      <c r="AD149" s="2142"/>
      <c r="AE149" s="2142"/>
      <c r="AF149" s="2142"/>
      <c r="AG149" s="2142"/>
      <c r="AH149" s="2142"/>
      <c r="AI149" s="2142"/>
      <c r="AJ149" s="2142"/>
      <c r="AK149" s="2142"/>
      <c r="AL149" s="2142"/>
      <c r="AM149" s="2142"/>
      <c r="AN149" s="2142"/>
      <c r="AO149" s="2142"/>
      <c r="AP149" s="2142"/>
      <c r="AQ149" s="2142"/>
      <c r="AR149" s="2142"/>
      <c r="AS149" s="2142"/>
      <c r="AT149" s="2142"/>
      <c r="AU149" s="2142"/>
      <c r="AV149" s="2142"/>
      <c r="AW149" s="2142"/>
      <c r="AX149" s="2142"/>
      <c r="AY149" s="2142"/>
      <c r="AZ149" s="215"/>
      <c r="BA149" s="2521"/>
      <c r="BB149" s="159" t="s">
        <v>48</v>
      </c>
      <c r="BC149" s="1228" t="s">
        <v>35</v>
      </c>
      <c r="BD149" s="1248" t="s">
        <v>35</v>
      </c>
      <c r="BE149" s="1248" t="s">
        <v>35</v>
      </c>
      <c r="BF149" s="1248" t="s">
        <v>35</v>
      </c>
      <c r="BG149" s="1269" t="s">
        <v>35</v>
      </c>
      <c r="BH149" s="1290" t="s">
        <v>35</v>
      </c>
      <c r="BI149" s="1248" t="s">
        <v>35</v>
      </c>
      <c r="BJ149" s="1248" t="s">
        <v>35</v>
      </c>
      <c r="BK149" s="1248" t="s">
        <v>35</v>
      </c>
      <c r="BL149" s="1269" t="s">
        <v>35</v>
      </c>
      <c r="BM149" s="1290" t="s">
        <v>35</v>
      </c>
      <c r="BN149" s="1248" t="s">
        <v>35</v>
      </c>
      <c r="BO149" s="1248" t="s">
        <v>35</v>
      </c>
      <c r="BP149" s="1248" t="s">
        <v>35</v>
      </c>
      <c r="BQ149" s="1269" t="s">
        <v>35</v>
      </c>
      <c r="BR149" s="1290" t="s">
        <v>35</v>
      </c>
      <c r="BS149" s="1248" t="s">
        <v>35</v>
      </c>
      <c r="BT149" s="1248" t="s">
        <v>35</v>
      </c>
      <c r="BU149" s="1248" t="s">
        <v>35</v>
      </c>
      <c r="BV149" s="1248" t="s">
        <v>35</v>
      </c>
      <c r="BW149" s="1248" t="s">
        <v>35</v>
      </c>
      <c r="BX149" s="1248" t="s">
        <v>35</v>
      </c>
      <c r="BY149" s="1309" t="s">
        <v>35</v>
      </c>
      <c r="BZ149" s="1309" t="s">
        <v>35</v>
      </c>
      <c r="CA149" s="1309" t="s">
        <v>35</v>
      </c>
      <c r="CB149" s="1309" t="s">
        <v>35</v>
      </c>
      <c r="CC149" s="2161"/>
      <c r="CD149" s="2161"/>
      <c r="CE149" s="2161"/>
      <c r="CF149" s="2161"/>
      <c r="CG149" s="2161"/>
      <c r="CH149" s="2161"/>
      <c r="CI149" s="2161"/>
      <c r="CJ149" s="2161"/>
      <c r="CK149" s="2161"/>
      <c r="CL149" s="2161"/>
      <c r="CM149" s="2161"/>
      <c r="CN149" s="2161"/>
      <c r="CO149" s="2161"/>
      <c r="CP149" s="2161"/>
      <c r="CQ149" s="2161"/>
      <c r="CR149" s="2161"/>
      <c r="CS149" s="2161"/>
      <c r="CT149" s="2161"/>
      <c r="CU149" s="2161"/>
      <c r="CV149" s="2161"/>
      <c r="CW149" s="2161"/>
      <c r="CX149" s="2161"/>
      <c r="CY149" s="2161"/>
      <c r="CZ149" s="2161"/>
    </row>
    <row r="150" s="130" customFormat="true" ht="15" customHeight="true" x14ac:dyDescent="0.2">
      <c r="A150" s="2467"/>
      <c r="B150" s="252" t="s">
        <v>110</v>
      </c>
      <c r="C150" s="778">
        <v>95.533839326384211</v>
      </c>
      <c r="D150" s="779">
        <v>93.682540059863925</v>
      </c>
      <c r="E150" s="779">
        <v>92.091206504097613</v>
      </c>
      <c r="F150" s="779">
        <v>94.107715844251842</v>
      </c>
      <c r="G150" s="850">
        <v>63.860860179430787</v>
      </c>
      <c r="H150" s="834">
        <v>78.304866107778139</v>
      </c>
      <c r="I150" s="779">
        <v>67.273596702630257</v>
      </c>
      <c r="J150" s="779">
        <v>52.041350618090846</v>
      </c>
      <c r="K150" s="779">
        <v>30.426972117058771</v>
      </c>
      <c r="L150" s="802">
        <v>11.039652992978247</v>
      </c>
      <c r="M150" s="817">
        <v>95.307188850132079</v>
      </c>
      <c r="N150" s="779">
        <v>94.083111557476357</v>
      </c>
      <c r="O150" s="779">
        <v>93.115623909656549</v>
      </c>
      <c r="P150" s="779">
        <v>92.983608090572815</v>
      </c>
      <c r="Q150" s="850">
        <v>91.42554452765485</v>
      </c>
      <c r="R150" s="834">
        <v>27.964133705467535</v>
      </c>
      <c r="S150" s="779">
        <v>92.537499543362074</v>
      </c>
      <c r="T150" s="779">
        <v>92.236090054185141</v>
      </c>
      <c r="U150" s="779">
        <v>92.976258287830703</v>
      </c>
      <c r="V150" s="779">
        <v>49.49598100864803</v>
      </c>
      <c r="W150" s="779">
        <v>93.459700979978052</v>
      </c>
      <c r="X150" s="779">
        <v>61.701016546496</v>
      </c>
      <c r="Y150" s="780">
        <v>92.213785586364025</v>
      </c>
      <c r="Z150" s="780">
        <v>84.699218412226543</v>
      </c>
      <c r="AA150" s="780">
        <v>89.699875919800959</v>
      </c>
      <c r="AB150" s="2116">
        <v>89.136413329891198</v>
      </c>
      <c r="AC150" s="2142"/>
      <c r="AD150" s="2142"/>
      <c r="AE150" s="2142"/>
      <c r="AF150" s="2142"/>
      <c r="AG150" s="2142"/>
      <c r="AH150" s="2142"/>
      <c r="AI150" s="2142"/>
      <c r="AJ150" s="2142"/>
      <c r="AK150" s="2142"/>
      <c r="AL150" s="2142"/>
      <c r="AM150" s="2142"/>
      <c r="AN150" s="2142"/>
      <c r="AO150" s="2142"/>
      <c r="AP150" s="2142"/>
      <c r="AQ150" s="2142"/>
      <c r="AR150" s="2142"/>
      <c r="AS150" s="2142"/>
      <c r="AT150" s="2142"/>
      <c r="AU150" s="2142"/>
      <c r="AV150" s="2142"/>
      <c r="AW150" s="2142"/>
      <c r="AX150" s="2142"/>
      <c r="AY150" s="2142"/>
      <c r="AZ150" s="215"/>
      <c r="BA150" s="2521"/>
      <c r="BB150" s="159" t="s">
        <v>110</v>
      </c>
      <c r="BC150" s="1228" t="s">
        <v>35</v>
      </c>
      <c r="BD150" s="1248" t="s">
        <v>35</v>
      </c>
      <c r="BE150" s="1248" t="s">
        <v>35</v>
      </c>
      <c r="BF150" s="1248" t="s">
        <v>35</v>
      </c>
      <c r="BG150" s="1269" t="s">
        <v>35</v>
      </c>
      <c r="BH150" s="1290" t="s">
        <v>35</v>
      </c>
      <c r="BI150" s="1248" t="s">
        <v>35</v>
      </c>
      <c r="BJ150" s="1248" t="s">
        <v>35</v>
      </c>
      <c r="BK150" s="1248" t="s">
        <v>35</v>
      </c>
      <c r="BL150" s="1269" t="s">
        <v>35</v>
      </c>
      <c r="BM150" s="1290" t="s">
        <v>35</v>
      </c>
      <c r="BN150" s="1248" t="s">
        <v>35</v>
      </c>
      <c r="BO150" s="1248" t="s">
        <v>35</v>
      </c>
      <c r="BP150" s="1248" t="s">
        <v>35</v>
      </c>
      <c r="BQ150" s="1269" t="s">
        <v>35</v>
      </c>
      <c r="BR150" s="1290" t="s">
        <v>35</v>
      </c>
      <c r="BS150" s="1248" t="s">
        <v>35</v>
      </c>
      <c r="BT150" s="1248" t="s">
        <v>35</v>
      </c>
      <c r="BU150" s="1248" t="s">
        <v>35</v>
      </c>
      <c r="BV150" s="1248" t="s">
        <v>35</v>
      </c>
      <c r="BW150" s="1248" t="s">
        <v>35</v>
      </c>
      <c r="BX150" s="1248" t="s">
        <v>35</v>
      </c>
      <c r="BY150" s="1309" t="s">
        <v>35</v>
      </c>
      <c r="BZ150" s="1309" t="s">
        <v>35</v>
      </c>
      <c r="CA150" s="1309" t="s">
        <v>35</v>
      </c>
      <c r="CB150" s="1309" t="s">
        <v>35</v>
      </c>
      <c r="CC150" s="2161"/>
      <c r="CD150" s="2161"/>
      <c r="CE150" s="2161"/>
      <c r="CF150" s="2161"/>
      <c r="CG150" s="2161"/>
      <c r="CH150" s="2161"/>
      <c r="CI150" s="2161"/>
      <c r="CJ150" s="2161"/>
      <c r="CK150" s="2161"/>
      <c r="CL150" s="2161"/>
      <c r="CM150" s="2161"/>
      <c r="CN150" s="2161"/>
      <c r="CO150" s="2161"/>
      <c r="CP150" s="2161"/>
      <c r="CQ150" s="2161"/>
      <c r="CR150" s="2161"/>
      <c r="CS150" s="2161"/>
      <c r="CT150" s="2161"/>
      <c r="CU150" s="2161"/>
      <c r="CV150" s="2161"/>
      <c r="CW150" s="2161"/>
      <c r="CX150" s="2161"/>
      <c r="CY150" s="2161"/>
      <c r="CZ150" s="2161"/>
    </row>
    <row r="151" s="130" customFormat="true" ht="15" customHeight="true" x14ac:dyDescent="0.2">
      <c r="A151" s="2467" t="s">
        <v>109</v>
      </c>
      <c r="B151" s="252" t="s">
        <v>49</v>
      </c>
      <c r="C151" s="778">
        <v>12.239750675511711</v>
      </c>
      <c r="D151" s="779">
        <v>16.476546178528526</v>
      </c>
      <c r="E151" s="779">
        <v>17.075258395509845</v>
      </c>
      <c r="F151" s="779">
        <v>17.164214415263537</v>
      </c>
      <c r="G151" s="850">
        <v>41.53511918663785</v>
      </c>
      <c r="H151" s="834">
        <v>40.862859912997479</v>
      </c>
      <c r="I151" s="779">
        <v>51.678672902174142</v>
      </c>
      <c r="J151" s="779">
        <v>59.785039483134042</v>
      </c>
      <c r="K151" s="779">
        <v>58.278435201713421</v>
      </c>
      <c r="L151" s="802">
        <v>39.989370581965694</v>
      </c>
      <c r="M151" s="817">
        <v>11.323610375366492</v>
      </c>
      <c r="N151" s="779">
        <v>16.328515114841149</v>
      </c>
      <c r="O151" s="779">
        <v>15.826826996064975</v>
      </c>
      <c r="P151" s="779">
        <v>18.251530553311198</v>
      </c>
      <c r="Q151" s="850">
        <v>17.640916152569172</v>
      </c>
      <c r="R151" s="834">
        <v>64.687174122128724</v>
      </c>
      <c r="S151" s="779">
        <v>37.859427609450464</v>
      </c>
      <c r="T151" s="779">
        <v>25.223885280283671</v>
      </c>
      <c r="U151" s="779">
        <v>38.066039624643032</v>
      </c>
      <c r="V151" s="779">
        <v>55.921089353619926</v>
      </c>
      <c r="W151" s="779">
        <v>39.258159661685795</v>
      </c>
      <c r="X151" s="779">
        <v>50.075413018947479</v>
      </c>
      <c r="Y151" s="780">
        <v>26.532543269254493</v>
      </c>
      <c r="Z151" s="780">
        <v>13.300705455591139</v>
      </c>
      <c r="AA151" s="780">
        <v>51.409135989846142</v>
      </c>
      <c r="AB151" s="2116">
        <v>52.635201339722073</v>
      </c>
      <c r="AC151" s="2142"/>
      <c r="AD151" s="2142"/>
      <c r="AE151" s="2142"/>
      <c r="AF151" s="2142"/>
      <c r="AG151" s="2142"/>
      <c r="AH151" s="2142"/>
      <c r="AI151" s="2142"/>
      <c r="AJ151" s="2142"/>
      <c r="AK151" s="2142"/>
      <c r="AL151" s="2142"/>
      <c r="AM151" s="2142"/>
      <c r="AN151" s="2142"/>
      <c r="AO151" s="2142"/>
      <c r="AP151" s="2142"/>
      <c r="AQ151" s="2142"/>
      <c r="AR151" s="2142"/>
      <c r="AS151" s="2142"/>
      <c r="AT151" s="2142"/>
      <c r="AU151" s="2142"/>
      <c r="AV151" s="2142"/>
      <c r="AW151" s="2142"/>
      <c r="AX151" s="2142"/>
      <c r="AY151" s="2142"/>
      <c r="AZ151" s="215"/>
      <c r="BA151" s="2521" t="s">
        <v>109</v>
      </c>
      <c r="BB151" s="159" t="s">
        <v>49</v>
      </c>
      <c r="BC151" s="1228" t="s">
        <v>35</v>
      </c>
      <c r="BD151" s="1248" t="s">
        <v>35</v>
      </c>
      <c r="BE151" s="1248" t="s">
        <v>35</v>
      </c>
      <c r="BF151" s="1248" t="s">
        <v>35</v>
      </c>
      <c r="BG151" s="1269" t="s">
        <v>35</v>
      </c>
      <c r="BH151" s="1290" t="s">
        <v>35</v>
      </c>
      <c r="BI151" s="1248" t="s">
        <v>35</v>
      </c>
      <c r="BJ151" s="1248" t="s">
        <v>35</v>
      </c>
      <c r="BK151" s="1248" t="s">
        <v>35</v>
      </c>
      <c r="BL151" s="1269" t="s">
        <v>35</v>
      </c>
      <c r="BM151" s="1290" t="s">
        <v>35</v>
      </c>
      <c r="BN151" s="1248" t="s">
        <v>35</v>
      </c>
      <c r="BO151" s="1248" t="s">
        <v>35</v>
      </c>
      <c r="BP151" s="1248" t="s">
        <v>35</v>
      </c>
      <c r="BQ151" s="1269" t="s">
        <v>35</v>
      </c>
      <c r="BR151" s="1290" t="s">
        <v>35</v>
      </c>
      <c r="BS151" s="1248" t="s">
        <v>35</v>
      </c>
      <c r="BT151" s="1248" t="s">
        <v>35</v>
      </c>
      <c r="BU151" s="1248" t="s">
        <v>35</v>
      </c>
      <c r="BV151" s="1248" t="s">
        <v>35</v>
      </c>
      <c r="BW151" s="1248" t="s">
        <v>35</v>
      </c>
      <c r="BX151" s="1248" t="s">
        <v>35</v>
      </c>
      <c r="BY151" s="1309" t="s">
        <v>35</v>
      </c>
      <c r="BZ151" s="1309" t="s">
        <v>35</v>
      </c>
      <c r="CA151" s="1309" t="s">
        <v>35</v>
      </c>
      <c r="CB151" s="1309" t="s">
        <v>35</v>
      </c>
      <c r="CC151" s="2161"/>
      <c r="CD151" s="2161"/>
      <c r="CE151" s="2161"/>
      <c r="CF151" s="2161"/>
      <c r="CG151" s="2161"/>
      <c r="CH151" s="2161"/>
      <c r="CI151" s="2161"/>
      <c r="CJ151" s="2161"/>
      <c r="CK151" s="2161"/>
      <c r="CL151" s="2161"/>
      <c r="CM151" s="2161"/>
      <c r="CN151" s="2161"/>
      <c r="CO151" s="2161"/>
      <c r="CP151" s="2161"/>
      <c r="CQ151" s="2161"/>
      <c r="CR151" s="2161"/>
      <c r="CS151" s="2161"/>
      <c r="CT151" s="2161"/>
      <c r="CU151" s="2161"/>
      <c r="CV151" s="2161"/>
      <c r="CW151" s="2161"/>
      <c r="CX151" s="2161"/>
      <c r="CY151" s="2161"/>
      <c r="CZ151" s="2161"/>
    </row>
    <row r="152" s="130" customFormat="true" ht="15" customHeight="true" x14ac:dyDescent="0.2">
      <c r="A152" s="2678"/>
      <c r="B152" s="1396" t="s">
        <v>48</v>
      </c>
      <c r="C152" s="781">
        <v>87.240928004880132</v>
      </c>
      <c r="D152" s="782">
        <v>83.523453821471463</v>
      </c>
      <c r="E152" s="782">
        <v>82.747303956104446</v>
      </c>
      <c r="F152" s="782">
        <v>82.201307964597902</v>
      </c>
      <c r="G152" s="851">
        <v>58.316560861406487</v>
      </c>
      <c r="H152" s="835">
        <v>59.043017729777027</v>
      </c>
      <c r="I152" s="782">
        <v>48.321327097825787</v>
      </c>
      <c r="J152" s="782">
        <v>39.841432857175249</v>
      </c>
      <c r="K152" s="782">
        <v>41.352946254134274</v>
      </c>
      <c r="L152" s="803">
        <v>59.903483609658046</v>
      </c>
      <c r="M152" s="818">
        <v>88.03463738647433</v>
      </c>
      <c r="N152" s="782">
        <v>83.671484885158804</v>
      </c>
      <c r="O152" s="782">
        <v>83.956530926698377</v>
      </c>
      <c r="P152" s="782">
        <v>81.380179619743586</v>
      </c>
      <c r="Q152" s="851">
        <v>82.055225719066371</v>
      </c>
      <c r="R152" s="835">
        <v>34.953469252229596</v>
      </c>
      <c r="S152" s="782">
        <v>61.311896943188401</v>
      </c>
      <c r="T152" s="782">
        <v>74.667187274949057</v>
      </c>
      <c r="U152" s="782">
        <v>61.933960375357124</v>
      </c>
      <c r="V152" s="782">
        <v>44.07891064638001</v>
      </c>
      <c r="W152" s="782">
        <v>60.171695966132098</v>
      </c>
      <c r="X152" s="782">
        <v>49.694819044542207</v>
      </c>
      <c r="Y152" s="783">
        <v>72.97952578297847</v>
      </c>
      <c r="Z152" s="783">
        <v>86.5522085510637</v>
      </c>
      <c r="AA152" s="783">
        <v>47.630687440560052</v>
      </c>
      <c r="AB152" s="2117">
        <v>47.096203198780366</v>
      </c>
      <c r="AC152" s="2143"/>
      <c r="AD152" s="2143"/>
      <c r="AE152" s="2143"/>
      <c r="AF152" s="2143"/>
      <c r="AG152" s="2143"/>
      <c r="AH152" s="2143"/>
      <c r="AI152" s="2143"/>
      <c r="AJ152" s="2143"/>
      <c r="AK152" s="2143"/>
      <c r="AL152" s="2143"/>
      <c r="AM152" s="2143"/>
      <c r="AN152" s="2143"/>
      <c r="AO152" s="2143"/>
      <c r="AP152" s="2143"/>
      <c r="AQ152" s="2143"/>
      <c r="AR152" s="2143"/>
      <c r="AS152" s="2143"/>
      <c r="AT152" s="2143"/>
      <c r="AU152" s="2143"/>
      <c r="AV152" s="2143"/>
      <c r="AW152" s="2143"/>
      <c r="AX152" s="2143"/>
      <c r="AY152" s="2143"/>
      <c r="AZ152" s="215"/>
      <c r="BA152" s="2523"/>
      <c r="BB152" s="235" t="s">
        <v>48</v>
      </c>
      <c r="BC152" s="1229" t="s">
        <v>35</v>
      </c>
      <c r="BD152" s="1249" t="s">
        <v>35</v>
      </c>
      <c r="BE152" s="1249" t="s">
        <v>35</v>
      </c>
      <c r="BF152" s="1249" t="s">
        <v>35</v>
      </c>
      <c r="BG152" s="1270" t="s">
        <v>35</v>
      </c>
      <c r="BH152" s="1291" t="s">
        <v>35</v>
      </c>
      <c r="BI152" s="1249" t="s">
        <v>35</v>
      </c>
      <c r="BJ152" s="1249" t="s">
        <v>35</v>
      </c>
      <c r="BK152" s="1249" t="s">
        <v>35</v>
      </c>
      <c r="BL152" s="1270" t="s">
        <v>35</v>
      </c>
      <c r="BM152" s="1291" t="s">
        <v>35</v>
      </c>
      <c r="BN152" s="1249" t="s">
        <v>35</v>
      </c>
      <c r="BO152" s="1249" t="s">
        <v>35</v>
      </c>
      <c r="BP152" s="1249" t="s">
        <v>35</v>
      </c>
      <c r="BQ152" s="1270" t="s">
        <v>35</v>
      </c>
      <c r="BR152" s="1291" t="s">
        <v>35</v>
      </c>
      <c r="BS152" s="1249" t="s">
        <v>35</v>
      </c>
      <c r="BT152" s="1249" t="s">
        <v>35</v>
      </c>
      <c r="BU152" s="1249" t="s">
        <v>35</v>
      </c>
      <c r="BV152" s="1249" t="s">
        <v>35</v>
      </c>
      <c r="BW152" s="1249" t="s">
        <v>35</v>
      </c>
      <c r="BX152" s="1249" t="s">
        <v>35</v>
      </c>
      <c r="BY152" s="1310" t="s">
        <v>35</v>
      </c>
      <c r="BZ152" s="1310" t="s">
        <v>35</v>
      </c>
      <c r="CA152" s="1310" t="s">
        <v>35</v>
      </c>
      <c r="CB152" s="1310" t="s">
        <v>35</v>
      </c>
      <c r="CC152" s="2162"/>
      <c r="CD152" s="2162"/>
      <c r="CE152" s="2162"/>
      <c r="CF152" s="2162"/>
      <c r="CG152" s="2162"/>
      <c r="CH152" s="2162"/>
      <c r="CI152" s="2162"/>
      <c r="CJ152" s="2162"/>
      <c r="CK152" s="2162"/>
      <c r="CL152" s="2162"/>
      <c r="CM152" s="2162"/>
      <c r="CN152" s="2162"/>
      <c r="CO152" s="2162"/>
      <c r="CP152" s="2162"/>
      <c r="CQ152" s="2162"/>
      <c r="CR152" s="2162"/>
      <c r="CS152" s="2162"/>
      <c r="CT152" s="2162"/>
      <c r="CU152" s="2162"/>
      <c r="CV152" s="2162"/>
      <c r="CW152" s="2162"/>
      <c r="CX152" s="2162"/>
      <c r="CY152" s="2162"/>
      <c r="CZ152" s="2162"/>
    </row>
    <row r="153" s="399" customFormat="true" ht="15" customHeight="true" x14ac:dyDescent="0.2">
      <c r="A153" s="2629" t="s">
        <v>62</v>
      </c>
      <c r="B153" s="1530" t="s">
        <v>257</v>
      </c>
      <c r="C153" s="1486">
        <v>0</v>
      </c>
      <c r="D153" s="1487">
        <v>0</v>
      </c>
      <c r="E153" s="1487">
        <v>0</v>
      </c>
      <c r="F153" s="1487">
        <v>0</v>
      </c>
      <c r="G153" s="1488">
        <v>0.83810600586355188</v>
      </c>
      <c r="H153" s="1489">
        <v>0</v>
      </c>
      <c r="I153" s="1487">
        <v>8.2528308857221962E-3</v>
      </c>
      <c r="J153" s="1487">
        <v>1.7950718342581773E-2</v>
      </c>
      <c r="K153" s="1487">
        <v>0.83674220885809558</v>
      </c>
      <c r="L153" s="1490">
        <v>6.0026978140036151</v>
      </c>
      <c r="M153" s="1491">
        <v>0</v>
      </c>
      <c r="N153" s="1487">
        <v>0</v>
      </c>
      <c r="O153" s="1487">
        <v>0</v>
      </c>
      <c r="P153" s="1487">
        <v>0</v>
      </c>
      <c r="Q153" s="1488">
        <v>6.1513250156909078E-3</v>
      </c>
      <c r="R153" s="1489">
        <v>2.1738511073227436</v>
      </c>
      <c r="S153" s="1487">
        <v>0</v>
      </c>
      <c r="T153" s="1487">
        <v>6.5768194055460166E-2</v>
      </c>
      <c r="U153" s="1487">
        <v>0</v>
      </c>
      <c r="V153" s="1487">
        <v>4.7822021513387734E-2</v>
      </c>
      <c r="W153" s="1487">
        <v>0</v>
      </c>
      <c r="X153" s="1487">
        <v>0.8222124071641348</v>
      </c>
      <c r="Y153" s="1487">
        <v>0.17946377518829029</v>
      </c>
      <c r="Z153" s="1487">
        <v>0</v>
      </c>
      <c r="AA153" s="1487">
        <v>0.24048146676407064</v>
      </c>
      <c r="AB153" s="2210">
        <v>0</v>
      </c>
      <c r="AC153" s="667"/>
      <c r="AD153" s="667"/>
      <c r="AE153" s="667"/>
      <c r="AF153" s="667"/>
      <c r="AG153" s="667"/>
      <c r="AH153" s="667"/>
      <c r="AI153" s="667"/>
      <c r="AJ153" s="667"/>
      <c r="AK153" s="667"/>
      <c r="AL153" s="667"/>
      <c r="AM153" s="667"/>
      <c r="AN153" s="667"/>
      <c r="AO153" s="667"/>
      <c r="AP153" s="667"/>
      <c r="AQ153" s="667"/>
      <c r="AR153" s="667"/>
      <c r="AS153" s="667"/>
      <c r="AT153" s="667"/>
      <c r="AU153" s="667"/>
      <c r="AV153" s="667"/>
      <c r="AW153" s="667"/>
      <c r="AX153" s="667"/>
      <c r="AY153" s="667"/>
      <c r="AZ153" s="216"/>
      <c r="BA153" s="2679" t="s">
        <v>62</v>
      </c>
      <c r="BB153" s="234" t="s">
        <v>257</v>
      </c>
      <c r="BC153" s="339">
        <v>0</v>
      </c>
      <c r="BD153" s="305">
        <v>0</v>
      </c>
      <c r="BE153" s="305">
        <v>0</v>
      </c>
      <c r="BF153" s="305">
        <v>0</v>
      </c>
      <c r="BG153" s="340">
        <v>117.30042000000003</v>
      </c>
      <c r="BH153" s="351">
        <v>0</v>
      </c>
      <c r="BI153" s="305">
        <v>0.14030400000000001</v>
      </c>
      <c r="BJ153" s="305">
        <v>0.30430900000000005</v>
      </c>
      <c r="BK153" s="305">
        <v>14.214304</v>
      </c>
      <c r="BL153" s="340">
        <v>101.885087</v>
      </c>
      <c r="BM153" s="351">
        <v>0</v>
      </c>
      <c r="BN153" s="305">
        <v>0</v>
      </c>
      <c r="BO153" s="305">
        <v>0</v>
      </c>
      <c r="BP153" s="305">
        <v>0</v>
      </c>
      <c r="BQ153" s="340">
        <v>0.75641599999999998</v>
      </c>
      <c r="BR153" s="351">
        <v>51.611986999999992</v>
      </c>
      <c r="BS153" s="305">
        <v>0</v>
      </c>
      <c r="BT153" s="305">
        <v>11.397344</v>
      </c>
      <c r="BU153" s="305">
        <v>0</v>
      </c>
      <c r="BV153" s="305">
        <v>0.13960800000000001</v>
      </c>
      <c r="BW153" s="305">
        <v>0</v>
      </c>
      <c r="BX153" s="305">
        <v>1.3767590000000001</v>
      </c>
      <c r="BY153" s="306">
        <v>45.901512000000004</v>
      </c>
      <c r="BZ153" s="306">
        <v>0</v>
      </c>
      <c r="CA153" s="306">
        <v>6.8732100000000003</v>
      </c>
      <c r="CB153" s="306">
        <v>0</v>
      </c>
      <c r="CC153" s="2163"/>
      <c r="CD153" s="2163"/>
      <c r="CE153" s="2163"/>
      <c r="CF153" s="2163"/>
      <c r="CG153" s="2163"/>
      <c r="CH153" s="2163"/>
      <c r="CI153" s="2163"/>
      <c r="CJ153" s="2163"/>
      <c r="CK153" s="2163"/>
      <c r="CL153" s="2163"/>
      <c r="CM153" s="2163"/>
      <c r="CN153" s="2163"/>
      <c r="CO153" s="2163"/>
      <c r="CP153" s="2163"/>
      <c r="CQ153" s="2163"/>
      <c r="CR153" s="2163"/>
      <c r="CS153" s="2163"/>
      <c r="CT153" s="2163"/>
      <c r="CU153" s="2163"/>
      <c r="CV153" s="2163"/>
      <c r="CW153" s="2163"/>
      <c r="CX153" s="2163"/>
      <c r="CY153" s="2163"/>
      <c r="CZ153" s="2163"/>
    </row>
    <row r="154" s="399" customFormat="true" ht="15" customHeight="true" x14ac:dyDescent="0.2">
      <c r="A154" s="2630"/>
      <c r="B154" s="1529" t="s">
        <v>258</v>
      </c>
      <c r="C154" s="1486">
        <v>0</v>
      </c>
      <c r="D154" s="1487">
        <v>2.9418297454212976E-2</v>
      </c>
      <c r="E154" s="1487">
        <v>0</v>
      </c>
      <c r="F154" s="1487">
        <v>0</v>
      </c>
      <c r="G154" s="1488">
        <v>1.096663490838123</v>
      </c>
      <c r="H154" s="1489">
        <v>0.13266686618571288</v>
      </c>
      <c r="I154" s="1487">
        <v>0</v>
      </c>
      <c r="J154" s="1487">
        <v>0.35865913836395008</v>
      </c>
      <c r="K154" s="1487">
        <v>0.53690180975310131</v>
      </c>
      <c r="L154" s="1490">
        <v>8.0146218865638978</v>
      </c>
      <c r="M154" s="1491">
        <v>0</v>
      </c>
      <c r="N154" s="1487">
        <v>3.3450773089638626E-2</v>
      </c>
      <c r="O154" s="1487">
        <v>0</v>
      </c>
      <c r="P154" s="1487">
        <v>0</v>
      </c>
      <c r="Q154" s="1488">
        <v>0</v>
      </c>
      <c r="R154" s="1489">
        <v>3.5317861751883957</v>
      </c>
      <c r="S154" s="1487">
        <v>0</v>
      </c>
      <c r="T154" s="1487">
        <v>6.7976737263337403E-2</v>
      </c>
      <c r="U154" s="1487">
        <v>0</v>
      </c>
      <c r="V154" s="1487">
        <v>1.2276706393710586</v>
      </c>
      <c r="W154" s="1487">
        <v>0</v>
      </c>
      <c r="X154" s="1487">
        <v>0.29381233115380573</v>
      </c>
      <c r="Y154" s="1487">
        <v>0.15779561829870201</v>
      </c>
      <c r="Z154" s="1487">
        <v>4.1535283511348893E-2</v>
      </c>
      <c r="AA154" s="1487">
        <v>0</v>
      </c>
      <c r="AB154" s="2210">
        <v>0.25029807226420342</v>
      </c>
      <c r="AC154" s="667"/>
      <c r="AD154" s="667"/>
      <c r="AE154" s="667"/>
      <c r="AF154" s="667"/>
      <c r="AG154" s="667"/>
      <c r="AH154" s="667"/>
      <c r="AI154" s="667"/>
      <c r="AJ154" s="667"/>
      <c r="AK154" s="667"/>
      <c r="AL154" s="667"/>
      <c r="AM154" s="667"/>
      <c r="AN154" s="667"/>
      <c r="AO154" s="667"/>
      <c r="AP154" s="667"/>
      <c r="AQ154" s="667"/>
      <c r="AR154" s="667"/>
      <c r="AS154" s="667"/>
      <c r="AT154" s="667"/>
      <c r="AU154" s="667"/>
      <c r="AV154" s="667"/>
      <c r="AW154" s="667"/>
      <c r="AX154" s="667"/>
      <c r="AY154" s="667"/>
      <c r="AZ154" s="216"/>
      <c r="BA154" s="2679"/>
      <c r="BB154" s="159" t="s">
        <v>258</v>
      </c>
      <c r="BC154" s="341">
        <v>0</v>
      </c>
      <c r="BD154" s="307">
        <v>4.1149800000000001</v>
      </c>
      <c r="BE154" s="307">
        <v>0</v>
      </c>
      <c r="BF154" s="307">
        <v>0</v>
      </c>
      <c r="BG154" s="342">
        <v>153.48784900000004</v>
      </c>
      <c r="BH154" s="352">
        <v>2.253069</v>
      </c>
      <c r="BI154" s="307">
        <v>0</v>
      </c>
      <c r="BJ154" s="307">
        <v>6.080158</v>
      </c>
      <c r="BK154" s="307">
        <v>9.1207130000000003</v>
      </c>
      <c r="BL154" s="342">
        <v>136.03390900000002</v>
      </c>
      <c r="BM154" s="352">
        <v>0</v>
      </c>
      <c r="BN154" s="307">
        <v>4.1149800000000001</v>
      </c>
      <c r="BO154" s="307">
        <v>0</v>
      </c>
      <c r="BP154" s="307">
        <v>0</v>
      </c>
      <c r="BQ154" s="342">
        <v>0</v>
      </c>
      <c r="BR154" s="352">
        <v>83.852339999999998</v>
      </c>
      <c r="BS154" s="307">
        <v>0</v>
      </c>
      <c r="BT154" s="307">
        <v>11.780075</v>
      </c>
      <c r="BU154" s="307">
        <v>0</v>
      </c>
      <c r="BV154" s="307">
        <v>3.5839690000000002</v>
      </c>
      <c r="BW154" s="307">
        <v>0</v>
      </c>
      <c r="BX154" s="307">
        <v>0.49197600000000002</v>
      </c>
      <c r="BY154" s="308">
        <v>40.359439999999999</v>
      </c>
      <c r="BZ154" s="308">
        <v>6.3680490000000001</v>
      </c>
      <c r="CA154" s="308">
        <v>0</v>
      </c>
      <c r="CB154" s="308">
        <v>11.166979999999999</v>
      </c>
      <c r="CC154" s="2163"/>
      <c r="CD154" s="2163"/>
      <c r="CE154" s="2163"/>
      <c r="CF154" s="2163"/>
      <c r="CG154" s="2163"/>
      <c r="CH154" s="2163"/>
      <c r="CI154" s="2163"/>
      <c r="CJ154" s="2163"/>
      <c r="CK154" s="2163"/>
      <c r="CL154" s="2163"/>
      <c r="CM154" s="2163"/>
      <c r="CN154" s="2163"/>
      <c r="CO154" s="2163"/>
      <c r="CP154" s="2163"/>
      <c r="CQ154" s="2163"/>
      <c r="CR154" s="2163"/>
      <c r="CS154" s="2163"/>
      <c r="CT154" s="2163"/>
      <c r="CU154" s="2163"/>
      <c r="CV154" s="2163"/>
      <c r="CW154" s="2163"/>
      <c r="CX154" s="2163"/>
      <c r="CY154" s="2163"/>
      <c r="CZ154" s="2163"/>
    </row>
    <row r="155" s="399" customFormat="true" ht="15" customHeight="true" x14ac:dyDescent="0.2">
      <c r="A155" s="2630"/>
      <c r="B155" s="1529" t="s">
        <v>259</v>
      </c>
      <c r="C155" s="1486">
        <v>0.38716519736401594</v>
      </c>
      <c r="D155" s="1487">
        <v>0.82170997311459215</v>
      </c>
      <c r="E155" s="1487">
        <v>1.2595114151059228</v>
      </c>
      <c r="F155" s="1487">
        <v>1.7850195361516892</v>
      </c>
      <c r="G155" s="1488">
        <v>3.6445540213958205</v>
      </c>
      <c r="H155" s="1489">
        <v>4.1966035964696324</v>
      </c>
      <c r="I155" s="1487">
        <v>3.4775173799825114</v>
      </c>
      <c r="J155" s="1487">
        <v>4.6181566844444326</v>
      </c>
      <c r="K155" s="1487">
        <v>3.4306149535893837</v>
      </c>
      <c r="L155" s="1490">
        <v>5.708030028041704</v>
      </c>
      <c r="M155" s="1491">
        <v>0.42368885305199289</v>
      </c>
      <c r="N155" s="1487">
        <v>0.92901153832236627</v>
      </c>
      <c r="O155" s="1487">
        <v>0.93698164301500486</v>
      </c>
      <c r="P155" s="1487">
        <v>1.5906031246400605</v>
      </c>
      <c r="Q155" s="1488">
        <v>2.1486976041898473</v>
      </c>
      <c r="R155" s="1489">
        <v>4.5593473453078097</v>
      </c>
      <c r="S155" s="1487">
        <v>8.6486398700715034E-2</v>
      </c>
      <c r="T155" s="1487">
        <v>0.16158603481551775</v>
      </c>
      <c r="U155" s="1487">
        <v>1.8184623436405354</v>
      </c>
      <c r="V155" s="1487">
        <v>0.10623964477919731</v>
      </c>
      <c r="W155" s="1487">
        <v>5.2714490070324548E-2</v>
      </c>
      <c r="X155" s="1487">
        <v>0.20703313417001543</v>
      </c>
      <c r="Y155" s="1487">
        <v>0.89428014213189211</v>
      </c>
      <c r="Z155" s="1487">
        <v>4.1774469071302782</v>
      </c>
      <c r="AA155" s="1487">
        <v>0.26656403918426608</v>
      </c>
      <c r="AB155" s="2210">
        <v>1.7812862590829215</v>
      </c>
      <c r="AC155" s="667"/>
      <c r="AD155" s="667"/>
      <c r="AE155" s="667"/>
      <c r="AF155" s="667"/>
      <c r="AG155" s="667"/>
      <c r="AH155" s="667"/>
      <c r="AI155" s="667"/>
      <c r="AJ155" s="667"/>
      <c r="AK155" s="667"/>
      <c r="AL155" s="667"/>
      <c r="AM155" s="667"/>
      <c r="AN155" s="667"/>
      <c r="AO155" s="667"/>
      <c r="AP155" s="667"/>
      <c r="AQ155" s="667"/>
      <c r="AR155" s="667"/>
      <c r="AS155" s="667"/>
      <c r="AT155" s="667"/>
      <c r="AU155" s="667"/>
      <c r="AV155" s="667"/>
      <c r="AW155" s="667"/>
      <c r="AX155" s="667"/>
      <c r="AY155" s="667"/>
      <c r="AZ155" s="216"/>
      <c r="BA155" s="2679"/>
      <c r="BB155" s="159" t="s">
        <v>259</v>
      </c>
      <c r="BC155" s="341">
        <v>54.14761699999999</v>
      </c>
      <c r="BD155" s="307">
        <v>114.93935400000001</v>
      </c>
      <c r="BE155" s="307">
        <v>176.46443099999999</v>
      </c>
      <c r="BF155" s="307">
        <v>249.44982400000004</v>
      </c>
      <c r="BG155" s="342">
        <v>510.08788200000009</v>
      </c>
      <c r="BH155" s="352">
        <v>71.270527000000001</v>
      </c>
      <c r="BI155" s="307">
        <v>59.120271000000002</v>
      </c>
      <c r="BJ155" s="307">
        <v>78.289159000000012</v>
      </c>
      <c r="BK155" s="307">
        <v>58.278168999999998</v>
      </c>
      <c r="BL155" s="342">
        <v>96.883626999999976</v>
      </c>
      <c r="BM155" s="352">
        <v>52.017333999999991</v>
      </c>
      <c r="BN155" s="307">
        <v>114.283275</v>
      </c>
      <c r="BO155" s="307">
        <v>115.24238200000002</v>
      </c>
      <c r="BP155" s="307">
        <v>195.48336400000002</v>
      </c>
      <c r="BQ155" s="342">
        <v>264.221</v>
      </c>
      <c r="BR155" s="352">
        <v>108.24889299999998</v>
      </c>
      <c r="BS155" s="307">
        <v>0.64458599999999999</v>
      </c>
      <c r="BT155" s="307">
        <v>28.002161999999998</v>
      </c>
      <c r="BU155" s="307">
        <v>11.135722999999997</v>
      </c>
      <c r="BV155" s="307">
        <v>0.31014799999999998</v>
      </c>
      <c r="BW155" s="307">
        <v>0.10829800000000001</v>
      </c>
      <c r="BX155" s="307">
        <v>0.34666799999999998</v>
      </c>
      <c r="BY155" s="308">
        <v>228.73034200000001</v>
      </c>
      <c r="BZ155" s="308">
        <v>640.47201200000018</v>
      </c>
      <c r="CA155" s="308">
        <v>7.6186769999999999</v>
      </c>
      <c r="CB155" s="308">
        <v>79.471598999999998</v>
      </c>
      <c r="CC155" s="2163"/>
      <c r="CD155" s="2163"/>
      <c r="CE155" s="2163"/>
      <c r="CF155" s="2163"/>
      <c r="CG155" s="2163"/>
      <c r="CH155" s="2163"/>
      <c r="CI155" s="2163"/>
      <c r="CJ155" s="2163"/>
      <c r="CK155" s="2163"/>
      <c r="CL155" s="2163"/>
      <c r="CM155" s="2163"/>
      <c r="CN155" s="2163"/>
      <c r="CO155" s="2163"/>
      <c r="CP155" s="2163"/>
      <c r="CQ155" s="2163"/>
      <c r="CR155" s="2163"/>
      <c r="CS155" s="2163"/>
      <c r="CT155" s="2163"/>
      <c r="CU155" s="2163"/>
      <c r="CV155" s="2163"/>
      <c r="CW155" s="2163"/>
      <c r="CX155" s="2163"/>
      <c r="CY155" s="2163"/>
      <c r="CZ155" s="2163"/>
    </row>
    <row r="156" s="399" customFormat="true" ht="15" customHeight="true" x14ac:dyDescent="0.2">
      <c r="A156" s="2630"/>
      <c r="B156" s="1529" t="s">
        <v>260</v>
      </c>
      <c r="C156" s="1486">
        <v>0</v>
      </c>
      <c r="D156" s="1487">
        <v>0</v>
      </c>
      <c r="E156" s="1487">
        <v>0</v>
      </c>
      <c r="F156" s="1487">
        <v>0</v>
      </c>
      <c r="G156" s="1488">
        <v>0.13369174778094564</v>
      </c>
      <c r="H156" s="1489">
        <v>0</v>
      </c>
      <c r="I156" s="1487">
        <v>4.957757101261899E-2</v>
      </c>
      <c r="J156" s="1487">
        <v>0</v>
      </c>
      <c r="K156" s="1487">
        <v>0.81691336137565718</v>
      </c>
      <c r="L156" s="1490">
        <v>0.2351376417728005</v>
      </c>
      <c r="M156" s="1491">
        <v>0</v>
      </c>
      <c r="N156" s="1487">
        <v>0</v>
      </c>
      <c r="O156" s="1487">
        <v>0</v>
      </c>
      <c r="P156" s="1487">
        <v>0</v>
      </c>
      <c r="Q156" s="1488">
        <v>0</v>
      </c>
      <c r="R156" s="1489">
        <v>0.45101125031199452</v>
      </c>
      <c r="S156" s="1487">
        <v>0</v>
      </c>
      <c r="T156" s="1487">
        <v>0</v>
      </c>
      <c r="U156" s="1487">
        <v>0</v>
      </c>
      <c r="V156" s="1487">
        <v>0</v>
      </c>
      <c r="W156" s="1487">
        <v>0</v>
      </c>
      <c r="X156" s="1487">
        <v>0</v>
      </c>
      <c r="Y156" s="1487">
        <v>0</v>
      </c>
      <c r="Z156" s="1487">
        <v>0</v>
      </c>
      <c r="AA156" s="1487">
        <v>0</v>
      </c>
      <c r="AB156" s="2210">
        <v>0.17938827949350344</v>
      </c>
      <c r="AC156" s="667"/>
      <c r="AD156" s="667"/>
      <c r="AE156" s="667"/>
      <c r="AF156" s="667"/>
      <c r="AG156" s="667"/>
      <c r="AH156" s="667"/>
      <c r="AI156" s="667"/>
      <c r="AJ156" s="667"/>
      <c r="AK156" s="667"/>
      <c r="AL156" s="667"/>
      <c r="AM156" s="667"/>
      <c r="AN156" s="667"/>
      <c r="AO156" s="667"/>
      <c r="AP156" s="667"/>
      <c r="AQ156" s="667"/>
      <c r="AR156" s="667"/>
      <c r="AS156" s="667"/>
      <c r="AT156" s="667"/>
      <c r="AU156" s="667"/>
      <c r="AV156" s="667"/>
      <c r="AW156" s="667"/>
      <c r="AX156" s="667"/>
      <c r="AY156" s="667"/>
      <c r="AZ156" s="216"/>
      <c r="BA156" s="2679"/>
      <c r="BB156" s="159" t="s">
        <v>260</v>
      </c>
      <c r="BC156" s="341">
        <v>0</v>
      </c>
      <c r="BD156" s="307">
        <v>0</v>
      </c>
      <c r="BE156" s="307">
        <v>0</v>
      </c>
      <c r="BF156" s="307">
        <v>0</v>
      </c>
      <c r="BG156" s="342">
        <v>18.711354</v>
      </c>
      <c r="BH156" s="352">
        <v>0</v>
      </c>
      <c r="BI156" s="307">
        <v>0.84285399999999999</v>
      </c>
      <c r="BJ156" s="307">
        <v>0</v>
      </c>
      <c r="BK156" s="307">
        <v>13.877457999999999</v>
      </c>
      <c r="BL156" s="342">
        <v>3.9910419999999998</v>
      </c>
      <c r="BM156" s="352">
        <v>0</v>
      </c>
      <c r="BN156" s="307">
        <v>0</v>
      </c>
      <c r="BO156" s="307">
        <v>0</v>
      </c>
      <c r="BP156" s="307">
        <v>0</v>
      </c>
      <c r="BQ156" s="342">
        <v>0</v>
      </c>
      <c r="BR156" s="352">
        <v>10.707995</v>
      </c>
      <c r="BS156" s="307">
        <v>0</v>
      </c>
      <c r="BT156" s="307">
        <v>0</v>
      </c>
      <c r="BU156" s="307">
        <v>0</v>
      </c>
      <c r="BV156" s="307">
        <v>0</v>
      </c>
      <c r="BW156" s="307">
        <v>0</v>
      </c>
      <c r="BX156" s="307">
        <v>0</v>
      </c>
      <c r="BY156" s="308">
        <v>0</v>
      </c>
      <c r="BZ156" s="308">
        <v>0</v>
      </c>
      <c r="CA156" s="308">
        <v>0</v>
      </c>
      <c r="CB156" s="308">
        <v>8.0033589999999997</v>
      </c>
      <c r="CC156" s="2163"/>
      <c r="CD156" s="2163"/>
      <c r="CE156" s="2163"/>
      <c r="CF156" s="2163"/>
      <c r="CG156" s="2163"/>
      <c r="CH156" s="2163"/>
      <c r="CI156" s="2163"/>
      <c r="CJ156" s="2163"/>
      <c r="CK156" s="2163"/>
      <c r="CL156" s="2163"/>
      <c r="CM156" s="2163"/>
      <c r="CN156" s="2163"/>
      <c r="CO156" s="2163"/>
      <c r="CP156" s="2163"/>
      <c r="CQ156" s="2163"/>
      <c r="CR156" s="2163"/>
      <c r="CS156" s="2163"/>
      <c r="CT156" s="2163"/>
      <c r="CU156" s="2163"/>
      <c r="CV156" s="2163"/>
      <c r="CW156" s="2163"/>
      <c r="CX156" s="2163"/>
      <c r="CY156" s="2163"/>
      <c r="CZ156" s="2163"/>
    </row>
    <row r="157" s="399" customFormat="true" ht="15" customHeight="true" x14ac:dyDescent="0.2">
      <c r="A157" s="2630"/>
      <c r="B157" s="1529" t="s">
        <v>261</v>
      </c>
      <c r="C157" s="1486">
        <v>0.2333999014691493</v>
      </c>
      <c r="D157" s="1487">
        <v>0.14733813033182591</v>
      </c>
      <c r="E157" s="1487">
        <v>0.13100088675756533</v>
      </c>
      <c r="F157" s="1487">
        <v>2.091627903343149E-2</v>
      </c>
      <c r="G157" s="1488">
        <v>0.21900409605610208</v>
      </c>
      <c r="H157" s="1489">
        <v>0</v>
      </c>
      <c r="I157" s="1487">
        <v>0.16171581643304439</v>
      </c>
      <c r="J157" s="1487">
        <v>0.72979209380908738</v>
      </c>
      <c r="K157" s="1487">
        <v>0.1255766375024466</v>
      </c>
      <c r="L157" s="1490">
        <v>0.56604782266228482</v>
      </c>
      <c r="M157" s="1491">
        <v>0.26587815336526949</v>
      </c>
      <c r="N157" s="1487">
        <v>0.16753431679220757</v>
      </c>
      <c r="O157" s="1487">
        <v>0.14922725961182245</v>
      </c>
      <c r="P157" s="1487">
        <v>2.2480918432555369E-2</v>
      </c>
      <c r="Q157" s="1488">
        <v>3.2119760445474987E-2</v>
      </c>
      <c r="R157" s="1489">
        <v>0.40466577926890457</v>
      </c>
      <c r="S157" s="1487">
        <v>0</v>
      </c>
      <c r="T157" s="1487">
        <v>0</v>
      </c>
      <c r="U157" s="1487">
        <v>2.6143006028266032E-2</v>
      </c>
      <c r="V157" s="1487">
        <v>0</v>
      </c>
      <c r="W157" s="1487">
        <v>0</v>
      </c>
      <c r="X157" s="1487">
        <v>0</v>
      </c>
      <c r="Y157" s="1487">
        <v>0</v>
      </c>
      <c r="Z157" s="1487">
        <v>0.42216618676262907</v>
      </c>
      <c r="AA157" s="1487">
        <v>0.69822872862220164</v>
      </c>
      <c r="AB157" s="2210">
        <v>0.24053665410412103</v>
      </c>
      <c r="AC157" s="667"/>
      <c r="AD157" s="667"/>
      <c r="AE157" s="667"/>
      <c r="AF157" s="667"/>
      <c r="AG157" s="667"/>
      <c r="AH157" s="667"/>
      <c r="AI157" s="667"/>
      <c r="AJ157" s="667"/>
      <c r="AK157" s="667"/>
      <c r="AL157" s="667"/>
      <c r="AM157" s="667"/>
      <c r="AN157" s="667"/>
      <c r="AO157" s="667"/>
      <c r="AP157" s="667"/>
      <c r="AQ157" s="667"/>
      <c r="AR157" s="667"/>
      <c r="AS157" s="667"/>
      <c r="AT157" s="667"/>
      <c r="AU157" s="667"/>
      <c r="AV157" s="667"/>
      <c r="AW157" s="667"/>
      <c r="AX157" s="667"/>
      <c r="AY157" s="667"/>
      <c r="AZ157" s="216"/>
      <c r="BA157" s="2679"/>
      <c r="BB157" s="159" t="s">
        <v>261</v>
      </c>
      <c r="BC157" s="341">
        <v>32.642522</v>
      </c>
      <c r="BD157" s="307">
        <v>20.609400000000001</v>
      </c>
      <c r="BE157" s="307">
        <v>18.353940000000001</v>
      </c>
      <c r="BF157" s="307">
        <v>2.9229720000000001</v>
      </c>
      <c r="BG157" s="342">
        <v>30.651579000000002</v>
      </c>
      <c r="BH157" s="352">
        <v>0</v>
      </c>
      <c r="BI157" s="307">
        <v>2.7492839999999998</v>
      </c>
      <c r="BJ157" s="307">
        <v>12.371777999999999</v>
      </c>
      <c r="BK157" s="307">
        <v>2.1332550000000001</v>
      </c>
      <c r="BL157" s="342">
        <v>9.6076519999999999</v>
      </c>
      <c r="BM157" s="352">
        <v>32.642522</v>
      </c>
      <c r="BN157" s="307">
        <v>20.609400000000001</v>
      </c>
      <c r="BO157" s="307">
        <v>18.353940000000001</v>
      </c>
      <c r="BP157" s="307">
        <v>2.76288</v>
      </c>
      <c r="BQ157" s="342">
        <v>3.9497019999999998</v>
      </c>
      <c r="BR157" s="352">
        <v>9.6076519999999999</v>
      </c>
      <c r="BS157" s="307">
        <v>0</v>
      </c>
      <c r="BT157" s="307">
        <v>0</v>
      </c>
      <c r="BU157" s="307">
        <v>0.16009200000000001</v>
      </c>
      <c r="BV157" s="307">
        <v>0</v>
      </c>
      <c r="BW157" s="307">
        <v>0</v>
      </c>
      <c r="BX157" s="307">
        <v>0</v>
      </c>
      <c r="BY157" s="308">
        <v>0</v>
      </c>
      <c r="BZ157" s="308">
        <v>64.725089999999994</v>
      </c>
      <c r="CA157" s="308">
        <v>19.956101999999998</v>
      </c>
      <c r="CB157" s="308">
        <v>10.731477</v>
      </c>
      <c r="CC157" s="2163"/>
      <c r="CD157" s="2163"/>
      <c r="CE157" s="2163"/>
      <c r="CF157" s="2163"/>
      <c r="CG157" s="2163"/>
      <c r="CH157" s="2163"/>
      <c r="CI157" s="2163"/>
      <c r="CJ157" s="2163"/>
      <c r="CK157" s="2163"/>
      <c r="CL157" s="2163"/>
      <c r="CM157" s="2163"/>
      <c r="CN157" s="2163"/>
      <c r="CO157" s="2163"/>
      <c r="CP157" s="2163"/>
      <c r="CQ157" s="2163"/>
      <c r="CR157" s="2163"/>
      <c r="CS157" s="2163"/>
      <c r="CT157" s="2163"/>
      <c r="CU157" s="2163"/>
      <c r="CV157" s="2163"/>
      <c r="CW157" s="2163"/>
      <c r="CX157" s="2163"/>
      <c r="CY157" s="2163"/>
      <c r="CZ157" s="2163"/>
    </row>
    <row r="158" s="399" customFormat="true" ht="15" customHeight="true" x14ac:dyDescent="0.2">
      <c r="A158" s="2630"/>
      <c r="B158" s="1529" t="s">
        <v>262</v>
      </c>
      <c r="C158" s="1486">
        <v>0.31313364428637752</v>
      </c>
      <c r="D158" s="1487">
        <v>0.30524712488119671</v>
      </c>
      <c r="E158" s="1487">
        <v>0.44187565075647273</v>
      </c>
      <c r="F158" s="1487">
        <v>0.64527394753828771</v>
      </c>
      <c r="G158" s="1488">
        <v>2.7509958340441272</v>
      </c>
      <c r="H158" s="1489">
        <v>1.1144290211023948</v>
      </c>
      <c r="I158" s="1487">
        <v>2.2369789154011457</v>
      </c>
      <c r="J158" s="1487">
        <v>1.8358627061620818</v>
      </c>
      <c r="K158" s="1487">
        <v>6.074835968009876</v>
      </c>
      <c r="L158" s="1490">
        <v>7.9679304995732627</v>
      </c>
      <c r="M158" s="1491">
        <v>0.3134271292430939</v>
      </c>
      <c r="N158" s="1487">
        <v>0.34496429016125663</v>
      </c>
      <c r="O158" s="1487">
        <v>0.34377751634320586</v>
      </c>
      <c r="P158" s="1487">
        <v>0.7347010980806512</v>
      </c>
      <c r="Q158" s="1488">
        <v>0.67978082807565277</v>
      </c>
      <c r="R158" s="1489">
        <v>7.2511948449979675</v>
      </c>
      <c r="S158" s="1487">
        <v>1.2483847532684917</v>
      </c>
      <c r="T158" s="1487">
        <v>0.47117080681941603</v>
      </c>
      <c r="U158" s="1487">
        <v>0.17436607060176337</v>
      </c>
      <c r="V158" s="1487">
        <v>3.5091929416603622</v>
      </c>
      <c r="W158" s="1487">
        <v>0.79525779283011777</v>
      </c>
      <c r="X158" s="1487">
        <v>2.7036591888756027</v>
      </c>
      <c r="Y158" s="1487">
        <v>0.43467214020083933</v>
      </c>
      <c r="Z158" s="1487">
        <v>0.85250376456446864</v>
      </c>
      <c r="AA158" s="1487">
        <v>2.0281150213288721</v>
      </c>
      <c r="AB158" s="2210">
        <v>0.96757448787982669</v>
      </c>
      <c r="AC158" s="667"/>
      <c r="AD158" s="667"/>
      <c r="AE158" s="667"/>
      <c r="AF158" s="667"/>
      <c r="AG158" s="667"/>
      <c r="AH158" s="667"/>
      <c r="AI158" s="667"/>
      <c r="AJ158" s="667"/>
      <c r="AK158" s="667"/>
      <c r="AL158" s="667"/>
      <c r="AM158" s="667"/>
      <c r="AN158" s="667"/>
      <c r="AO158" s="667"/>
      <c r="AP158" s="667"/>
      <c r="AQ158" s="667"/>
      <c r="AR158" s="667"/>
      <c r="AS158" s="667"/>
      <c r="AT158" s="667"/>
      <c r="AU158" s="667"/>
      <c r="AV158" s="667"/>
      <c r="AW158" s="667"/>
      <c r="AX158" s="667"/>
      <c r="AY158" s="667"/>
      <c r="AZ158" s="216"/>
      <c r="BA158" s="2679"/>
      <c r="BB158" s="159" t="s">
        <v>262</v>
      </c>
      <c r="BC158" s="341">
        <v>43.793814000000005</v>
      </c>
      <c r="BD158" s="307">
        <v>42.697434000000001</v>
      </c>
      <c r="BE158" s="307">
        <v>61.909192999999995</v>
      </c>
      <c r="BF158" s="307">
        <v>90.174627999999998</v>
      </c>
      <c r="BG158" s="342">
        <v>385.02643399999999</v>
      </c>
      <c r="BH158" s="352">
        <v>18.926244000000004</v>
      </c>
      <c r="BI158" s="307">
        <v>38.030234</v>
      </c>
      <c r="BJ158" s="307">
        <v>31.122406000000002</v>
      </c>
      <c r="BK158" s="307">
        <v>103.197334</v>
      </c>
      <c r="BL158" s="342">
        <v>135.24140599999998</v>
      </c>
      <c r="BM158" s="352">
        <v>38.480227999999997</v>
      </c>
      <c r="BN158" s="307">
        <v>42.436124</v>
      </c>
      <c r="BO158" s="307">
        <v>42.282300999999997</v>
      </c>
      <c r="BP158" s="307">
        <v>90.293952000000004</v>
      </c>
      <c r="BQ158" s="342">
        <v>83.591273999999999</v>
      </c>
      <c r="BR158" s="352">
        <v>172.15924900000005</v>
      </c>
      <c r="BS158" s="307">
        <v>9.3042529999999992</v>
      </c>
      <c r="BT158" s="307">
        <v>81.651866000000012</v>
      </c>
      <c r="BU158" s="307">
        <v>1.067766</v>
      </c>
      <c r="BV158" s="307">
        <v>10.244473000000001</v>
      </c>
      <c r="BW158" s="307">
        <v>1.6337980000000001</v>
      </c>
      <c r="BX158" s="307">
        <v>4.5271600000000012</v>
      </c>
      <c r="BY158" s="308">
        <v>111.17624400000001</v>
      </c>
      <c r="BZ158" s="308">
        <v>130.70299</v>
      </c>
      <c r="CA158" s="308">
        <v>57.965633000000004</v>
      </c>
      <c r="CB158" s="308">
        <v>43.168070999999998</v>
      </c>
      <c r="CC158" s="2163"/>
      <c r="CD158" s="2163"/>
      <c r="CE158" s="2163"/>
      <c r="CF158" s="2163"/>
      <c r="CG158" s="2163"/>
      <c r="CH158" s="2163"/>
      <c r="CI158" s="2163"/>
      <c r="CJ158" s="2163"/>
      <c r="CK158" s="2163"/>
      <c r="CL158" s="2163"/>
      <c r="CM158" s="2163"/>
      <c r="CN158" s="2163"/>
      <c r="CO158" s="2163"/>
      <c r="CP158" s="2163"/>
      <c r="CQ158" s="2163"/>
      <c r="CR158" s="2163"/>
      <c r="CS158" s="2163"/>
      <c r="CT158" s="2163"/>
      <c r="CU158" s="2163"/>
      <c r="CV158" s="2163"/>
      <c r="CW158" s="2163"/>
      <c r="CX158" s="2163"/>
      <c r="CY158" s="2163"/>
      <c r="CZ158" s="2163"/>
    </row>
    <row r="159" s="399" customFormat="true" ht="15" customHeight="true" x14ac:dyDescent="0.2">
      <c r="A159" s="2630"/>
      <c r="B159" s="1529" t="s">
        <v>263</v>
      </c>
      <c r="C159" s="1486">
        <v>0.41551647539682085</v>
      </c>
      <c r="D159" s="1487">
        <v>0.91884194958217669</v>
      </c>
      <c r="E159" s="1487">
        <v>1.5038179829352489</v>
      </c>
      <c r="F159" s="1487">
        <v>0.65810062968171046</v>
      </c>
      <c r="G159" s="1488">
        <v>24.802799916342497</v>
      </c>
      <c r="H159" s="1489">
        <v>11.877875414002579</v>
      </c>
      <c r="I159" s="1487">
        <v>22.527887768972565</v>
      </c>
      <c r="J159" s="1487">
        <v>39.438387099716117</v>
      </c>
      <c r="K159" s="1487">
        <v>56.738465249677198</v>
      </c>
      <c r="L159" s="1490">
        <v>60.181566226888883</v>
      </c>
      <c r="M159" s="1491">
        <v>0.34532329027231673</v>
      </c>
      <c r="N159" s="1487">
        <v>0.93092945158029983</v>
      </c>
      <c r="O159" s="1487">
        <v>1.3158642999145387</v>
      </c>
      <c r="P159" s="1487">
        <v>0.75435260129126802</v>
      </c>
      <c r="Q159" s="1488">
        <v>2.5257560197635547</v>
      </c>
      <c r="R159" s="1489">
        <v>53.266718951788981</v>
      </c>
      <c r="S159" s="1487">
        <v>5.3588938867988762</v>
      </c>
      <c r="T159" s="1487">
        <v>3.890570092386203</v>
      </c>
      <c r="U159" s="1487">
        <v>1.9605838711151138</v>
      </c>
      <c r="V159" s="1487">
        <v>39.74981239838327</v>
      </c>
      <c r="W159" s="1487">
        <v>3.0753476188118483</v>
      </c>
      <c r="X159" s="1487">
        <v>31.885605563705745</v>
      </c>
      <c r="Y159" s="1487">
        <v>3.9234194618230016</v>
      </c>
      <c r="Z159" s="1487">
        <v>2.2708872673924927</v>
      </c>
      <c r="AA159" s="1487">
        <v>6.3875902408828749</v>
      </c>
      <c r="AB159" s="2210">
        <v>5.8246210894891917</v>
      </c>
      <c r="AC159" s="667"/>
      <c r="AD159" s="667"/>
      <c r="AE159" s="667"/>
      <c r="AF159" s="667"/>
      <c r="AG159" s="667"/>
      <c r="AH159" s="667"/>
      <c r="AI159" s="667"/>
      <c r="AJ159" s="667"/>
      <c r="AK159" s="667"/>
      <c r="AL159" s="667"/>
      <c r="AM159" s="667"/>
      <c r="AN159" s="667"/>
      <c r="AO159" s="667"/>
      <c r="AP159" s="667"/>
      <c r="AQ159" s="667"/>
      <c r="AR159" s="667"/>
      <c r="AS159" s="667"/>
      <c r="AT159" s="667"/>
      <c r="AU159" s="667"/>
      <c r="AV159" s="667"/>
      <c r="AW159" s="667"/>
      <c r="AX159" s="667"/>
      <c r="AY159" s="667"/>
      <c r="AZ159" s="216"/>
      <c r="BA159" s="2679"/>
      <c r="BB159" s="159" t="s">
        <v>263</v>
      </c>
      <c r="BC159" s="341">
        <v>58.112731000000018</v>
      </c>
      <c r="BD159" s="307">
        <v>128.52600500000003</v>
      </c>
      <c r="BE159" s="307">
        <v>210.69311600000006</v>
      </c>
      <c r="BF159" s="307">
        <v>91.967109000000022</v>
      </c>
      <c r="BG159" s="342">
        <v>3471.3733430000057</v>
      </c>
      <c r="BH159" s="352">
        <v>201.72084899999987</v>
      </c>
      <c r="BI159" s="307">
        <v>382.99012899999985</v>
      </c>
      <c r="BJ159" s="307">
        <v>668.5780429999993</v>
      </c>
      <c r="BK159" s="307">
        <v>963.85455999999976</v>
      </c>
      <c r="BL159" s="342">
        <v>1021.4747269999992</v>
      </c>
      <c r="BM159" s="352">
        <v>42.396199000000003</v>
      </c>
      <c r="BN159" s="307">
        <v>114.51920900000002</v>
      </c>
      <c r="BO159" s="307">
        <v>161.84237700000003</v>
      </c>
      <c r="BP159" s="307">
        <v>92.709099999999992</v>
      </c>
      <c r="BQ159" s="342">
        <v>310.58711099999999</v>
      </c>
      <c r="BR159" s="352">
        <v>1264.6685859999991</v>
      </c>
      <c r="BS159" s="307">
        <v>39.940013999999998</v>
      </c>
      <c r="BT159" s="307">
        <v>674.21899500000006</v>
      </c>
      <c r="BU159" s="307">
        <v>12.006032999999997</v>
      </c>
      <c r="BV159" s="307">
        <v>116.04260200000002</v>
      </c>
      <c r="BW159" s="307">
        <v>6.3180729999999992</v>
      </c>
      <c r="BX159" s="307">
        <v>53.391062999999974</v>
      </c>
      <c r="BY159" s="308">
        <v>1003.4943559999996</v>
      </c>
      <c r="BZ159" s="308">
        <v>348.16474500000004</v>
      </c>
      <c r="CA159" s="308">
        <v>182.56396099999998</v>
      </c>
      <c r="CB159" s="308">
        <v>259.863876</v>
      </c>
      <c r="CC159" s="2163"/>
      <c r="CD159" s="2163"/>
      <c r="CE159" s="2163"/>
      <c r="CF159" s="2163"/>
      <c r="CG159" s="2163"/>
      <c r="CH159" s="2163"/>
      <c r="CI159" s="2163"/>
      <c r="CJ159" s="2163"/>
      <c r="CK159" s="2163"/>
      <c r="CL159" s="2163"/>
      <c r="CM159" s="2163"/>
      <c r="CN159" s="2163"/>
      <c r="CO159" s="2163"/>
      <c r="CP159" s="2163"/>
      <c r="CQ159" s="2163"/>
      <c r="CR159" s="2163"/>
      <c r="CS159" s="2163"/>
      <c r="CT159" s="2163"/>
      <c r="CU159" s="2163"/>
      <c r="CV159" s="2163"/>
      <c r="CW159" s="2163"/>
      <c r="CX159" s="2163"/>
      <c r="CY159" s="2163"/>
      <c r="CZ159" s="2163"/>
    </row>
    <row r="160" s="399" customFormat="true" ht="15" customHeight="true" x14ac:dyDescent="0.2">
      <c r="A160" s="2630"/>
      <c r="B160" s="1529" t="s">
        <v>264</v>
      </c>
      <c r="C160" s="1486">
        <v>13.182652133549061</v>
      </c>
      <c r="D160" s="1487">
        <v>20.955975826771237</v>
      </c>
      <c r="E160" s="1487">
        <v>24.317565611696317</v>
      </c>
      <c r="F160" s="1487">
        <v>30.649422919067028</v>
      </c>
      <c r="G160" s="1488">
        <v>38.36036975402105</v>
      </c>
      <c r="H160" s="1489">
        <v>40.912791817493925</v>
      </c>
      <c r="I160" s="1487">
        <v>56.351212191916275</v>
      </c>
      <c r="J160" s="1487">
        <v>44.36341683820109</v>
      </c>
      <c r="K160" s="1487">
        <v>27.381279780798419</v>
      </c>
      <c r="L160" s="1490">
        <v>9.2869801662755886</v>
      </c>
      <c r="M160" s="1491">
        <v>11.596151624477185</v>
      </c>
      <c r="N160" s="1487">
        <v>20.025822543680778</v>
      </c>
      <c r="O160" s="1487">
        <v>23.175213828253554</v>
      </c>
      <c r="P160" s="1487">
        <v>28.648830994450641</v>
      </c>
      <c r="Q160" s="1488">
        <v>36.984004593391703</v>
      </c>
      <c r="R160" s="1489">
        <v>21.069925795326085</v>
      </c>
      <c r="S160" s="1487">
        <v>2.3320972222854222</v>
      </c>
      <c r="T160" s="1487">
        <v>23.53973009726128</v>
      </c>
      <c r="U160" s="1487">
        <v>32.550831830616346</v>
      </c>
      <c r="V160" s="1487">
        <v>10.479550248836354</v>
      </c>
      <c r="W160" s="1487">
        <v>19.100533616782585</v>
      </c>
      <c r="X160" s="1487">
        <v>15.881619649732196</v>
      </c>
      <c r="Y160" s="1487">
        <v>18.206368404629401</v>
      </c>
      <c r="Z160" s="1487">
        <v>50.385327357761589</v>
      </c>
      <c r="AA160" s="1487">
        <v>3.9815372347433908</v>
      </c>
      <c r="AB160" s="2210">
        <v>9.9952708776392392</v>
      </c>
      <c r="AC160" s="667"/>
      <c r="AD160" s="667"/>
      <c r="AE160" s="667"/>
      <c r="AF160" s="667"/>
      <c r="AG160" s="667"/>
      <c r="AH160" s="667"/>
      <c r="AI160" s="667"/>
      <c r="AJ160" s="667"/>
      <c r="AK160" s="667"/>
      <c r="AL160" s="667"/>
      <c r="AM160" s="667"/>
      <c r="AN160" s="667"/>
      <c r="AO160" s="667"/>
      <c r="AP160" s="667"/>
      <c r="AQ160" s="667"/>
      <c r="AR160" s="667"/>
      <c r="AS160" s="667"/>
      <c r="AT160" s="667"/>
      <c r="AU160" s="667"/>
      <c r="AV160" s="667"/>
      <c r="AW160" s="667"/>
      <c r="AX160" s="667"/>
      <c r="AY160" s="667"/>
      <c r="AZ160" s="216"/>
      <c r="BA160" s="2679"/>
      <c r="BB160" s="159" t="s">
        <v>264</v>
      </c>
      <c r="BC160" s="341">
        <v>1843.6812079999997</v>
      </c>
      <c r="BD160" s="307">
        <v>2931.2852500000017</v>
      </c>
      <c r="BE160" s="307">
        <v>3407.0238089999975</v>
      </c>
      <c r="BF160" s="307">
        <v>4283.1425639999998</v>
      </c>
      <c r="BG160" s="342">
        <v>5368.8763139999974</v>
      </c>
      <c r="BH160" s="352">
        <v>694.81812300000024</v>
      </c>
      <c r="BI160" s="307">
        <v>958.0107220000001</v>
      </c>
      <c r="BJ160" s="307">
        <v>752.06945800000028</v>
      </c>
      <c r="BK160" s="307">
        <v>465.14425899999998</v>
      </c>
      <c r="BL160" s="342">
        <v>157.62992100000005</v>
      </c>
      <c r="BM160" s="352">
        <v>1423.6883689999997</v>
      </c>
      <c r="BN160" s="307">
        <v>2463.4964050000008</v>
      </c>
      <c r="BO160" s="307">
        <v>2850.3939910000022</v>
      </c>
      <c r="BP160" s="307">
        <v>3520.9096290000007</v>
      </c>
      <c r="BQ160" s="342">
        <v>4547.8482680000016</v>
      </c>
      <c r="BR160" s="352">
        <v>500.2461909999999</v>
      </c>
      <c r="BS160" s="307">
        <v>17.381198000000005</v>
      </c>
      <c r="BT160" s="307">
        <v>4079.3335659999989</v>
      </c>
      <c r="BU160" s="307">
        <v>199.33162099999973</v>
      </c>
      <c r="BV160" s="307">
        <v>30.593208000000001</v>
      </c>
      <c r="BW160" s="307">
        <v>39.24062600000002</v>
      </c>
      <c r="BX160" s="307">
        <v>26.593083000000018</v>
      </c>
      <c r="BY160" s="308">
        <v>4656.6491590000014</v>
      </c>
      <c r="BZ160" s="308">
        <v>7724.9077500000012</v>
      </c>
      <c r="CA160" s="308">
        <v>113.79646799999998</v>
      </c>
      <c r="CB160" s="308">
        <v>445.93627500000048</v>
      </c>
      <c r="CC160" s="2163"/>
      <c r="CD160" s="2163"/>
      <c r="CE160" s="2163"/>
      <c r="CF160" s="2163"/>
      <c r="CG160" s="2163"/>
      <c r="CH160" s="2163"/>
      <c r="CI160" s="2163"/>
      <c r="CJ160" s="2163"/>
      <c r="CK160" s="2163"/>
      <c r="CL160" s="2163"/>
      <c r="CM160" s="2163"/>
      <c r="CN160" s="2163"/>
      <c r="CO160" s="2163"/>
      <c r="CP160" s="2163"/>
      <c r="CQ160" s="2163"/>
      <c r="CR160" s="2163"/>
      <c r="CS160" s="2163"/>
      <c r="CT160" s="2163"/>
      <c r="CU160" s="2163"/>
      <c r="CV160" s="2163"/>
      <c r="CW160" s="2163"/>
      <c r="CX160" s="2163"/>
      <c r="CY160" s="2163"/>
      <c r="CZ160" s="2163"/>
    </row>
    <row r="161" s="399" customFormat="true" ht="15" customHeight="true" x14ac:dyDescent="0.2">
      <c r="A161" s="2630"/>
      <c r="B161" s="1529" t="s">
        <v>265</v>
      </c>
      <c r="C161" s="1486">
        <v>3.1220632316758228</v>
      </c>
      <c r="D161" s="1487">
        <v>4.0958800760574139</v>
      </c>
      <c r="E161" s="1487">
        <v>4.6300388529701202</v>
      </c>
      <c r="F161" s="1487">
        <v>2.9071334700469968</v>
      </c>
      <c r="G161" s="1488">
        <v>2.8855067292693386</v>
      </c>
      <c r="H161" s="1489">
        <v>4.4328733993827933</v>
      </c>
      <c r="I161" s="1487">
        <v>4.3140505856946803</v>
      </c>
      <c r="J161" s="1487">
        <v>1.3087885738150811</v>
      </c>
      <c r="K161" s="1487">
        <v>2.0865416104731778</v>
      </c>
      <c r="L161" s="1490">
        <v>0.67212383044859236</v>
      </c>
      <c r="M161" s="1491">
        <v>3.3506195130534246</v>
      </c>
      <c r="N161" s="1487">
        <v>3.5120370744359657</v>
      </c>
      <c r="O161" s="1487">
        <v>4.2039699586787327</v>
      </c>
      <c r="P161" s="1487">
        <v>3.9235130057475662</v>
      </c>
      <c r="Q161" s="1488">
        <v>3.3183551051690441</v>
      </c>
      <c r="R161" s="1489">
        <v>1.1418701259723063</v>
      </c>
      <c r="S161" s="1487">
        <v>0.77484681106056075</v>
      </c>
      <c r="T161" s="1487">
        <v>3.1409735185532908</v>
      </c>
      <c r="U161" s="1487">
        <v>3.044186420783578</v>
      </c>
      <c r="V161" s="1487">
        <v>5.8632813456449977</v>
      </c>
      <c r="W161" s="1487">
        <v>2.6169791183096835</v>
      </c>
      <c r="X161" s="1487">
        <v>2.5118500980446377</v>
      </c>
      <c r="Y161" s="1487">
        <v>2.2656218067362004</v>
      </c>
      <c r="Z161" s="1487">
        <v>7.5955589548360747</v>
      </c>
      <c r="AA161" s="1487">
        <v>0.73619606873448773</v>
      </c>
      <c r="AB161" s="2210">
        <v>1.8107028465501223</v>
      </c>
      <c r="AC161" s="667"/>
      <c r="AD161" s="667"/>
      <c r="AE161" s="667"/>
      <c r="AF161" s="667"/>
      <c r="AG161" s="667"/>
      <c r="AH161" s="667"/>
      <c r="AI161" s="667"/>
      <c r="AJ161" s="667"/>
      <c r="AK161" s="667"/>
      <c r="AL161" s="667"/>
      <c r="AM161" s="667"/>
      <c r="AN161" s="667"/>
      <c r="AO161" s="667"/>
      <c r="AP161" s="667"/>
      <c r="AQ161" s="667"/>
      <c r="AR161" s="667"/>
      <c r="AS161" s="667"/>
      <c r="AT161" s="667"/>
      <c r="AU161" s="667"/>
      <c r="AV161" s="667"/>
      <c r="AW161" s="667"/>
      <c r="AX161" s="667"/>
      <c r="AY161" s="667"/>
      <c r="AZ161" s="216"/>
      <c r="BA161" s="2679"/>
      <c r="BB161" s="159" t="s">
        <v>265</v>
      </c>
      <c r="BC161" s="341">
        <v>436.64121999999998</v>
      </c>
      <c r="BD161" s="307">
        <v>572.92454200000009</v>
      </c>
      <c r="BE161" s="307">
        <v>648.69374100000005</v>
      </c>
      <c r="BF161" s="307">
        <v>406.26106200000004</v>
      </c>
      <c r="BG161" s="342">
        <v>403.85243500000007</v>
      </c>
      <c r="BH161" s="352">
        <v>75.283075000000025</v>
      </c>
      <c r="BI161" s="307">
        <v>73.341931000000031</v>
      </c>
      <c r="BJ161" s="307">
        <v>22.187197999999999</v>
      </c>
      <c r="BK161" s="307">
        <v>35.445489000000002</v>
      </c>
      <c r="BL161" s="342">
        <v>11.408102999999999</v>
      </c>
      <c r="BM161" s="352">
        <v>411.36388900000003</v>
      </c>
      <c r="BN161" s="307">
        <v>432.03672099999994</v>
      </c>
      <c r="BO161" s="307">
        <v>517.05976899999996</v>
      </c>
      <c r="BP161" s="307">
        <v>482.19540699999999</v>
      </c>
      <c r="BQ161" s="342">
        <v>408.05141800000007</v>
      </c>
      <c r="BR161" s="352">
        <v>27.110498</v>
      </c>
      <c r="BS161" s="307">
        <v>5.774959</v>
      </c>
      <c r="BT161" s="307">
        <v>544.31714599999987</v>
      </c>
      <c r="BU161" s="307">
        <v>18.641692999999997</v>
      </c>
      <c r="BV161" s="307">
        <v>17.116820999999998</v>
      </c>
      <c r="BW161" s="307">
        <v>5.3763890000000005</v>
      </c>
      <c r="BX161" s="307">
        <v>4.2059840000000008</v>
      </c>
      <c r="BY161" s="308">
        <v>579.47887500000013</v>
      </c>
      <c r="BZ161" s="308">
        <v>1164.5253750000004</v>
      </c>
      <c r="CA161" s="308">
        <v>21.041248000000003</v>
      </c>
      <c r="CB161" s="308">
        <v>80.784012000000004</v>
      </c>
      <c r="CC161" s="2163"/>
      <c r="CD161" s="2163"/>
      <c r="CE161" s="2163"/>
      <c r="CF161" s="2163"/>
      <c r="CG161" s="2163"/>
      <c r="CH161" s="2163"/>
      <c r="CI161" s="2163"/>
      <c r="CJ161" s="2163"/>
      <c r="CK161" s="2163"/>
      <c r="CL161" s="2163"/>
      <c r="CM161" s="2163"/>
      <c r="CN161" s="2163"/>
      <c r="CO161" s="2163"/>
      <c r="CP161" s="2163"/>
      <c r="CQ161" s="2163"/>
      <c r="CR161" s="2163"/>
      <c r="CS161" s="2163"/>
      <c r="CT161" s="2163"/>
      <c r="CU161" s="2163"/>
      <c r="CV161" s="2163"/>
      <c r="CW161" s="2163"/>
      <c r="CX161" s="2163"/>
      <c r="CY161" s="2163"/>
      <c r="CZ161" s="2163"/>
    </row>
    <row r="162" s="399" customFormat="true" ht="15" customHeight="true" x14ac:dyDescent="0.2">
      <c r="A162" s="2630"/>
      <c r="B162" s="1529" t="s">
        <v>266</v>
      </c>
      <c r="C162" s="1486">
        <v>0</v>
      </c>
      <c r="D162" s="1487">
        <v>0</v>
      </c>
      <c r="E162" s="1487">
        <v>0</v>
      </c>
      <c r="F162" s="1487">
        <v>0</v>
      </c>
      <c r="G162" s="1488">
        <v>6.2245224264601474E-2</v>
      </c>
      <c r="H162" s="1489">
        <v>0</v>
      </c>
      <c r="I162" s="1487">
        <v>2.2469235577956999E-2</v>
      </c>
      <c r="J162" s="1487">
        <v>0.31546448683979028</v>
      </c>
      <c r="K162" s="1487">
        <v>7.80142112167755E-2</v>
      </c>
      <c r="L162" s="1490">
        <v>9.7600831402130411E-2</v>
      </c>
      <c r="M162" s="1491">
        <v>0</v>
      </c>
      <c r="N162" s="1487">
        <v>0</v>
      </c>
      <c r="O162" s="1487">
        <v>0</v>
      </c>
      <c r="P162" s="1487">
        <v>0</v>
      </c>
      <c r="Q162" s="1488">
        <v>0</v>
      </c>
      <c r="R162" s="1489">
        <v>0.36693223476353659</v>
      </c>
      <c r="S162" s="1487">
        <v>0</v>
      </c>
      <c r="T162" s="1487">
        <v>0</v>
      </c>
      <c r="U162" s="1487">
        <v>0</v>
      </c>
      <c r="V162" s="1487">
        <v>0</v>
      </c>
      <c r="W162" s="1487">
        <v>0</v>
      </c>
      <c r="X162" s="1487">
        <v>0</v>
      </c>
      <c r="Y162" s="1487">
        <v>0</v>
      </c>
      <c r="Z162" s="1487">
        <v>0</v>
      </c>
      <c r="AA162" s="1487">
        <v>0</v>
      </c>
      <c r="AB162" s="2210">
        <v>0</v>
      </c>
      <c r="AC162" s="667"/>
      <c r="AD162" s="667"/>
      <c r="AE162" s="667"/>
      <c r="AF162" s="667"/>
      <c r="AG162" s="667"/>
      <c r="AH162" s="667"/>
      <c r="AI162" s="667"/>
      <c r="AJ162" s="667"/>
      <c r="AK162" s="667"/>
      <c r="AL162" s="667"/>
      <c r="AM162" s="667"/>
      <c r="AN162" s="667"/>
      <c r="AO162" s="667"/>
      <c r="AP162" s="667"/>
      <c r="AQ162" s="667"/>
      <c r="AR162" s="667"/>
      <c r="AS162" s="667"/>
      <c r="AT162" s="667"/>
      <c r="AU162" s="667"/>
      <c r="AV162" s="667"/>
      <c r="AW162" s="667"/>
      <c r="AX162" s="667"/>
      <c r="AY162" s="667"/>
      <c r="AZ162" s="216"/>
      <c r="BA162" s="2679"/>
      <c r="BB162" s="159" t="s">
        <v>266</v>
      </c>
      <c r="BC162" s="341">
        <v>0</v>
      </c>
      <c r="BD162" s="307">
        <v>0</v>
      </c>
      <c r="BE162" s="307">
        <v>0</v>
      </c>
      <c r="BF162" s="307">
        <v>0</v>
      </c>
      <c r="BG162" s="342">
        <v>8.7117750000000012</v>
      </c>
      <c r="BH162" s="352">
        <v>0</v>
      </c>
      <c r="BI162" s="307">
        <v>0.38199300000000003</v>
      </c>
      <c r="BJ162" s="307">
        <v>5.3479020000000004</v>
      </c>
      <c r="BK162" s="307">
        <v>1.32528</v>
      </c>
      <c r="BL162" s="342">
        <v>1.6566000000000001</v>
      </c>
      <c r="BM162" s="352">
        <v>0</v>
      </c>
      <c r="BN162" s="307">
        <v>0</v>
      </c>
      <c r="BO162" s="307">
        <v>0</v>
      </c>
      <c r="BP162" s="307">
        <v>0</v>
      </c>
      <c r="BQ162" s="342">
        <v>0</v>
      </c>
      <c r="BR162" s="352">
        <v>8.7117750000000012</v>
      </c>
      <c r="BS162" s="307">
        <v>0</v>
      </c>
      <c r="BT162" s="307">
        <v>0</v>
      </c>
      <c r="BU162" s="307">
        <v>0</v>
      </c>
      <c r="BV162" s="307">
        <v>0</v>
      </c>
      <c r="BW162" s="307">
        <v>0</v>
      </c>
      <c r="BX162" s="307">
        <v>0</v>
      </c>
      <c r="BY162" s="308">
        <v>0</v>
      </c>
      <c r="BZ162" s="308">
        <v>0</v>
      </c>
      <c r="CA162" s="308">
        <v>0</v>
      </c>
      <c r="CB162" s="308">
        <v>0</v>
      </c>
      <c r="CC162" s="2163"/>
      <c r="CD162" s="2163"/>
      <c r="CE162" s="2163"/>
      <c r="CF162" s="2163"/>
      <c r="CG162" s="2163"/>
      <c r="CH162" s="2163"/>
      <c r="CI162" s="2163"/>
      <c r="CJ162" s="2163"/>
      <c r="CK162" s="2163"/>
      <c r="CL162" s="2163"/>
      <c r="CM162" s="2163"/>
      <c r="CN162" s="2163"/>
      <c r="CO162" s="2163"/>
      <c r="CP162" s="2163"/>
      <c r="CQ162" s="2163"/>
      <c r="CR162" s="2163"/>
      <c r="CS162" s="2163"/>
      <c r="CT162" s="2163"/>
      <c r="CU162" s="2163"/>
      <c r="CV162" s="2163"/>
      <c r="CW162" s="2163"/>
      <c r="CX162" s="2163"/>
      <c r="CY162" s="2163"/>
      <c r="CZ162" s="2163"/>
    </row>
    <row r="163" s="399" customFormat="true" ht="15" customHeight="true" x14ac:dyDescent="0.2">
      <c r="A163" s="2630"/>
      <c r="B163" s="1529" t="s">
        <v>267</v>
      </c>
      <c r="C163" s="1486">
        <v>0.13123131834627341</v>
      </c>
      <c r="D163" s="1487">
        <v>0</v>
      </c>
      <c r="E163" s="1487">
        <v>5.6490587763003294E-2</v>
      </c>
      <c r="F163" s="1487">
        <v>0</v>
      </c>
      <c r="G163" s="1488">
        <v>0.16235182680132834</v>
      </c>
      <c r="H163" s="1489">
        <v>0.28906453470212828</v>
      </c>
      <c r="I163" s="1487">
        <v>0.12497170802295345</v>
      </c>
      <c r="J163" s="1487">
        <v>0.24596263519773093</v>
      </c>
      <c r="K163" s="1487">
        <v>0.32106961486480484</v>
      </c>
      <c r="L163" s="1490">
        <v>0.35732320704499237</v>
      </c>
      <c r="M163" s="1491">
        <v>7.4900690379859622E-2</v>
      </c>
      <c r="N163" s="1487">
        <v>7.4444183463739766E-2</v>
      </c>
      <c r="O163" s="1487">
        <v>6.4350217883141964E-2</v>
      </c>
      <c r="P163" s="1487">
        <v>0</v>
      </c>
      <c r="Q163" s="1488">
        <v>0</v>
      </c>
      <c r="R163" s="1489">
        <v>0.94440991227075199</v>
      </c>
      <c r="S163" s="1487">
        <v>0</v>
      </c>
      <c r="T163" s="1487">
        <v>0</v>
      </c>
      <c r="U163" s="1487">
        <v>0</v>
      </c>
      <c r="V163" s="1487">
        <v>0</v>
      </c>
      <c r="W163" s="1487">
        <v>0</v>
      </c>
      <c r="X163" s="1487">
        <v>0.17929876367474182</v>
      </c>
      <c r="Y163" s="1487">
        <v>0</v>
      </c>
      <c r="Z163" s="1487">
        <v>0.15159944184284932</v>
      </c>
      <c r="AA163" s="1487">
        <v>0.10585675627091688</v>
      </c>
      <c r="AB163" s="2210">
        <v>0</v>
      </c>
      <c r="AC163" s="667"/>
      <c r="AD163" s="667"/>
      <c r="AE163" s="667"/>
      <c r="AF163" s="667"/>
      <c r="AG163" s="667"/>
      <c r="AH163" s="667"/>
      <c r="AI163" s="667"/>
      <c r="AJ163" s="667"/>
      <c r="AK163" s="667"/>
      <c r="AL163" s="667"/>
      <c r="AM163" s="667"/>
      <c r="AN163" s="667"/>
      <c r="AO163" s="667"/>
      <c r="AP163" s="667"/>
      <c r="AQ163" s="667"/>
      <c r="AR163" s="667"/>
      <c r="AS163" s="667"/>
      <c r="AT163" s="667"/>
      <c r="AU163" s="667"/>
      <c r="AV163" s="667"/>
      <c r="AW163" s="667"/>
      <c r="AX163" s="667"/>
      <c r="AY163" s="667"/>
      <c r="AZ163" s="216"/>
      <c r="BA163" s="2679"/>
      <c r="BB163" s="159" t="s">
        <v>267</v>
      </c>
      <c r="BC163" s="341">
        <v>18.353569</v>
      </c>
      <c r="BD163" s="307">
        <v>0</v>
      </c>
      <c r="BE163" s="307">
        <v>7.9146400000000003</v>
      </c>
      <c r="BF163" s="307">
        <v>0</v>
      </c>
      <c r="BG163" s="342">
        <v>22.722588000000002</v>
      </c>
      <c r="BH163" s="352">
        <v>4.9091560000000003</v>
      </c>
      <c r="BI163" s="307">
        <v>2.1246079999999998</v>
      </c>
      <c r="BJ163" s="307">
        <v>4.1696739999999997</v>
      </c>
      <c r="BK163" s="307">
        <v>5.4542259999999994</v>
      </c>
      <c r="BL163" s="342">
        <v>6.0649239999999995</v>
      </c>
      <c r="BM163" s="352">
        <v>9.1957439999999995</v>
      </c>
      <c r="BN163" s="307">
        <v>9.1578250000000008</v>
      </c>
      <c r="BO163" s="307">
        <v>7.9146400000000003</v>
      </c>
      <c r="BP163" s="307">
        <v>0</v>
      </c>
      <c r="BQ163" s="342">
        <v>0</v>
      </c>
      <c r="BR163" s="352">
        <v>22.422359999999998</v>
      </c>
      <c r="BS163" s="307">
        <v>0</v>
      </c>
      <c r="BT163" s="307">
        <v>0</v>
      </c>
      <c r="BU163" s="307">
        <v>0</v>
      </c>
      <c r="BV163" s="307">
        <v>0</v>
      </c>
      <c r="BW163" s="307">
        <v>0</v>
      </c>
      <c r="BX163" s="307">
        <v>0.30022799999999999</v>
      </c>
      <c r="BY163" s="308">
        <v>0</v>
      </c>
      <c r="BZ163" s="308">
        <v>23.242713000000002</v>
      </c>
      <c r="CA163" s="308">
        <v>3.025496</v>
      </c>
      <c r="CB163" s="308">
        <v>0</v>
      </c>
      <c r="CC163" s="2163"/>
      <c r="CD163" s="2163"/>
      <c r="CE163" s="2163"/>
      <c r="CF163" s="2163"/>
      <c r="CG163" s="2163"/>
      <c r="CH163" s="2163"/>
      <c r="CI163" s="2163"/>
      <c r="CJ163" s="2163"/>
      <c r="CK163" s="2163"/>
      <c r="CL163" s="2163"/>
      <c r="CM163" s="2163"/>
      <c r="CN163" s="2163"/>
      <c r="CO163" s="2163"/>
      <c r="CP163" s="2163"/>
      <c r="CQ163" s="2163"/>
      <c r="CR163" s="2163"/>
      <c r="CS163" s="2163"/>
      <c r="CT163" s="2163"/>
      <c r="CU163" s="2163"/>
      <c r="CV163" s="2163"/>
      <c r="CW163" s="2163"/>
      <c r="CX163" s="2163"/>
      <c r="CY163" s="2163"/>
      <c r="CZ163" s="2163"/>
    </row>
    <row r="164" s="399" customFormat="true" ht="15" customHeight="true" x14ac:dyDescent="0.2">
      <c r="A164" s="2630"/>
      <c r="B164" s="1529" t="s">
        <v>268</v>
      </c>
      <c r="C164" s="1486">
        <v>82.214838097912235</v>
      </c>
      <c r="D164" s="1487">
        <v>72.713373456219614</v>
      </c>
      <c r="E164" s="1487">
        <v>67.621700836534714</v>
      </c>
      <c r="F164" s="1487">
        <v>63.334133218480751</v>
      </c>
      <c r="G164" s="1488">
        <v>24.980454453706695</v>
      </c>
      <c r="H164" s="1489">
        <v>36.981598559834701</v>
      </c>
      <c r="I164" s="1487">
        <v>10.582301516295267</v>
      </c>
      <c r="J164" s="1487">
        <v>6.5805105213932347</v>
      </c>
      <c r="K164" s="1487">
        <v>1.4792100886399377</v>
      </c>
      <c r="L164" s="1490">
        <v>0.87449467082639964</v>
      </c>
      <c r="M164" s="1491">
        <v>83.630010746156884</v>
      </c>
      <c r="N164" s="1487">
        <v>73.967916284629126</v>
      </c>
      <c r="O164" s="1487">
        <v>69.791377531723469</v>
      </c>
      <c r="P164" s="1487">
        <v>64.301452621646348</v>
      </c>
      <c r="Q164" s="1488">
        <v>54.305134763949113</v>
      </c>
      <c r="R164" s="1489">
        <v>4.6122506358717175</v>
      </c>
      <c r="S164" s="1487">
        <v>90.199290927886025</v>
      </c>
      <c r="T164" s="1487">
        <v>68.66222451884542</v>
      </c>
      <c r="U164" s="1487">
        <v>60.425426457214193</v>
      </c>
      <c r="V164" s="1487">
        <v>38.483972312882948</v>
      </c>
      <c r="W164" s="1487">
        <v>74.359167363195624</v>
      </c>
      <c r="X164" s="1487">
        <v>45.51490886347888</v>
      </c>
      <c r="Y164" s="1487">
        <v>73.930823580495939</v>
      </c>
      <c r="Z164" s="1487">
        <v>34.064392716015213</v>
      </c>
      <c r="AA164" s="1487">
        <v>85.51634480948232</v>
      </c>
      <c r="AB164" s="2210">
        <v>78.950321433496569</v>
      </c>
      <c r="AC164" s="667"/>
      <c r="AD164" s="667"/>
      <c r="AE164" s="667"/>
      <c r="AF164" s="667"/>
      <c r="AG164" s="667"/>
      <c r="AH164" s="667"/>
      <c r="AI164" s="667"/>
      <c r="AJ164" s="667"/>
      <c r="AK164" s="667"/>
      <c r="AL164" s="667"/>
      <c r="AM164" s="667"/>
      <c r="AN164" s="667"/>
      <c r="AO164" s="667"/>
      <c r="AP164" s="667"/>
      <c r="AQ164" s="667"/>
      <c r="AR164" s="667"/>
      <c r="AS164" s="667"/>
      <c r="AT164" s="667"/>
      <c r="AU164" s="667"/>
      <c r="AV164" s="667"/>
      <c r="AW164" s="667"/>
      <c r="AX164" s="667"/>
      <c r="AY164" s="667"/>
      <c r="AZ164" s="216"/>
      <c r="BA164" s="2679"/>
      <c r="BB164" s="159" t="s">
        <v>268</v>
      </c>
      <c r="BC164" s="341">
        <v>11498.289606999977</v>
      </c>
      <c r="BD164" s="307">
        <v>10171.019514999987</v>
      </c>
      <c r="BE164" s="307">
        <v>9474.1697599999861</v>
      </c>
      <c r="BF164" s="307">
        <v>8850.7089499999856</v>
      </c>
      <c r="BG164" s="342">
        <v>3496.2376820000045</v>
      </c>
      <c r="BH164" s="352">
        <v>628.05503499999986</v>
      </c>
      <c r="BI164" s="307">
        <v>179.90665900000002</v>
      </c>
      <c r="BJ164" s="307">
        <v>111.55590199999997</v>
      </c>
      <c r="BK164" s="307">
        <v>25.12833899999999</v>
      </c>
      <c r="BL164" s="342">
        <v>14.842987000000001</v>
      </c>
      <c r="BM164" s="352">
        <v>10267.46436699999</v>
      </c>
      <c r="BN164" s="307">
        <v>9099.2365209999807</v>
      </c>
      <c r="BO164" s="307">
        <v>8583.8657030000049</v>
      </c>
      <c r="BP164" s="307">
        <v>7902.577376999996</v>
      </c>
      <c r="BQ164" s="342">
        <v>6677.7926239999842</v>
      </c>
      <c r="BR164" s="352">
        <v>109.50493299999998</v>
      </c>
      <c r="BS164" s="307">
        <v>672.25830899999823</v>
      </c>
      <c r="BT164" s="307">
        <v>11898.866981000005</v>
      </c>
      <c r="BU164" s="307">
        <v>370.027355</v>
      </c>
      <c r="BV164" s="307">
        <v>112.34720400000003</v>
      </c>
      <c r="BW164" s="307">
        <v>152.76538000000008</v>
      </c>
      <c r="BX164" s="307">
        <v>76.212739999999968</v>
      </c>
      <c r="BY164" s="308">
        <v>18909.312379000039</v>
      </c>
      <c r="BZ164" s="308">
        <v>5222.6373250000033</v>
      </c>
      <c r="CA164" s="308">
        <v>2444.1459220000011</v>
      </c>
      <c r="CB164" s="308">
        <v>3522.3469860000009</v>
      </c>
      <c r="CC164" s="2163"/>
      <c r="CD164" s="2163"/>
      <c r="CE164" s="2163"/>
      <c r="CF164" s="2163"/>
      <c r="CG164" s="2163"/>
      <c r="CH164" s="2163"/>
      <c r="CI164" s="2163"/>
      <c r="CJ164" s="2163"/>
      <c r="CK164" s="2163"/>
      <c r="CL164" s="2163"/>
      <c r="CM164" s="2163"/>
      <c r="CN164" s="2163"/>
      <c r="CO164" s="2163"/>
      <c r="CP164" s="2163"/>
      <c r="CQ164" s="2163"/>
      <c r="CR164" s="2163"/>
      <c r="CS164" s="2163"/>
      <c r="CT164" s="2163"/>
      <c r="CU164" s="2163"/>
      <c r="CV164" s="2163"/>
      <c r="CW164" s="2163"/>
      <c r="CX164" s="2163"/>
      <c r="CY164" s="2163"/>
      <c r="CZ164" s="2163"/>
    </row>
    <row r="165" s="399" customFormat="true" ht="15" customHeight="true" x14ac:dyDescent="0.2">
      <c r="A165" s="2631"/>
      <c r="B165" s="1531" t="s">
        <v>269</v>
      </c>
      <c r="C165" s="1486">
        <v>0</v>
      </c>
      <c r="D165" s="1487">
        <v>1.2215165587433388E-2</v>
      </c>
      <c r="E165" s="1487">
        <v>3.7998175480434285E-2</v>
      </c>
      <c r="F165" s="1487">
        <v>0</v>
      </c>
      <c r="G165" s="1488">
        <v>6.3256899616558754E-2</v>
      </c>
      <c r="H165" s="1489">
        <v>6.2096790826021674E-2</v>
      </c>
      <c r="I165" s="1487">
        <v>0.14306447980522119</v>
      </c>
      <c r="J165" s="1487">
        <v>0.18704850371469847</v>
      </c>
      <c r="K165" s="1487">
        <v>9.3834505241063529E-2</v>
      </c>
      <c r="L165" s="1490">
        <v>3.544537449584239E-2</v>
      </c>
      <c r="M165" s="1491">
        <v>0</v>
      </c>
      <c r="N165" s="1487">
        <v>1.3889543844389956E-2</v>
      </c>
      <c r="O165" s="1487">
        <v>1.9237744576622157E-2</v>
      </c>
      <c r="P165" s="1487">
        <v>2.4065635710875267E-2</v>
      </c>
      <c r="Q165" s="1488">
        <v>0</v>
      </c>
      <c r="R165" s="1489">
        <v>0.22603584160870871</v>
      </c>
      <c r="S165" s="1487">
        <v>0</v>
      </c>
      <c r="T165" s="1487">
        <v>0</v>
      </c>
      <c r="U165" s="1487">
        <v>0</v>
      </c>
      <c r="V165" s="1487">
        <v>0.53245844692867639</v>
      </c>
      <c r="W165" s="1487">
        <v>0</v>
      </c>
      <c r="X165" s="1487">
        <v>0</v>
      </c>
      <c r="Y165" s="1487">
        <v>7.5550704955899967E-3</v>
      </c>
      <c r="Z165" s="1487">
        <v>3.8582120182965293E-2</v>
      </c>
      <c r="AA165" s="1487">
        <v>3.9085633986721983E-2</v>
      </c>
      <c r="AB165" s="2210">
        <v>0</v>
      </c>
      <c r="AC165" s="667"/>
      <c r="AD165" s="667"/>
      <c r="AE165" s="667"/>
      <c r="AF165" s="667"/>
      <c r="AG165" s="667"/>
      <c r="AH165" s="667"/>
      <c r="AI165" s="667"/>
      <c r="AJ165" s="667"/>
      <c r="AK165" s="667"/>
      <c r="AL165" s="667"/>
      <c r="AM165" s="667"/>
      <c r="AN165" s="667"/>
      <c r="AO165" s="667"/>
      <c r="AP165" s="667"/>
      <c r="AQ165" s="667"/>
      <c r="AR165" s="667"/>
      <c r="AS165" s="667"/>
      <c r="AT165" s="667"/>
      <c r="AU165" s="667"/>
      <c r="AV165" s="667"/>
      <c r="AW165" s="667"/>
      <c r="AX165" s="667"/>
      <c r="AY165" s="667"/>
      <c r="AZ165" s="216"/>
      <c r="BA165" s="2679"/>
      <c r="BB165" s="159" t="s">
        <v>269</v>
      </c>
      <c r="BC165" s="341">
        <v>0</v>
      </c>
      <c r="BD165" s="307">
        <v>1.708636</v>
      </c>
      <c r="BE165" s="307">
        <v>5.3237520000000007</v>
      </c>
      <c r="BF165" s="307">
        <v>0</v>
      </c>
      <c r="BG165" s="342">
        <v>8.8533679999999997</v>
      </c>
      <c r="BH165" s="352">
        <v>1.054584</v>
      </c>
      <c r="BI165" s="307">
        <v>2.4321980000000001</v>
      </c>
      <c r="BJ165" s="307">
        <v>3.1709339999999999</v>
      </c>
      <c r="BK165" s="307">
        <v>1.5940300000000001</v>
      </c>
      <c r="BL165" s="342">
        <v>0.60162199999999999</v>
      </c>
      <c r="BM165" s="352">
        <v>0</v>
      </c>
      <c r="BN165" s="307">
        <v>1.708636</v>
      </c>
      <c r="BO165" s="307">
        <v>2.3661120000000002</v>
      </c>
      <c r="BP165" s="307">
        <v>2.95764</v>
      </c>
      <c r="BQ165" s="342">
        <v>0</v>
      </c>
      <c r="BR165" s="352">
        <v>5.3665859999999999</v>
      </c>
      <c r="BS165" s="307">
        <v>0</v>
      </c>
      <c r="BT165" s="307">
        <v>0</v>
      </c>
      <c r="BU165" s="307">
        <v>0</v>
      </c>
      <c r="BV165" s="307">
        <v>1.554419</v>
      </c>
      <c r="BW165" s="307">
        <v>0</v>
      </c>
      <c r="BX165" s="307">
        <v>0</v>
      </c>
      <c r="BY165" s="308">
        <v>1.9323630000000001</v>
      </c>
      <c r="BZ165" s="308">
        <v>5.915280000000001</v>
      </c>
      <c r="CA165" s="308">
        <v>1.117108</v>
      </c>
      <c r="CB165" s="308">
        <v>0</v>
      </c>
      <c r="CC165" s="2163"/>
      <c r="CD165" s="2163"/>
      <c r="CE165" s="2163"/>
      <c r="CF165" s="2163"/>
      <c r="CG165" s="2163"/>
      <c r="CH165" s="2163"/>
      <c r="CI165" s="2163"/>
      <c r="CJ165" s="2163"/>
      <c r="CK165" s="2163"/>
      <c r="CL165" s="2163"/>
      <c r="CM165" s="2163"/>
      <c r="CN165" s="2163"/>
      <c r="CO165" s="2163"/>
      <c r="CP165" s="2163"/>
      <c r="CQ165" s="2163"/>
      <c r="CR165" s="2163"/>
      <c r="CS165" s="2163"/>
      <c r="CT165" s="2163"/>
      <c r="CU165" s="2163"/>
      <c r="CV165" s="2163"/>
      <c r="CW165" s="2163"/>
      <c r="CX165" s="2163"/>
      <c r="CY165" s="2163"/>
      <c r="CZ165" s="2163"/>
    </row>
    <row r="166" s="239" customFormat="true" ht="15" customHeight="true" x14ac:dyDescent="0.2">
      <c r="A166" s="1394"/>
      <c r="B166" s="1532"/>
      <c r="C166" s="976"/>
      <c r="D166" s="938"/>
      <c r="E166" s="938"/>
      <c r="F166" s="938"/>
      <c r="G166" s="939"/>
      <c r="H166" s="977"/>
      <c r="I166" s="938"/>
      <c r="J166" s="938"/>
      <c r="K166" s="938"/>
      <c r="L166" s="978"/>
      <c r="M166" s="976"/>
      <c r="N166" s="938"/>
      <c r="O166" s="938"/>
      <c r="P166" s="938"/>
      <c r="Q166" s="939"/>
      <c r="R166" s="977"/>
      <c r="S166" s="938"/>
      <c r="T166" s="938"/>
      <c r="U166" s="938"/>
      <c r="V166" s="938"/>
      <c r="W166" s="938"/>
      <c r="X166" s="938"/>
      <c r="Y166" s="938"/>
      <c r="Z166" s="938"/>
      <c r="AA166" s="938"/>
      <c r="AB166" s="978"/>
      <c r="AC166" s="667"/>
      <c r="AD166" s="667"/>
      <c r="AE166" s="667"/>
      <c r="AF166" s="667"/>
      <c r="AG166" s="667"/>
      <c r="AH166" s="667"/>
      <c r="AI166" s="667"/>
      <c r="AJ166" s="667"/>
      <c r="AK166" s="667"/>
      <c r="AL166" s="667"/>
      <c r="AM166" s="667"/>
      <c r="AN166" s="667"/>
      <c r="AO166" s="667"/>
      <c r="AP166" s="667"/>
      <c r="AQ166" s="667"/>
      <c r="AR166" s="667"/>
      <c r="AS166" s="667"/>
      <c r="AT166" s="667"/>
      <c r="AU166" s="667"/>
      <c r="AV166" s="667"/>
      <c r="AW166" s="667"/>
      <c r="AX166" s="667"/>
      <c r="AY166" s="667"/>
      <c r="AZ166" s="216"/>
      <c r="BA166" s="2680"/>
      <c r="BB166" s="159" t="s">
        <v>177</v>
      </c>
      <c r="BC166" s="341">
        <v>13985.66228800001</v>
      </c>
      <c r="BD166" s="307">
        <v>13987.825116000029</v>
      </c>
      <c r="BE166" s="307">
        <v>14010.546382000011</v>
      </c>
      <c r="BF166" s="307">
        <v>13974.627109000001</v>
      </c>
      <c r="BG166" s="342">
        <v>13995.893022999904</v>
      </c>
      <c r="BH166" s="352">
        <v>1698.2906620000019</v>
      </c>
      <c r="BI166" s="307">
        <v>1700.0711870000007</v>
      </c>
      <c r="BJ166" s="307">
        <v>1695.2469210000017</v>
      </c>
      <c r="BK166" s="307">
        <v>1698.7674160000008</v>
      </c>
      <c r="BL166" s="342">
        <v>1697.3216069999994</v>
      </c>
      <c r="BM166" s="352">
        <v>12277.248651999986</v>
      </c>
      <c r="BN166" s="307">
        <v>12301.599096000011</v>
      </c>
      <c r="BO166" s="307">
        <v>12299.321214999996</v>
      </c>
      <c r="BP166" s="307">
        <v>12289.889349000001</v>
      </c>
      <c r="BQ166" s="342">
        <v>12296.797812999976</v>
      </c>
      <c r="BR166" s="352">
        <v>2374.2190450000012</v>
      </c>
      <c r="BS166" s="307">
        <v>745.3033189999976</v>
      </c>
      <c r="BT166" s="307">
        <v>17329.568135000016</v>
      </c>
      <c r="BU166" s="307">
        <v>612.370283000001</v>
      </c>
      <c r="BV166" s="307">
        <v>291.93245199999933</v>
      </c>
      <c r="BW166" s="307">
        <v>205.44256399999972</v>
      </c>
      <c r="BX166" s="307">
        <v>167.44566100000037</v>
      </c>
      <c r="BY166" s="308">
        <v>25577.034670000077</v>
      </c>
      <c r="BZ166" s="308">
        <v>15331.661329000019</v>
      </c>
      <c r="CA166" s="308">
        <v>2858.1038249999974</v>
      </c>
      <c r="CB166" s="308">
        <v>4461.4726350000146</v>
      </c>
      <c r="CC166" s="2163"/>
      <c r="CD166" s="2163"/>
      <c r="CE166" s="2163"/>
      <c r="CF166" s="2163"/>
      <c r="CG166" s="2163"/>
      <c r="CH166" s="2163"/>
      <c r="CI166" s="2163"/>
      <c r="CJ166" s="2163"/>
      <c r="CK166" s="2163"/>
      <c r="CL166" s="2163"/>
      <c r="CM166" s="2163"/>
      <c r="CN166" s="2163"/>
      <c r="CO166" s="2163"/>
      <c r="CP166" s="2163"/>
      <c r="CQ166" s="2163"/>
      <c r="CR166" s="2163"/>
      <c r="CS166" s="2163"/>
      <c r="CT166" s="2163"/>
      <c r="CU166" s="2163"/>
      <c r="CV166" s="2163"/>
      <c r="CW166" s="2163"/>
      <c r="CX166" s="2163"/>
      <c r="CY166" s="2163"/>
      <c r="CZ166" s="2163"/>
    </row>
    <row r="167" s="239" customFormat="true" ht="15" customHeight="true" x14ac:dyDescent="0.2">
      <c r="A167" s="770"/>
      <c r="B167" s="1123"/>
      <c r="C167" s="976"/>
      <c r="D167" s="938"/>
      <c r="E167" s="938"/>
      <c r="F167" s="938"/>
      <c r="G167" s="939"/>
      <c r="H167" s="977"/>
      <c r="I167" s="938"/>
      <c r="J167" s="938"/>
      <c r="K167" s="938"/>
      <c r="L167" s="978"/>
      <c r="M167" s="976"/>
      <c r="N167" s="938"/>
      <c r="O167" s="938"/>
      <c r="P167" s="938"/>
      <c r="Q167" s="939"/>
      <c r="R167" s="977"/>
      <c r="S167" s="938"/>
      <c r="T167" s="938"/>
      <c r="U167" s="938"/>
      <c r="V167" s="938"/>
      <c r="W167" s="938"/>
      <c r="X167" s="938"/>
      <c r="Y167" s="938"/>
      <c r="Z167" s="938"/>
      <c r="AA167" s="938"/>
      <c r="AB167" s="978"/>
      <c r="AC167" s="667"/>
      <c r="AD167" s="667"/>
      <c r="AE167" s="667"/>
      <c r="AF167" s="667"/>
      <c r="AG167" s="667"/>
      <c r="AH167" s="667"/>
      <c r="AI167" s="667"/>
      <c r="AJ167" s="667"/>
      <c r="AK167" s="667"/>
      <c r="AL167" s="667"/>
      <c r="AM167" s="667"/>
      <c r="AN167" s="667"/>
      <c r="AO167" s="667"/>
      <c r="AP167" s="667"/>
      <c r="AQ167" s="667"/>
      <c r="AR167" s="667"/>
      <c r="AS167" s="667"/>
      <c r="AT167" s="667"/>
      <c r="AU167" s="667"/>
      <c r="AV167" s="667"/>
      <c r="AW167" s="667"/>
      <c r="AX167" s="667"/>
      <c r="AY167" s="667"/>
      <c r="AZ167" s="216"/>
      <c r="BA167" s="393"/>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308"/>
      <c r="CB167" s="308"/>
      <c r="CC167" s="2163"/>
      <c r="CD167" s="2163"/>
      <c r="CE167" s="2163"/>
      <c r="CF167" s="2163"/>
      <c r="CG167" s="2163"/>
      <c r="CH167" s="2163"/>
      <c r="CI167" s="2163"/>
      <c r="CJ167" s="2163"/>
      <c r="CK167" s="2163"/>
      <c r="CL167" s="2163"/>
      <c r="CM167" s="2163"/>
      <c r="CN167" s="2163"/>
      <c r="CO167" s="2163"/>
      <c r="CP167" s="2163"/>
      <c r="CQ167" s="2163"/>
      <c r="CR167" s="2163"/>
      <c r="CS167" s="2163"/>
      <c r="CT167" s="2163"/>
      <c r="CU167" s="2163"/>
      <c r="CV167" s="2163"/>
      <c r="CW167" s="2163"/>
      <c r="CX167" s="2163"/>
      <c r="CY167" s="2163"/>
      <c r="CZ167" s="2163"/>
    </row>
    <row r="168" s="239" customFormat="true" ht="15" customHeight="true" x14ac:dyDescent="0.2">
      <c r="A168" s="770"/>
      <c r="B168" s="1123"/>
      <c r="C168" s="976"/>
      <c r="D168" s="938"/>
      <c r="E168" s="938"/>
      <c r="F168" s="938"/>
      <c r="G168" s="939"/>
      <c r="H168" s="977"/>
      <c r="I168" s="938"/>
      <c r="J168" s="938"/>
      <c r="K168" s="938"/>
      <c r="L168" s="978"/>
      <c r="M168" s="976"/>
      <c r="N168" s="938"/>
      <c r="O168" s="938"/>
      <c r="P168" s="938"/>
      <c r="Q168" s="939"/>
      <c r="R168" s="977"/>
      <c r="S168" s="938"/>
      <c r="T168" s="938"/>
      <c r="U168" s="938"/>
      <c r="V168" s="938"/>
      <c r="W168" s="938"/>
      <c r="X168" s="938"/>
      <c r="Y168" s="938"/>
      <c r="Z168" s="938"/>
      <c r="AA168" s="938"/>
      <c r="AB168" s="978"/>
      <c r="AC168" s="667"/>
      <c r="AD168" s="667"/>
      <c r="AE168" s="667"/>
      <c r="AF168" s="667"/>
      <c r="AG168" s="667"/>
      <c r="AH168" s="667"/>
      <c r="AI168" s="667"/>
      <c r="AJ168" s="667"/>
      <c r="AK168" s="667"/>
      <c r="AL168" s="667"/>
      <c r="AM168" s="667"/>
      <c r="AN168" s="667"/>
      <c r="AO168" s="667"/>
      <c r="AP168" s="667"/>
      <c r="AQ168" s="667"/>
      <c r="AR168" s="667"/>
      <c r="AS168" s="667"/>
      <c r="AT168" s="667"/>
      <c r="AU168" s="667"/>
      <c r="AV168" s="667"/>
      <c r="AW168" s="667"/>
      <c r="AX168" s="667"/>
      <c r="AY168" s="667"/>
      <c r="AZ168" s="216"/>
      <c r="BA168" s="393"/>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308"/>
      <c r="CB168" s="308"/>
      <c r="CC168" s="2163"/>
      <c r="CD168" s="2163"/>
      <c r="CE168" s="2163"/>
      <c r="CF168" s="2163"/>
      <c r="CG168" s="2163"/>
      <c r="CH168" s="2163"/>
      <c r="CI168" s="2163"/>
      <c r="CJ168" s="2163"/>
      <c r="CK168" s="2163"/>
      <c r="CL168" s="2163"/>
      <c r="CM168" s="2163"/>
      <c r="CN168" s="2163"/>
      <c r="CO168" s="2163"/>
      <c r="CP168" s="2163"/>
      <c r="CQ168" s="2163"/>
      <c r="CR168" s="2163"/>
      <c r="CS168" s="2163"/>
      <c r="CT168" s="2163"/>
      <c r="CU168" s="2163"/>
      <c r="CV168" s="2163"/>
      <c r="CW168" s="2163"/>
      <c r="CX168" s="2163"/>
      <c r="CY168" s="2163"/>
      <c r="CZ168" s="2163"/>
    </row>
    <row r="169" s="239" customFormat="true" ht="15" customHeight="true" x14ac:dyDescent="0.2">
      <c r="A169" s="770"/>
      <c r="B169" s="1123"/>
      <c r="C169" s="976"/>
      <c r="D169" s="938"/>
      <c r="E169" s="938"/>
      <c r="F169" s="938"/>
      <c r="G169" s="939"/>
      <c r="H169" s="977"/>
      <c r="I169" s="938"/>
      <c r="J169" s="938"/>
      <c r="K169" s="938"/>
      <c r="L169" s="978"/>
      <c r="M169" s="976"/>
      <c r="N169" s="938"/>
      <c r="O169" s="938"/>
      <c r="P169" s="938"/>
      <c r="Q169" s="939"/>
      <c r="R169" s="977"/>
      <c r="S169" s="938"/>
      <c r="T169" s="938"/>
      <c r="U169" s="938"/>
      <c r="V169" s="938"/>
      <c r="W169" s="938"/>
      <c r="X169" s="938"/>
      <c r="Y169" s="938"/>
      <c r="Z169" s="938"/>
      <c r="AA169" s="938"/>
      <c r="AB169" s="978"/>
      <c r="AC169" s="667"/>
      <c r="AD169" s="667"/>
      <c r="AE169" s="667"/>
      <c r="AF169" s="667"/>
      <c r="AG169" s="667"/>
      <c r="AH169" s="667"/>
      <c r="AI169" s="667"/>
      <c r="AJ169" s="667"/>
      <c r="AK169" s="667"/>
      <c r="AL169" s="667"/>
      <c r="AM169" s="667"/>
      <c r="AN169" s="667"/>
      <c r="AO169" s="667"/>
      <c r="AP169" s="667"/>
      <c r="AQ169" s="667"/>
      <c r="AR169" s="667"/>
      <c r="AS169" s="667"/>
      <c r="AT169" s="667"/>
      <c r="AU169" s="667"/>
      <c r="AV169" s="667"/>
      <c r="AW169" s="667"/>
      <c r="AX169" s="667"/>
      <c r="AY169" s="667"/>
      <c r="AZ169" s="216"/>
      <c r="BA169" s="393"/>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308"/>
      <c r="CC169" s="2163"/>
      <c r="CD169" s="2163"/>
      <c r="CE169" s="2163"/>
      <c r="CF169" s="2163"/>
      <c r="CG169" s="2163"/>
      <c r="CH169" s="2163"/>
      <c r="CI169" s="2163"/>
      <c r="CJ169" s="2163"/>
      <c r="CK169" s="2163"/>
      <c r="CL169" s="2163"/>
      <c r="CM169" s="2163"/>
      <c r="CN169" s="2163"/>
      <c r="CO169" s="2163"/>
      <c r="CP169" s="2163"/>
      <c r="CQ169" s="2163"/>
      <c r="CR169" s="2163"/>
      <c r="CS169" s="2163"/>
      <c r="CT169" s="2163"/>
      <c r="CU169" s="2163"/>
      <c r="CV169" s="2163"/>
      <c r="CW169" s="2163"/>
      <c r="CX169" s="2163"/>
      <c r="CY169" s="2163"/>
      <c r="CZ169" s="2163"/>
    </row>
    <row r="170" s="239" customFormat="true" ht="15" customHeight="true" x14ac:dyDescent="0.2">
      <c r="A170" s="770"/>
      <c r="B170" s="1123"/>
      <c r="C170" s="976"/>
      <c r="D170" s="938"/>
      <c r="E170" s="938"/>
      <c r="F170" s="938"/>
      <c r="G170" s="939"/>
      <c r="H170" s="977"/>
      <c r="I170" s="938"/>
      <c r="J170" s="938"/>
      <c r="K170" s="938"/>
      <c r="L170" s="978"/>
      <c r="M170" s="976"/>
      <c r="N170" s="938"/>
      <c r="O170" s="938"/>
      <c r="P170" s="938"/>
      <c r="Q170" s="939"/>
      <c r="R170" s="977"/>
      <c r="S170" s="938"/>
      <c r="T170" s="938"/>
      <c r="U170" s="938"/>
      <c r="V170" s="938"/>
      <c r="W170" s="938"/>
      <c r="X170" s="938"/>
      <c r="Y170" s="938"/>
      <c r="Z170" s="938"/>
      <c r="AA170" s="938"/>
      <c r="AB170" s="978"/>
      <c r="AC170" s="667"/>
      <c r="AD170" s="667"/>
      <c r="AE170" s="667"/>
      <c r="AF170" s="667"/>
      <c r="AG170" s="667"/>
      <c r="AH170" s="667"/>
      <c r="AI170" s="667"/>
      <c r="AJ170" s="667"/>
      <c r="AK170" s="667"/>
      <c r="AL170" s="667"/>
      <c r="AM170" s="667"/>
      <c r="AN170" s="667"/>
      <c r="AO170" s="667"/>
      <c r="AP170" s="667"/>
      <c r="AQ170" s="667"/>
      <c r="AR170" s="667"/>
      <c r="AS170" s="667"/>
      <c r="AT170" s="667"/>
      <c r="AU170" s="667"/>
      <c r="AV170" s="667"/>
      <c r="AW170" s="667"/>
      <c r="AX170" s="667"/>
      <c r="AY170" s="667"/>
      <c r="AZ170" s="216"/>
      <c r="BA170" s="393"/>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308"/>
      <c r="CC170" s="2163"/>
      <c r="CD170" s="2163"/>
      <c r="CE170" s="2163"/>
      <c r="CF170" s="2163"/>
      <c r="CG170" s="2163"/>
      <c r="CH170" s="2163"/>
      <c r="CI170" s="2163"/>
      <c r="CJ170" s="2163"/>
      <c r="CK170" s="2163"/>
      <c r="CL170" s="2163"/>
      <c r="CM170" s="2163"/>
      <c r="CN170" s="2163"/>
      <c r="CO170" s="2163"/>
      <c r="CP170" s="2163"/>
      <c r="CQ170" s="2163"/>
      <c r="CR170" s="2163"/>
      <c r="CS170" s="2163"/>
      <c r="CT170" s="2163"/>
      <c r="CU170" s="2163"/>
      <c r="CV170" s="2163"/>
      <c r="CW170" s="2163"/>
      <c r="CX170" s="2163"/>
      <c r="CY170" s="2163"/>
      <c r="CZ170" s="2163"/>
    </row>
    <row r="171" s="239" customFormat="true" ht="15" customHeight="true" x14ac:dyDescent="0.2">
      <c r="A171" s="770"/>
      <c r="B171" s="1123"/>
      <c r="C171" s="976"/>
      <c r="D171" s="938"/>
      <c r="E171" s="938"/>
      <c r="F171" s="938"/>
      <c r="G171" s="939"/>
      <c r="H171" s="977"/>
      <c r="I171" s="938"/>
      <c r="J171" s="938"/>
      <c r="K171" s="938"/>
      <c r="L171" s="978"/>
      <c r="M171" s="976"/>
      <c r="N171" s="938"/>
      <c r="O171" s="938"/>
      <c r="P171" s="938"/>
      <c r="Q171" s="939"/>
      <c r="R171" s="977"/>
      <c r="S171" s="938"/>
      <c r="T171" s="938"/>
      <c r="U171" s="938"/>
      <c r="V171" s="938"/>
      <c r="W171" s="938"/>
      <c r="X171" s="938"/>
      <c r="Y171" s="938"/>
      <c r="Z171" s="938"/>
      <c r="AA171" s="938"/>
      <c r="AB171" s="978"/>
      <c r="AC171" s="667"/>
      <c r="AD171" s="667"/>
      <c r="AE171" s="667"/>
      <c r="AF171" s="667"/>
      <c r="AG171" s="667"/>
      <c r="AH171" s="667"/>
      <c r="AI171" s="667"/>
      <c r="AJ171" s="667"/>
      <c r="AK171" s="667"/>
      <c r="AL171" s="667"/>
      <c r="AM171" s="667"/>
      <c r="AN171" s="667"/>
      <c r="AO171" s="667"/>
      <c r="AP171" s="667"/>
      <c r="AQ171" s="667"/>
      <c r="AR171" s="667"/>
      <c r="AS171" s="667"/>
      <c r="AT171" s="667"/>
      <c r="AU171" s="667"/>
      <c r="AV171" s="667"/>
      <c r="AW171" s="667"/>
      <c r="AX171" s="667"/>
      <c r="AY171" s="667"/>
      <c r="AZ171" s="216"/>
      <c r="BA171" s="393"/>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308"/>
      <c r="CC171" s="2163"/>
      <c r="CD171" s="2163"/>
      <c r="CE171" s="2163"/>
      <c r="CF171" s="2163"/>
      <c r="CG171" s="2163"/>
      <c r="CH171" s="2163"/>
      <c r="CI171" s="2163"/>
      <c r="CJ171" s="2163"/>
      <c r="CK171" s="2163"/>
      <c r="CL171" s="2163"/>
      <c r="CM171" s="2163"/>
      <c r="CN171" s="2163"/>
      <c r="CO171" s="2163"/>
      <c r="CP171" s="2163"/>
      <c r="CQ171" s="2163"/>
      <c r="CR171" s="2163"/>
      <c r="CS171" s="2163"/>
      <c r="CT171" s="2163"/>
      <c r="CU171" s="2163"/>
      <c r="CV171" s="2163"/>
      <c r="CW171" s="2163"/>
      <c r="CX171" s="2163"/>
      <c r="CY171" s="2163"/>
      <c r="CZ171" s="2163"/>
    </row>
    <row r="172" s="399" customFormat="true" ht="15" customHeight="true" x14ac:dyDescent="0.2">
      <c r="A172" s="1383"/>
      <c r="B172" s="1397"/>
      <c r="C172" s="1042"/>
      <c r="D172" s="1043"/>
      <c r="E172" s="1043"/>
      <c r="F172" s="1043"/>
      <c r="G172" s="1044"/>
      <c r="H172" s="1045"/>
      <c r="I172" s="1043"/>
      <c r="J172" s="1043"/>
      <c r="K172" s="1043"/>
      <c r="L172" s="1046"/>
      <c r="M172" s="1047"/>
      <c r="N172" s="1043"/>
      <c r="O172" s="1043"/>
      <c r="P172" s="1043"/>
      <c r="Q172" s="1044"/>
      <c r="R172" s="1045"/>
      <c r="S172" s="1043"/>
      <c r="T172" s="1043"/>
      <c r="U172" s="1043"/>
      <c r="V172" s="1043"/>
      <c r="W172" s="1043"/>
      <c r="X172" s="1043"/>
      <c r="Y172" s="1043"/>
      <c r="Z172" s="1043"/>
      <c r="AA172" s="1043"/>
      <c r="AB172" s="2127"/>
      <c r="AC172" s="667"/>
      <c r="AD172" s="667"/>
      <c r="AE172" s="667"/>
      <c r="AF172" s="667"/>
      <c r="AG172" s="667"/>
      <c r="AH172" s="667"/>
      <c r="AI172" s="667"/>
      <c r="AJ172" s="667"/>
      <c r="AK172" s="667"/>
      <c r="AL172" s="667"/>
      <c r="AM172" s="667"/>
      <c r="AN172" s="667"/>
      <c r="AO172" s="667"/>
      <c r="AP172" s="667"/>
      <c r="AQ172" s="667"/>
      <c r="AR172" s="667"/>
      <c r="AS172" s="667"/>
      <c r="AT172" s="667"/>
      <c r="AU172" s="667"/>
      <c r="AV172" s="667"/>
      <c r="AW172" s="667"/>
      <c r="AX172" s="667"/>
      <c r="AY172" s="667"/>
      <c r="AZ172" s="216"/>
      <c r="BA172" s="393"/>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308"/>
      <c r="CC172" s="2163"/>
      <c r="CD172" s="2163"/>
      <c r="CE172" s="2163"/>
      <c r="CF172" s="2163"/>
      <c r="CG172" s="2163"/>
      <c r="CH172" s="2163"/>
      <c r="CI172" s="2163"/>
      <c r="CJ172" s="2163"/>
      <c r="CK172" s="2163"/>
      <c r="CL172" s="2163"/>
      <c r="CM172" s="2163"/>
      <c r="CN172" s="2163"/>
      <c r="CO172" s="2163"/>
      <c r="CP172" s="2163"/>
      <c r="CQ172" s="2163"/>
      <c r="CR172" s="2163"/>
      <c r="CS172" s="2163"/>
      <c r="CT172" s="2163"/>
      <c r="CU172" s="2163"/>
      <c r="CV172" s="2163"/>
      <c r="CW172" s="2163"/>
      <c r="CX172" s="2163"/>
      <c r="CY172" s="2163"/>
      <c r="CZ172" s="2163"/>
    </row>
    <row r="173" s="399" customFormat="true" ht="15" customHeight="true" x14ac:dyDescent="0.2">
      <c r="A173" s="1384"/>
      <c r="B173" s="1533"/>
      <c r="C173" s="1339"/>
      <c r="D173" s="1340"/>
      <c r="E173" s="1340"/>
      <c r="F173" s="1340"/>
      <c r="G173" s="1374"/>
      <c r="H173" s="1366"/>
      <c r="I173" s="1340"/>
      <c r="J173" s="1340"/>
      <c r="K173" s="1340"/>
      <c r="L173" s="1347"/>
      <c r="M173" s="1356"/>
      <c r="N173" s="1340"/>
      <c r="O173" s="1340"/>
      <c r="P173" s="1340"/>
      <c r="Q173" s="1374"/>
      <c r="R173" s="1366"/>
      <c r="S173" s="1340"/>
      <c r="T173" s="1340"/>
      <c r="U173" s="1340"/>
      <c r="V173" s="1340"/>
      <c r="W173" s="1340"/>
      <c r="X173" s="1340"/>
      <c r="Y173" s="1340"/>
      <c r="Z173" s="1340"/>
      <c r="AA173" s="1340"/>
      <c r="AB173" s="2211"/>
      <c r="AC173" s="667"/>
      <c r="AD173" s="667"/>
      <c r="AE173" s="667"/>
      <c r="AF173" s="667"/>
      <c r="AG173" s="667"/>
      <c r="AH173" s="667"/>
      <c r="AI173" s="667"/>
      <c r="AJ173" s="667"/>
      <c r="AK173" s="667"/>
      <c r="AL173" s="667"/>
      <c r="AM173" s="667"/>
      <c r="AN173" s="667"/>
      <c r="AO173" s="667"/>
      <c r="AP173" s="667"/>
      <c r="AQ173" s="667"/>
      <c r="AR173" s="667"/>
      <c r="AS173" s="667"/>
      <c r="AT173" s="667"/>
      <c r="AU173" s="667"/>
      <c r="AV173" s="667"/>
      <c r="AW173" s="667"/>
      <c r="AX173" s="667"/>
      <c r="AY173" s="667"/>
      <c r="AZ173" s="216"/>
      <c r="BA173" s="393"/>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308"/>
      <c r="CC173" s="2163"/>
      <c r="CD173" s="2163"/>
      <c r="CE173" s="2163"/>
      <c r="CF173" s="2163"/>
      <c r="CG173" s="2163"/>
      <c r="CH173" s="2163"/>
      <c r="CI173" s="2163"/>
      <c r="CJ173" s="2163"/>
      <c r="CK173" s="2163"/>
      <c r="CL173" s="2163"/>
      <c r="CM173" s="2163"/>
      <c r="CN173" s="2163"/>
      <c r="CO173" s="2163"/>
      <c r="CP173" s="2163"/>
      <c r="CQ173" s="2163"/>
      <c r="CR173" s="2163"/>
      <c r="CS173" s="2163"/>
      <c r="CT173" s="2163"/>
      <c r="CU173" s="2163"/>
      <c r="CV173" s="2163"/>
      <c r="CW173" s="2163"/>
      <c r="CX173" s="2163"/>
      <c r="CY173" s="2163"/>
      <c r="CZ173" s="2163"/>
    </row>
    <row r="174" s="399" customFormat="true" ht="15" customHeight="true" x14ac:dyDescent="0.2">
      <c r="A174" s="1385"/>
      <c r="B174" s="1534"/>
      <c r="C174" s="1341"/>
      <c r="D174" s="1342"/>
      <c r="E174" s="1342"/>
      <c r="F174" s="1342"/>
      <c r="G174" s="1375"/>
      <c r="H174" s="1367"/>
      <c r="I174" s="1342"/>
      <c r="J174" s="1342"/>
      <c r="K174" s="1342"/>
      <c r="L174" s="1348"/>
      <c r="M174" s="1357"/>
      <c r="N174" s="1342"/>
      <c r="O174" s="1342"/>
      <c r="P174" s="1342"/>
      <c r="Q174" s="1375"/>
      <c r="R174" s="1367"/>
      <c r="S174" s="1342"/>
      <c r="T174" s="1342"/>
      <c r="U174" s="1342"/>
      <c r="V174" s="1342"/>
      <c r="W174" s="1342"/>
      <c r="X174" s="1342"/>
      <c r="Y174" s="1342"/>
      <c r="Z174" s="1342"/>
      <c r="AA174" s="1342"/>
      <c r="AB174" s="2212"/>
      <c r="AC174" s="667"/>
      <c r="AD174" s="667"/>
      <c r="AE174" s="667"/>
      <c r="AF174" s="667"/>
      <c r="AG174" s="667"/>
      <c r="AH174" s="667"/>
      <c r="AI174" s="667"/>
      <c r="AJ174" s="667"/>
      <c r="AK174" s="667"/>
      <c r="AL174" s="667"/>
      <c r="AM174" s="667"/>
      <c r="AN174" s="667"/>
      <c r="AO174" s="667"/>
      <c r="AP174" s="667"/>
      <c r="AQ174" s="667"/>
      <c r="AR174" s="667"/>
      <c r="AS174" s="667"/>
      <c r="AT174" s="667"/>
      <c r="AU174" s="667"/>
      <c r="AV174" s="667"/>
      <c r="AW174" s="667"/>
      <c r="AX174" s="667"/>
      <c r="AY174" s="667"/>
      <c r="AZ174" s="216"/>
      <c r="BA174" s="393"/>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308"/>
      <c r="CC174" s="2163"/>
      <c r="CD174" s="2163"/>
      <c r="CE174" s="2163"/>
      <c r="CF174" s="2163"/>
      <c r="CG174" s="2163"/>
      <c r="CH174" s="2163"/>
      <c r="CI174" s="2163"/>
      <c r="CJ174" s="2163"/>
      <c r="CK174" s="2163"/>
      <c r="CL174" s="2163"/>
      <c r="CM174" s="2163"/>
      <c r="CN174" s="2163"/>
      <c r="CO174" s="2163"/>
      <c r="CP174" s="2163"/>
      <c r="CQ174" s="2163"/>
      <c r="CR174" s="2163"/>
      <c r="CS174" s="2163"/>
      <c r="CT174" s="2163"/>
      <c r="CU174" s="2163"/>
      <c r="CV174" s="2163"/>
      <c r="CW174" s="2163"/>
      <c r="CX174" s="2163"/>
      <c r="CY174" s="2163"/>
      <c r="CZ174" s="2163"/>
    </row>
    <row r="175" s="399" customFormat="true" ht="15" customHeight="true" x14ac:dyDescent="0.2">
      <c r="A175" s="1386"/>
      <c r="B175" s="1535"/>
      <c r="C175" s="1492"/>
      <c r="D175" s="1493"/>
      <c r="E175" s="1493"/>
      <c r="F175" s="1493"/>
      <c r="G175" s="1494"/>
      <c r="H175" s="1495"/>
      <c r="I175" s="1493"/>
      <c r="J175" s="1493"/>
      <c r="K175" s="1493"/>
      <c r="L175" s="1496"/>
      <c r="M175" s="1497"/>
      <c r="N175" s="1493"/>
      <c r="O175" s="1493"/>
      <c r="P175" s="1493"/>
      <c r="Q175" s="1494"/>
      <c r="R175" s="1495"/>
      <c r="S175" s="1493"/>
      <c r="T175" s="1493"/>
      <c r="U175" s="1493"/>
      <c r="V175" s="1493"/>
      <c r="W175" s="1493"/>
      <c r="X175" s="1493"/>
      <c r="Y175" s="1493"/>
      <c r="Z175" s="1493"/>
      <c r="AA175" s="1493"/>
      <c r="AB175" s="2213"/>
      <c r="AC175" s="667"/>
      <c r="AD175" s="667"/>
      <c r="AE175" s="667"/>
      <c r="AF175" s="667"/>
      <c r="AG175" s="667"/>
      <c r="AH175" s="667"/>
      <c r="AI175" s="667"/>
      <c r="AJ175" s="667"/>
      <c r="AK175" s="667"/>
      <c r="AL175" s="667"/>
      <c r="AM175" s="667"/>
      <c r="AN175" s="667"/>
      <c r="AO175" s="667"/>
      <c r="AP175" s="667"/>
      <c r="AQ175" s="667"/>
      <c r="AR175" s="667"/>
      <c r="AS175" s="667"/>
      <c r="AT175" s="667"/>
      <c r="AU175" s="667"/>
      <c r="AV175" s="667"/>
      <c r="AW175" s="667"/>
      <c r="AX175" s="667"/>
      <c r="AY175" s="667"/>
      <c r="AZ175" s="216"/>
      <c r="BA175" s="393"/>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308"/>
      <c r="CC175" s="2163"/>
      <c r="CD175" s="2163"/>
      <c r="CE175" s="2163"/>
      <c r="CF175" s="2163"/>
      <c r="CG175" s="2163"/>
      <c r="CH175" s="2163"/>
      <c r="CI175" s="2163"/>
      <c r="CJ175" s="2163"/>
      <c r="CK175" s="2163"/>
      <c r="CL175" s="2163"/>
      <c r="CM175" s="2163"/>
      <c r="CN175" s="2163"/>
      <c r="CO175" s="2163"/>
      <c r="CP175" s="2163"/>
      <c r="CQ175" s="2163"/>
      <c r="CR175" s="2163"/>
      <c r="CS175" s="2163"/>
      <c r="CT175" s="2163"/>
      <c r="CU175" s="2163"/>
      <c r="CV175" s="2163"/>
      <c r="CW175" s="2163"/>
      <c r="CX175" s="2163"/>
      <c r="CY175" s="2163"/>
      <c r="CZ175" s="2163"/>
    </row>
    <row r="176" s="399" customFormat="true" ht="15" customHeight="true" x14ac:dyDescent="0.2">
      <c r="A176" s="1387"/>
      <c r="B176" s="1536"/>
      <c r="C176" s="1498"/>
      <c r="D176" s="1499"/>
      <c r="E176" s="1499"/>
      <c r="F176" s="1499"/>
      <c r="G176" s="1500"/>
      <c r="H176" s="1501"/>
      <c r="I176" s="1499"/>
      <c r="J176" s="1499"/>
      <c r="K176" s="1499"/>
      <c r="L176" s="1502"/>
      <c r="M176" s="1503"/>
      <c r="N176" s="1499"/>
      <c r="O176" s="1499"/>
      <c r="P176" s="1499"/>
      <c r="Q176" s="1500"/>
      <c r="R176" s="1501"/>
      <c r="S176" s="1499"/>
      <c r="T176" s="1499"/>
      <c r="U176" s="1499"/>
      <c r="V176" s="1499"/>
      <c r="W176" s="1499"/>
      <c r="X176" s="1499"/>
      <c r="Y176" s="1499"/>
      <c r="Z176" s="1499"/>
      <c r="AA176" s="1499"/>
      <c r="AB176" s="2214"/>
      <c r="AC176" s="667"/>
      <c r="AD176" s="667"/>
      <c r="AE176" s="667"/>
      <c r="AF176" s="667"/>
      <c r="AG176" s="667"/>
      <c r="AH176" s="667"/>
      <c r="AI176" s="667"/>
      <c r="AJ176" s="667"/>
      <c r="AK176" s="667"/>
      <c r="AL176" s="667"/>
      <c r="AM176" s="667"/>
      <c r="AN176" s="667"/>
      <c r="AO176" s="667"/>
      <c r="AP176" s="667"/>
      <c r="AQ176" s="667"/>
      <c r="AR176" s="667"/>
      <c r="AS176" s="667"/>
      <c r="AT176" s="667"/>
      <c r="AU176" s="667"/>
      <c r="AV176" s="667"/>
      <c r="AW176" s="667"/>
      <c r="AX176" s="667"/>
      <c r="AY176" s="667"/>
      <c r="AZ176" s="216"/>
      <c r="BA176" s="393"/>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308"/>
      <c r="CC176" s="2163"/>
      <c r="CD176" s="2163"/>
      <c r="CE176" s="2163"/>
      <c r="CF176" s="2163"/>
      <c r="CG176" s="2163"/>
      <c r="CH176" s="2163"/>
      <c r="CI176" s="2163"/>
      <c r="CJ176" s="2163"/>
      <c r="CK176" s="2163"/>
      <c r="CL176" s="2163"/>
      <c r="CM176" s="2163"/>
      <c r="CN176" s="2163"/>
      <c r="CO176" s="2163"/>
      <c r="CP176" s="2163"/>
      <c r="CQ176" s="2163"/>
      <c r="CR176" s="2163"/>
      <c r="CS176" s="2163"/>
      <c r="CT176" s="2163"/>
      <c r="CU176" s="2163"/>
      <c r="CV176" s="2163"/>
      <c r="CW176" s="2163"/>
      <c r="CX176" s="2163"/>
      <c r="CY176" s="2163"/>
      <c r="CZ176" s="2163"/>
    </row>
    <row r="177" s="399" customFormat="true" ht="15" customHeight="true" x14ac:dyDescent="0.2">
      <c r="A177" s="1387"/>
      <c r="B177" s="1536"/>
      <c r="C177" s="1498"/>
      <c r="D177" s="1499"/>
      <c r="E177" s="1499"/>
      <c r="F177" s="1499"/>
      <c r="G177" s="1500"/>
      <c r="H177" s="1501"/>
      <c r="I177" s="1499"/>
      <c r="J177" s="1499"/>
      <c r="K177" s="1499"/>
      <c r="L177" s="1502"/>
      <c r="M177" s="1503"/>
      <c r="N177" s="1499"/>
      <c r="O177" s="1499"/>
      <c r="P177" s="1499"/>
      <c r="Q177" s="1500"/>
      <c r="R177" s="1501"/>
      <c r="S177" s="1499"/>
      <c r="T177" s="1499"/>
      <c r="U177" s="1499"/>
      <c r="V177" s="1499"/>
      <c r="W177" s="1499"/>
      <c r="X177" s="1499"/>
      <c r="Y177" s="1499"/>
      <c r="Z177" s="1499"/>
      <c r="AA177" s="1499"/>
      <c r="AB177" s="2214"/>
      <c r="AC177" s="667"/>
      <c r="AD177" s="667"/>
      <c r="AE177" s="667"/>
      <c r="AF177" s="667"/>
      <c r="AG177" s="667"/>
      <c r="AH177" s="667"/>
      <c r="AI177" s="667"/>
      <c r="AJ177" s="667"/>
      <c r="AK177" s="667"/>
      <c r="AL177" s="667"/>
      <c r="AM177" s="667"/>
      <c r="AN177" s="667"/>
      <c r="AO177" s="667"/>
      <c r="AP177" s="667"/>
      <c r="AQ177" s="667"/>
      <c r="AR177" s="667"/>
      <c r="AS177" s="667"/>
      <c r="AT177" s="667"/>
      <c r="AU177" s="667"/>
      <c r="AV177" s="667"/>
      <c r="AW177" s="667"/>
      <c r="AX177" s="667"/>
      <c r="AY177" s="667"/>
      <c r="AZ177" s="216"/>
      <c r="BA177" s="393"/>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308"/>
      <c r="CC177" s="2163"/>
      <c r="CD177" s="2163"/>
      <c r="CE177" s="2163"/>
      <c r="CF177" s="2163"/>
      <c r="CG177" s="2163"/>
      <c r="CH177" s="2163"/>
      <c r="CI177" s="2163"/>
      <c r="CJ177" s="2163"/>
      <c r="CK177" s="2163"/>
      <c r="CL177" s="2163"/>
      <c r="CM177" s="2163"/>
      <c r="CN177" s="2163"/>
      <c r="CO177" s="2163"/>
      <c r="CP177" s="2163"/>
      <c r="CQ177" s="2163"/>
      <c r="CR177" s="2163"/>
      <c r="CS177" s="2163"/>
      <c r="CT177" s="2163"/>
      <c r="CU177" s="2163"/>
      <c r="CV177" s="2163"/>
      <c r="CW177" s="2163"/>
      <c r="CX177" s="2163"/>
      <c r="CY177" s="2163"/>
      <c r="CZ177" s="2163"/>
    </row>
    <row r="178" s="399" customFormat="true" ht="15" customHeight="true" x14ac:dyDescent="0.2">
      <c r="A178" s="1387"/>
      <c r="B178" s="1536"/>
      <c r="C178" s="1498"/>
      <c r="D178" s="1499"/>
      <c r="E178" s="1499"/>
      <c r="F178" s="1499"/>
      <c r="G178" s="1500"/>
      <c r="H178" s="1501"/>
      <c r="I178" s="1499"/>
      <c r="J178" s="1499"/>
      <c r="K178" s="1499"/>
      <c r="L178" s="1502"/>
      <c r="M178" s="1503"/>
      <c r="N178" s="1499"/>
      <c r="O178" s="1499"/>
      <c r="P178" s="1499"/>
      <c r="Q178" s="1500"/>
      <c r="R178" s="1501"/>
      <c r="S178" s="1499"/>
      <c r="T178" s="1499"/>
      <c r="U178" s="1499"/>
      <c r="V178" s="1499"/>
      <c r="W178" s="1499"/>
      <c r="X178" s="1499"/>
      <c r="Y178" s="1499"/>
      <c r="Z178" s="1499"/>
      <c r="AA178" s="1499"/>
      <c r="AB178" s="2214"/>
      <c r="AC178" s="667"/>
      <c r="AD178" s="667"/>
      <c r="AE178" s="667"/>
      <c r="AF178" s="667"/>
      <c r="AG178" s="667"/>
      <c r="AH178" s="667"/>
      <c r="AI178" s="667"/>
      <c r="AJ178" s="667"/>
      <c r="AK178" s="667"/>
      <c r="AL178" s="667"/>
      <c r="AM178" s="667"/>
      <c r="AN178" s="667"/>
      <c r="AO178" s="667"/>
      <c r="AP178" s="667"/>
      <c r="AQ178" s="667"/>
      <c r="AR178" s="667"/>
      <c r="AS178" s="667"/>
      <c r="AT178" s="667"/>
      <c r="AU178" s="667"/>
      <c r="AV178" s="667"/>
      <c r="AW178" s="667"/>
      <c r="AX178" s="667"/>
      <c r="AY178" s="667"/>
      <c r="AZ178" s="216"/>
      <c r="BA178" s="393"/>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308"/>
      <c r="CC178" s="2163"/>
      <c r="CD178" s="2163"/>
      <c r="CE178" s="2163"/>
      <c r="CF178" s="2163"/>
      <c r="CG178" s="2163"/>
      <c r="CH178" s="2163"/>
      <c r="CI178" s="2163"/>
      <c r="CJ178" s="2163"/>
      <c r="CK178" s="2163"/>
      <c r="CL178" s="2163"/>
      <c r="CM178" s="2163"/>
      <c r="CN178" s="2163"/>
      <c r="CO178" s="2163"/>
      <c r="CP178" s="2163"/>
      <c r="CQ178" s="2163"/>
      <c r="CR178" s="2163"/>
      <c r="CS178" s="2163"/>
      <c r="CT178" s="2163"/>
      <c r="CU178" s="2163"/>
      <c r="CV178" s="2163"/>
      <c r="CW178" s="2163"/>
      <c r="CX178" s="2163"/>
      <c r="CY178" s="2163"/>
      <c r="CZ178" s="2163"/>
    </row>
    <row r="179" s="399" customFormat="true" ht="15" customHeight="true" x14ac:dyDescent="0.2">
      <c r="A179" s="1387"/>
      <c r="B179" s="1536"/>
      <c r="C179" s="1498"/>
      <c r="D179" s="1499"/>
      <c r="E179" s="1499"/>
      <c r="F179" s="1499"/>
      <c r="G179" s="1500"/>
      <c r="H179" s="1501"/>
      <c r="I179" s="1499"/>
      <c r="J179" s="1499"/>
      <c r="K179" s="1499"/>
      <c r="L179" s="1502"/>
      <c r="M179" s="1503"/>
      <c r="N179" s="1499"/>
      <c r="O179" s="1499"/>
      <c r="P179" s="1499"/>
      <c r="Q179" s="1500"/>
      <c r="R179" s="1501"/>
      <c r="S179" s="1499"/>
      <c r="T179" s="1499"/>
      <c r="U179" s="1499"/>
      <c r="V179" s="1499"/>
      <c r="W179" s="1499"/>
      <c r="X179" s="1499"/>
      <c r="Y179" s="1499"/>
      <c r="Z179" s="1499"/>
      <c r="AA179" s="1499"/>
      <c r="AB179" s="2214"/>
      <c r="AC179" s="667"/>
      <c r="AD179" s="667"/>
      <c r="AE179" s="667"/>
      <c r="AF179" s="667"/>
      <c r="AG179" s="667"/>
      <c r="AH179" s="667"/>
      <c r="AI179" s="667"/>
      <c r="AJ179" s="667"/>
      <c r="AK179" s="667"/>
      <c r="AL179" s="667"/>
      <c r="AM179" s="667"/>
      <c r="AN179" s="667"/>
      <c r="AO179" s="667"/>
      <c r="AP179" s="667"/>
      <c r="AQ179" s="667"/>
      <c r="AR179" s="667"/>
      <c r="AS179" s="667"/>
      <c r="AT179" s="667"/>
      <c r="AU179" s="667"/>
      <c r="AV179" s="667"/>
      <c r="AW179" s="667"/>
      <c r="AX179" s="667"/>
      <c r="AY179" s="667"/>
      <c r="AZ179" s="216"/>
      <c r="BA179" s="393"/>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308"/>
      <c r="CC179" s="2163"/>
      <c r="CD179" s="2163"/>
      <c r="CE179" s="2163"/>
      <c r="CF179" s="2163"/>
      <c r="CG179" s="2163"/>
      <c r="CH179" s="2163"/>
      <c r="CI179" s="2163"/>
      <c r="CJ179" s="2163"/>
      <c r="CK179" s="2163"/>
      <c r="CL179" s="2163"/>
      <c r="CM179" s="2163"/>
      <c r="CN179" s="2163"/>
      <c r="CO179" s="2163"/>
      <c r="CP179" s="2163"/>
      <c r="CQ179" s="2163"/>
      <c r="CR179" s="2163"/>
      <c r="CS179" s="2163"/>
      <c r="CT179" s="2163"/>
      <c r="CU179" s="2163"/>
      <c r="CV179" s="2163"/>
      <c r="CW179" s="2163"/>
      <c r="CX179" s="2163"/>
      <c r="CY179" s="2163"/>
      <c r="CZ179" s="2163"/>
    </row>
    <row r="180" s="399" customFormat="true" ht="15" customHeight="true" x14ac:dyDescent="0.2">
      <c r="A180" s="1387"/>
      <c r="B180" s="1536"/>
      <c r="C180" s="1498"/>
      <c r="D180" s="1499"/>
      <c r="E180" s="1499"/>
      <c r="F180" s="1499"/>
      <c r="G180" s="1500"/>
      <c r="H180" s="1501"/>
      <c r="I180" s="1499"/>
      <c r="J180" s="1499"/>
      <c r="K180" s="1499"/>
      <c r="L180" s="1502"/>
      <c r="M180" s="1503"/>
      <c r="N180" s="1499"/>
      <c r="O180" s="1499"/>
      <c r="P180" s="1499"/>
      <c r="Q180" s="1500"/>
      <c r="R180" s="1501"/>
      <c r="S180" s="1499"/>
      <c r="T180" s="1499"/>
      <c r="U180" s="1499"/>
      <c r="V180" s="1499"/>
      <c r="W180" s="1499"/>
      <c r="X180" s="1499"/>
      <c r="Y180" s="1499"/>
      <c r="Z180" s="1499"/>
      <c r="AA180" s="1499"/>
      <c r="AB180" s="2214"/>
      <c r="AC180" s="667"/>
      <c r="AD180" s="667"/>
      <c r="AE180" s="667"/>
      <c r="AF180" s="667"/>
      <c r="AG180" s="667"/>
      <c r="AH180" s="667"/>
      <c r="AI180" s="667"/>
      <c r="AJ180" s="667"/>
      <c r="AK180" s="667"/>
      <c r="AL180" s="667"/>
      <c r="AM180" s="667"/>
      <c r="AN180" s="667"/>
      <c r="AO180" s="667"/>
      <c r="AP180" s="667"/>
      <c r="AQ180" s="667"/>
      <c r="AR180" s="667"/>
      <c r="AS180" s="667"/>
      <c r="AT180" s="667"/>
      <c r="AU180" s="667"/>
      <c r="AV180" s="667"/>
      <c r="AW180" s="667"/>
      <c r="AX180" s="667"/>
      <c r="AY180" s="667"/>
      <c r="AZ180" s="216"/>
      <c r="BA180" s="393"/>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308"/>
      <c r="CC180" s="2163"/>
      <c r="CD180" s="2163"/>
      <c r="CE180" s="2163"/>
      <c r="CF180" s="2163"/>
      <c r="CG180" s="2163"/>
      <c r="CH180" s="2163"/>
      <c r="CI180" s="2163"/>
      <c r="CJ180" s="2163"/>
      <c r="CK180" s="2163"/>
      <c r="CL180" s="2163"/>
      <c r="CM180" s="2163"/>
      <c r="CN180" s="2163"/>
      <c r="CO180" s="2163"/>
      <c r="CP180" s="2163"/>
      <c r="CQ180" s="2163"/>
      <c r="CR180" s="2163"/>
      <c r="CS180" s="2163"/>
      <c r="CT180" s="2163"/>
      <c r="CU180" s="2163"/>
      <c r="CV180" s="2163"/>
      <c r="CW180" s="2163"/>
      <c r="CX180" s="2163"/>
      <c r="CY180" s="2163"/>
      <c r="CZ180" s="2163"/>
    </row>
    <row r="181" s="399" customFormat="true" ht="15" customHeight="true" x14ac:dyDescent="0.2">
      <c r="A181" s="1387"/>
      <c r="B181" s="1536"/>
      <c r="C181" s="1498"/>
      <c r="D181" s="1499"/>
      <c r="E181" s="1499"/>
      <c r="F181" s="1499"/>
      <c r="G181" s="1500"/>
      <c r="H181" s="1501"/>
      <c r="I181" s="1499"/>
      <c r="J181" s="1499"/>
      <c r="K181" s="1499"/>
      <c r="L181" s="1502"/>
      <c r="M181" s="1503"/>
      <c r="N181" s="1499"/>
      <c r="O181" s="1499"/>
      <c r="P181" s="1499"/>
      <c r="Q181" s="1500"/>
      <c r="R181" s="1501"/>
      <c r="S181" s="1499"/>
      <c r="T181" s="1499"/>
      <c r="U181" s="1499"/>
      <c r="V181" s="1499"/>
      <c r="W181" s="1499"/>
      <c r="X181" s="1499"/>
      <c r="Y181" s="1499"/>
      <c r="Z181" s="1499"/>
      <c r="AA181" s="1499"/>
      <c r="AB181" s="2214"/>
      <c r="AC181" s="667"/>
      <c r="AD181" s="667"/>
      <c r="AE181" s="667"/>
      <c r="AF181" s="667"/>
      <c r="AG181" s="667"/>
      <c r="AH181" s="667"/>
      <c r="AI181" s="667"/>
      <c r="AJ181" s="667"/>
      <c r="AK181" s="667"/>
      <c r="AL181" s="667"/>
      <c r="AM181" s="667"/>
      <c r="AN181" s="667"/>
      <c r="AO181" s="667"/>
      <c r="AP181" s="667"/>
      <c r="AQ181" s="667"/>
      <c r="AR181" s="667"/>
      <c r="AS181" s="667"/>
      <c r="AT181" s="667"/>
      <c r="AU181" s="667"/>
      <c r="AV181" s="667"/>
      <c r="AW181" s="667"/>
      <c r="AX181" s="667"/>
      <c r="AY181" s="667"/>
      <c r="AZ181" s="216"/>
      <c r="BA181" s="393"/>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308"/>
      <c r="CC181" s="2163"/>
      <c r="CD181" s="2163"/>
      <c r="CE181" s="2163"/>
      <c r="CF181" s="2163"/>
      <c r="CG181" s="2163"/>
      <c r="CH181" s="2163"/>
      <c r="CI181" s="2163"/>
      <c r="CJ181" s="2163"/>
      <c r="CK181" s="2163"/>
      <c r="CL181" s="2163"/>
      <c r="CM181" s="2163"/>
      <c r="CN181" s="2163"/>
      <c r="CO181" s="2163"/>
      <c r="CP181" s="2163"/>
      <c r="CQ181" s="2163"/>
      <c r="CR181" s="2163"/>
      <c r="CS181" s="2163"/>
      <c r="CT181" s="2163"/>
      <c r="CU181" s="2163"/>
      <c r="CV181" s="2163"/>
      <c r="CW181" s="2163"/>
      <c r="CX181" s="2163"/>
      <c r="CY181" s="2163"/>
      <c r="CZ181" s="2163"/>
    </row>
    <row r="182" s="399" customFormat="true" ht="15" customHeight="true" x14ac:dyDescent="0.2">
      <c r="A182" s="1387"/>
      <c r="B182" s="1536"/>
      <c r="C182" s="1498"/>
      <c r="D182" s="1499"/>
      <c r="E182" s="1499"/>
      <c r="F182" s="1499"/>
      <c r="G182" s="1500"/>
      <c r="H182" s="1501"/>
      <c r="I182" s="1499"/>
      <c r="J182" s="1499"/>
      <c r="K182" s="1499"/>
      <c r="L182" s="1502"/>
      <c r="M182" s="1503"/>
      <c r="N182" s="1499"/>
      <c r="O182" s="1499"/>
      <c r="P182" s="1499"/>
      <c r="Q182" s="1500"/>
      <c r="R182" s="1501"/>
      <c r="S182" s="1499"/>
      <c r="T182" s="1499"/>
      <c r="U182" s="1499"/>
      <c r="V182" s="1499"/>
      <c r="W182" s="1499"/>
      <c r="X182" s="1499"/>
      <c r="Y182" s="1499"/>
      <c r="Z182" s="1499"/>
      <c r="AA182" s="1499"/>
      <c r="AB182" s="2214"/>
      <c r="AC182" s="667"/>
      <c r="AD182" s="667"/>
      <c r="AE182" s="667"/>
      <c r="AF182" s="667"/>
      <c r="AG182" s="667"/>
      <c r="AH182" s="667"/>
      <c r="AI182" s="667"/>
      <c r="AJ182" s="667"/>
      <c r="AK182" s="667"/>
      <c r="AL182" s="667"/>
      <c r="AM182" s="667"/>
      <c r="AN182" s="667"/>
      <c r="AO182" s="667"/>
      <c r="AP182" s="667"/>
      <c r="AQ182" s="667"/>
      <c r="AR182" s="667"/>
      <c r="AS182" s="667"/>
      <c r="AT182" s="667"/>
      <c r="AU182" s="667"/>
      <c r="AV182" s="667"/>
      <c r="AW182" s="667"/>
      <c r="AX182" s="667"/>
      <c r="AY182" s="667"/>
      <c r="AZ182" s="216"/>
      <c r="BA182" s="393"/>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308"/>
      <c r="CC182" s="2163"/>
      <c r="CD182" s="2163"/>
      <c r="CE182" s="2163"/>
      <c r="CF182" s="2163"/>
      <c r="CG182" s="2163"/>
      <c r="CH182" s="2163"/>
      <c r="CI182" s="2163"/>
      <c r="CJ182" s="2163"/>
      <c r="CK182" s="2163"/>
      <c r="CL182" s="2163"/>
      <c r="CM182" s="2163"/>
      <c r="CN182" s="2163"/>
      <c r="CO182" s="2163"/>
      <c r="CP182" s="2163"/>
      <c r="CQ182" s="2163"/>
      <c r="CR182" s="2163"/>
      <c r="CS182" s="2163"/>
      <c r="CT182" s="2163"/>
      <c r="CU182" s="2163"/>
      <c r="CV182" s="2163"/>
      <c r="CW182" s="2163"/>
      <c r="CX182" s="2163"/>
      <c r="CY182" s="2163"/>
      <c r="CZ182" s="2163"/>
    </row>
    <row r="183" s="399" customFormat="true" ht="15" customHeight="true" x14ac:dyDescent="0.2">
      <c r="A183" s="1387"/>
      <c r="B183" s="1536"/>
      <c r="C183" s="1498"/>
      <c r="D183" s="1499"/>
      <c r="E183" s="1499"/>
      <c r="F183" s="1499"/>
      <c r="G183" s="1500"/>
      <c r="H183" s="1501"/>
      <c r="I183" s="1499"/>
      <c r="J183" s="1499"/>
      <c r="K183" s="1499"/>
      <c r="L183" s="1502"/>
      <c r="M183" s="1503"/>
      <c r="N183" s="1499"/>
      <c r="O183" s="1499"/>
      <c r="P183" s="1499"/>
      <c r="Q183" s="1500"/>
      <c r="R183" s="1501"/>
      <c r="S183" s="1499"/>
      <c r="T183" s="1499"/>
      <c r="U183" s="1499"/>
      <c r="V183" s="1499"/>
      <c r="W183" s="1499"/>
      <c r="X183" s="1499"/>
      <c r="Y183" s="1499"/>
      <c r="Z183" s="1499"/>
      <c r="AA183" s="1499"/>
      <c r="AB183" s="2214"/>
      <c r="AC183" s="667"/>
      <c r="AD183" s="667"/>
      <c r="AE183" s="667"/>
      <c r="AF183" s="667"/>
      <c r="AG183" s="667"/>
      <c r="AH183" s="667"/>
      <c r="AI183" s="667"/>
      <c r="AJ183" s="667"/>
      <c r="AK183" s="667"/>
      <c r="AL183" s="667"/>
      <c r="AM183" s="667"/>
      <c r="AN183" s="667"/>
      <c r="AO183" s="667"/>
      <c r="AP183" s="667"/>
      <c r="AQ183" s="667"/>
      <c r="AR183" s="667"/>
      <c r="AS183" s="667"/>
      <c r="AT183" s="667"/>
      <c r="AU183" s="667"/>
      <c r="AV183" s="667"/>
      <c r="AW183" s="667"/>
      <c r="AX183" s="667"/>
      <c r="AY183" s="667"/>
      <c r="AZ183" s="216"/>
      <c r="BA183" s="393"/>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308"/>
      <c r="CC183" s="2163"/>
      <c r="CD183" s="2163"/>
      <c r="CE183" s="2163"/>
      <c r="CF183" s="2163"/>
      <c r="CG183" s="2163"/>
      <c r="CH183" s="2163"/>
      <c r="CI183" s="2163"/>
      <c r="CJ183" s="2163"/>
      <c r="CK183" s="2163"/>
      <c r="CL183" s="2163"/>
      <c r="CM183" s="2163"/>
      <c r="CN183" s="2163"/>
      <c r="CO183" s="2163"/>
      <c r="CP183" s="2163"/>
      <c r="CQ183" s="2163"/>
      <c r="CR183" s="2163"/>
      <c r="CS183" s="2163"/>
      <c r="CT183" s="2163"/>
      <c r="CU183" s="2163"/>
      <c r="CV183" s="2163"/>
      <c r="CW183" s="2163"/>
      <c r="CX183" s="2163"/>
      <c r="CY183" s="2163"/>
      <c r="CZ183" s="2163"/>
    </row>
    <row r="184" s="399" customFormat="true" ht="15" customHeight="true" x14ac:dyDescent="0.2">
      <c r="A184" s="1387"/>
      <c r="B184" s="1536"/>
      <c r="C184" s="1498"/>
      <c r="D184" s="1499"/>
      <c r="E184" s="1499"/>
      <c r="F184" s="1499"/>
      <c r="G184" s="1500"/>
      <c r="H184" s="1501"/>
      <c r="I184" s="1499"/>
      <c r="J184" s="1499"/>
      <c r="K184" s="1499"/>
      <c r="L184" s="1502"/>
      <c r="M184" s="1503"/>
      <c r="N184" s="1499"/>
      <c r="O184" s="1499"/>
      <c r="P184" s="1499"/>
      <c r="Q184" s="1500"/>
      <c r="R184" s="1501"/>
      <c r="S184" s="1499"/>
      <c r="T184" s="1499"/>
      <c r="U184" s="1499"/>
      <c r="V184" s="1499"/>
      <c r="W184" s="1499"/>
      <c r="X184" s="1499"/>
      <c r="Y184" s="1499"/>
      <c r="Z184" s="1499"/>
      <c r="AA184" s="1499"/>
      <c r="AB184" s="2214"/>
      <c r="AC184" s="667"/>
      <c r="AD184" s="667"/>
      <c r="AE184" s="667"/>
      <c r="AF184" s="667"/>
      <c r="AG184" s="667"/>
      <c r="AH184" s="667"/>
      <c r="AI184" s="667"/>
      <c r="AJ184" s="667"/>
      <c r="AK184" s="667"/>
      <c r="AL184" s="667"/>
      <c r="AM184" s="667"/>
      <c r="AN184" s="667"/>
      <c r="AO184" s="667"/>
      <c r="AP184" s="667"/>
      <c r="AQ184" s="667"/>
      <c r="AR184" s="667"/>
      <c r="AS184" s="667"/>
      <c r="AT184" s="667"/>
      <c r="AU184" s="667"/>
      <c r="AV184" s="667"/>
      <c r="AW184" s="667"/>
      <c r="AX184" s="667"/>
      <c r="AY184" s="667"/>
      <c r="AZ184" s="216"/>
      <c r="BA184" s="393"/>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308"/>
      <c r="CC184" s="2163"/>
      <c r="CD184" s="2163"/>
      <c r="CE184" s="2163"/>
      <c r="CF184" s="2163"/>
      <c r="CG184" s="2163"/>
      <c r="CH184" s="2163"/>
      <c r="CI184" s="2163"/>
      <c r="CJ184" s="2163"/>
      <c r="CK184" s="2163"/>
      <c r="CL184" s="2163"/>
      <c r="CM184" s="2163"/>
      <c r="CN184" s="2163"/>
      <c r="CO184" s="2163"/>
      <c r="CP184" s="2163"/>
      <c r="CQ184" s="2163"/>
      <c r="CR184" s="2163"/>
      <c r="CS184" s="2163"/>
      <c r="CT184" s="2163"/>
      <c r="CU184" s="2163"/>
      <c r="CV184" s="2163"/>
      <c r="CW184" s="2163"/>
      <c r="CX184" s="2163"/>
      <c r="CY184" s="2163"/>
      <c r="CZ184" s="2163"/>
    </row>
    <row r="185" s="399" customFormat="true" ht="15" customHeight="true" x14ac:dyDescent="0.2">
      <c r="A185" s="1387"/>
      <c r="B185" s="1536"/>
      <c r="C185" s="1498"/>
      <c r="D185" s="1499"/>
      <c r="E185" s="1499"/>
      <c r="F185" s="1499"/>
      <c r="G185" s="1500"/>
      <c r="H185" s="1501"/>
      <c r="I185" s="1499"/>
      <c r="J185" s="1499"/>
      <c r="K185" s="1499"/>
      <c r="L185" s="1502"/>
      <c r="M185" s="1503"/>
      <c r="N185" s="1499"/>
      <c r="O185" s="1499"/>
      <c r="P185" s="1499"/>
      <c r="Q185" s="1500"/>
      <c r="R185" s="1501"/>
      <c r="S185" s="1499"/>
      <c r="T185" s="1499"/>
      <c r="U185" s="1499"/>
      <c r="V185" s="1499"/>
      <c r="W185" s="1499"/>
      <c r="X185" s="1499"/>
      <c r="Y185" s="1499"/>
      <c r="Z185" s="1499"/>
      <c r="AA185" s="1499"/>
      <c r="AB185" s="2214"/>
      <c r="AC185" s="667"/>
      <c r="AD185" s="667"/>
      <c r="AE185" s="667"/>
      <c r="AF185" s="667"/>
      <c r="AG185" s="667"/>
      <c r="AH185" s="667"/>
      <c r="AI185" s="667"/>
      <c r="AJ185" s="667"/>
      <c r="AK185" s="667"/>
      <c r="AL185" s="667"/>
      <c r="AM185" s="667"/>
      <c r="AN185" s="667"/>
      <c r="AO185" s="667"/>
      <c r="AP185" s="667"/>
      <c r="AQ185" s="667"/>
      <c r="AR185" s="667"/>
      <c r="AS185" s="667"/>
      <c r="AT185" s="667"/>
      <c r="AU185" s="667"/>
      <c r="AV185" s="667"/>
      <c r="AW185" s="667"/>
      <c r="AX185" s="667"/>
      <c r="AY185" s="667"/>
      <c r="AZ185" s="216"/>
      <c r="BA185" s="393"/>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308"/>
      <c r="CC185" s="2163"/>
      <c r="CD185" s="2163"/>
      <c r="CE185" s="2163"/>
      <c r="CF185" s="2163"/>
      <c r="CG185" s="2163"/>
      <c r="CH185" s="2163"/>
      <c r="CI185" s="2163"/>
      <c r="CJ185" s="2163"/>
      <c r="CK185" s="2163"/>
      <c r="CL185" s="2163"/>
      <c r="CM185" s="2163"/>
      <c r="CN185" s="2163"/>
      <c r="CO185" s="2163"/>
      <c r="CP185" s="2163"/>
      <c r="CQ185" s="2163"/>
      <c r="CR185" s="2163"/>
      <c r="CS185" s="2163"/>
      <c r="CT185" s="2163"/>
      <c r="CU185" s="2163"/>
      <c r="CV185" s="2163"/>
      <c r="CW185" s="2163"/>
      <c r="CX185" s="2163"/>
      <c r="CY185" s="2163"/>
      <c r="CZ185" s="2163"/>
    </row>
    <row r="186" s="399" customFormat="true" ht="15" customHeight="true" x14ac:dyDescent="0.2">
      <c r="A186" s="1387"/>
      <c r="B186" s="1536"/>
      <c r="C186" s="1498"/>
      <c r="D186" s="1499"/>
      <c r="E186" s="1499"/>
      <c r="F186" s="1499"/>
      <c r="G186" s="1500"/>
      <c r="H186" s="1501"/>
      <c r="I186" s="1499"/>
      <c r="J186" s="1499"/>
      <c r="K186" s="1499"/>
      <c r="L186" s="1502"/>
      <c r="M186" s="1503"/>
      <c r="N186" s="1499"/>
      <c r="O186" s="1499"/>
      <c r="P186" s="1499"/>
      <c r="Q186" s="1500"/>
      <c r="R186" s="1501"/>
      <c r="S186" s="1499"/>
      <c r="T186" s="1499"/>
      <c r="U186" s="1499"/>
      <c r="V186" s="1499"/>
      <c r="W186" s="1499"/>
      <c r="X186" s="1499"/>
      <c r="Y186" s="1499"/>
      <c r="Z186" s="1499"/>
      <c r="AA186" s="1499"/>
      <c r="AB186" s="2214"/>
      <c r="AC186" s="667"/>
      <c r="AD186" s="667"/>
      <c r="AE186" s="667"/>
      <c r="AF186" s="667"/>
      <c r="AG186" s="667"/>
      <c r="AH186" s="667"/>
      <c r="AI186" s="667"/>
      <c r="AJ186" s="667"/>
      <c r="AK186" s="667"/>
      <c r="AL186" s="667"/>
      <c r="AM186" s="667"/>
      <c r="AN186" s="667"/>
      <c r="AO186" s="667"/>
      <c r="AP186" s="667"/>
      <c r="AQ186" s="667"/>
      <c r="AR186" s="667"/>
      <c r="AS186" s="667"/>
      <c r="AT186" s="667"/>
      <c r="AU186" s="667"/>
      <c r="AV186" s="667"/>
      <c r="AW186" s="667"/>
      <c r="AX186" s="667"/>
      <c r="AY186" s="667"/>
      <c r="AZ186" s="216"/>
      <c r="BA186" s="393"/>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308"/>
      <c r="CC186" s="2163"/>
      <c r="CD186" s="2163"/>
      <c r="CE186" s="2163"/>
      <c r="CF186" s="2163"/>
      <c r="CG186" s="2163"/>
      <c r="CH186" s="2163"/>
      <c r="CI186" s="2163"/>
      <c r="CJ186" s="2163"/>
      <c r="CK186" s="2163"/>
      <c r="CL186" s="2163"/>
      <c r="CM186" s="2163"/>
      <c r="CN186" s="2163"/>
      <c r="CO186" s="2163"/>
      <c r="CP186" s="2163"/>
      <c r="CQ186" s="2163"/>
      <c r="CR186" s="2163"/>
      <c r="CS186" s="2163"/>
      <c r="CT186" s="2163"/>
      <c r="CU186" s="2163"/>
      <c r="CV186" s="2163"/>
      <c r="CW186" s="2163"/>
      <c r="CX186" s="2163"/>
      <c r="CY186" s="2163"/>
      <c r="CZ186" s="2163"/>
    </row>
    <row r="187" s="399" customFormat="true" ht="15" customHeight="true" x14ac:dyDescent="0.2">
      <c r="A187" s="1387"/>
      <c r="B187" s="1536"/>
      <c r="C187" s="1498"/>
      <c r="D187" s="1499"/>
      <c r="E187" s="1499"/>
      <c r="F187" s="1499"/>
      <c r="G187" s="1500"/>
      <c r="H187" s="1501"/>
      <c r="I187" s="1499"/>
      <c r="J187" s="1499"/>
      <c r="K187" s="1499"/>
      <c r="L187" s="1502"/>
      <c r="M187" s="1503"/>
      <c r="N187" s="1499"/>
      <c r="O187" s="1499"/>
      <c r="P187" s="1499"/>
      <c r="Q187" s="1500"/>
      <c r="R187" s="1501"/>
      <c r="S187" s="1499"/>
      <c r="T187" s="1499"/>
      <c r="U187" s="1499"/>
      <c r="V187" s="1499"/>
      <c r="W187" s="1499"/>
      <c r="X187" s="1499"/>
      <c r="Y187" s="1499"/>
      <c r="Z187" s="1499"/>
      <c r="AA187" s="1499"/>
      <c r="AB187" s="2214"/>
      <c r="AC187" s="667"/>
      <c r="AD187" s="667"/>
      <c r="AE187" s="667"/>
      <c r="AF187" s="667"/>
      <c r="AG187" s="667"/>
      <c r="AH187" s="667"/>
      <c r="AI187" s="667"/>
      <c r="AJ187" s="667"/>
      <c r="AK187" s="667"/>
      <c r="AL187" s="667"/>
      <c r="AM187" s="667"/>
      <c r="AN187" s="667"/>
      <c r="AO187" s="667"/>
      <c r="AP187" s="667"/>
      <c r="AQ187" s="667"/>
      <c r="AR187" s="667"/>
      <c r="AS187" s="667"/>
      <c r="AT187" s="667"/>
      <c r="AU187" s="667"/>
      <c r="AV187" s="667"/>
      <c r="AW187" s="667"/>
      <c r="AX187" s="667"/>
      <c r="AY187" s="667"/>
      <c r="AZ187" s="216"/>
      <c r="BA187" s="393"/>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308"/>
      <c r="CC187" s="2163"/>
      <c r="CD187" s="2163"/>
      <c r="CE187" s="2163"/>
      <c r="CF187" s="2163"/>
      <c r="CG187" s="2163"/>
      <c r="CH187" s="2163"/>
      <c r="CI187" s="2163"/>
      <c r="CJ187" s="2163"/>
      <c r="CK187" s="2163"/>
      <c r="CL187" s="2163"/>
      <c r="CM187" s="2163"/>
      <c r="CN187" s="2163"/>
      <c r="CO187" s="2163"/>
      <c r="CP187" s="2163"/>
      <c r="CQ187" s="2163"/>
      <c r="CR187" s="2163"/>
      <c r="CS187" s="2163"/>
      <c r="CT187" s="2163"/>
      <c r="CU187" s="2163"/>
      <c r="CV187" s="2163"/>
      <c r="CW187" s="2163"/>
      <c r="CX187" s="2163"/>
      <c r="CY187" s="2163"/>
      <c r="CZ187" s="2163"/>
    </row>
    <row r="188" s="399" customFormat="true" ht="15" customHeight="true" x14ac:dyDescent="0.2">
      <c r="A188" s="1387"/>
      <c r="B188" s="1536"/>
      <c r="C188" s="1498"/>
      <c r="D188" s="1499"/>
      <c r="E188" s="1499"/>
      <c r="F188" s="1499"/>
      <c r="G188" s="1500"/>
      <c r="H188" s="1501"/>
      <c r="I188" s="1499"/>
      <c r="J188" s="1499"/>
      <c r="K188" s="1499"/>
      <c r="L188" s="1502"/>
      <c r="M188" s="1503"/>
      <c r="N188" s="1499"/>
      <c r="O188" s="1499"/>
      <c r="P188" s="1499"/>
      <c r="Q188" s="1500"/>
      <c r="R188" s="1501"/>
      <c r="S188" s="1499"/>
      <c r="T188" s="1499"/>
      <c r="U188" s="1499"/>
      <c r="V188" s="1499"/>
      <c r="W188" s="1499"/>
      <c r="X188" s="1499"/>
      <c r="Y188" s="1499"/>
      <c r="Z188" s="1499"/>
      <c r="AA188" s="1499"/>
      <c r="AB188" s="2214"/>
      <c r="AC188" s="667"/>
      <c r="AD188" s="667"/>
      <c r="AE188" s="667"/>
      <c r="AF188" s="667"/>
      <c r="AG188" s="667"/>
      <c r="AH188" s="667"/>
      <c r="AI188" s="667"/>
      <c r="AJ188" s="667"/>
      <c r="AK188" s="667"/>
      <c r="AL188" s="667"/>
      <c r="AM188" s="667"/>
      <c r="AN188" s="667"/>
      <c r="AO188" s="667"/>
      <c r="AP188" s="667"/>
      <c r="AQ188" s="667"/>
      <c r="AR188" s="667"/>
      <c r="AS188" s="667"/>
      <c r="AT188" s="667"/>
      <c r="AU188" s="667"/>
      <c r="AV188" s="667"/>
      <c r="AW188" s="667"/>
      <c r="AX188" s="667"/>
      <c r="AY188" s="667"/>
      <c r="AZ188" s="216"/>
      <c r="BA188" s="393"/>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308"/>
      <c r="CC188" s="2163"/>
      <c r="CD188" s="2163"/>
      <c r="CE188" s="2163"/>
      <c r="CF188" s="2163"/>
      <c r="CG188" s="2163"/>
      <c r="CH188" s="2163"/>
      <c r="CI188" s="2163"/>
      <c r="CJ188" s="2163"/>
      <c r="CK188" s="2163"/>
      <c r="CL188" s="2163"/>
      <c r="CM188" s="2163"/>
      <c r="CN188" s="2163"/>
      <c r="CO188" s="2163"/>
      <c r="CP188" s="2163"/>
      <c r="CQ188" s="2163"/>
      <c r="CR188" s="2163"/>
      <c r="CS188" s="2163"/>
      <c r="CT188" s="2163"/>
      <c r="CU188" s="2163"/>
      <c r="CV188" s="2163"/>
      <c r="CW188" s="2163"/>
      <c r="CX188" s="2163"/>
      <c r="CY188" s="2163"/>
      <c r="CZ188" s="2163"/>
    </row>
    <row r="189" s="399" customFormat="true" ht="15" customHeight="true" x14ac:dyDescent="0.2">
      <c r="A189" s="1387"/>
      <c r="B189" s="1536"/>
      <c r="C189" s="1498"/>
      <c r="D189" s="1499"/>
      <c r="E189" s="1499"/>
      <c r="F189" s="1499"/>
      <c r="G189" s="1500"/>
      <c r="H189" s="1501"/>
      <c r="I189" s="1499"/>
      <c r="J189" s="1499"/>
      <c r="K189" s="1499"/>
      <c r="L189" s="1502"/>
      <c r="M189" s="1503"/>
      <c r="N189" s="1499"/>
      <c r="O189" s="1499"/>
      <c r="P189" s="1499"/>
      <c r="Q189" s="1500"/>
      <c r="R189" s="1501"/>
      <c r="S189" s="1499"/>
      <c r="T189" s="1499"/>
      <c r="U189" s="1499"/>
      <c r="V189" s="1499"/>
      <c r="W189" s="1499"/>
      <c r="X189" s="1499"/>
      <c r="Y189" s="1499"/>
      <c r="Z189" s="1499"/>
      <c r="AA189" s="1499"/>
      <c r="AB189" s="2214"/>
      <c r="AC189" s="667"/>
      <c r="AD189" s="667"/>
      <c r="AE189" s="667"/>
      <c r="AF189" s="667"/>
      <c r="AG189" s="667"/>
      <c r="AH189" s="667"/>
      <c r="AI189" s="667"/>
      <c r="AJ189" s="667"/>
      <c r="AK189" s="667"/>
      <c r="AL189" s="667"/>
      <c r="AM189" s="667"/>
      <c r="AN189" s="667"/>
      <c r="AO189" s="667"/>
      <c r="AP189" s="667"/>
      <c r="AQ189" s="667"/>
      <c r="AR189" s="667"/>
      <c r="AS189" s="667"/>
      <c r="AT189" s="667"/>
      <c r="AU189" s="667"/>
      <c r="AV189" s="667"/>
      <c r="AW189" s="667"/>
      <c r="AX189" s="667"/>
      <c r="AY189" s="667"/>
      <c r="AZ189" s="216"/>
      <c r="BA189" s="393"/>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308"/>
      <c r="CC189" s="2163"/>
      <c r="CD189" s="2163"/>
      <c r="CE189" s="2163"/>
      <c r="CF189" s="2163"/>
      <c r="CG189" s="2163"/>
      <c r="CH189" s="2163"/>
      <c r="CI189" s="2163"/>
      <c r="CJ189" s="2163"/>
      <c r="CK189" s="2163"/>
      <c r="CL189" s="2163"/>
      <c r="CM189" s="2163"/>
      <c r="CN189" s="2163"/>
      <c r="CO189" s="2163"/>
      <c r="CP189" s="2163"/>
      <c r="CQ189" s="2163"/>
      <c r="CR189" s="2163"/>
      <c r="CS189" s="2163"/>
      <c r="CT189" s="2163"/>
      <c r="CU189" s="2163"/>
      <c r="CV189" s="2163"/>
      <c r="CW189" s="2163"/>
      <c r="CX189" s="2163"/>
      <c r="CY189" s="2163"/>
      <c r="CZ189" s="2163"/>
    </row>
    <row r="190" s="399" customFormat="true" ht="15" customHeight="true" x14ac:dyDescent="0.2">
      <c r="A190" s="1387"/>
      <c r="B190" s="1536"/>
      <c r="C190" s="1498"/>
      <c r="D190" s="1499"/>
      <c r="E190" s="1499"/>
      <c r="F190" s="1499"/>
      <c r="G190" s="1500"/>
      <c r="H190" s="1501"/>
      <c r="I190" s="1499"/>
      <c r="J190" s="1499"/>
      <c r="K190" s="1499"/>
      <c r="L190" s="1502"/>
      <c r="M190" s="1503"/>
      <c r="N190" s="1499"/>
      <c r="O190" s="1499"/>
      <c r="P190" s="1499"/>
      <c r="Q190" s="1500"/>
      <c r="R190" s="1501"/>
      <c r="S190" s="1499"/>
      <c r="T190" s="1499"/>
      <c r="U190" s="1499"/>
      <c r="V190" s="1499"/>
      <c r="W190" s="1499"/>
      <c r="X190" s="1499"/>
      <c r="Y190" s="1499"/>
      <c r="Z190" s="1499"/>
      <c r="AA190" s="1499"/>
      <c r="AB190" s="2214"/>
      <c r="AC190" s="667"/>
      <c r="AD190" s="667"/>
      <c r="AE190" s="667"/>
      <c r="AF190" s="667"/>
      <c r="AG190" s="667"/>
      <c r="AH190" s="667"/>
      <c r="AI190" s="667"/>
      <c r="AJ190" s="667"/>
      <c r="AK190" s="667"/>
      <c r="AL190" s="667"/>
      <c r="AM190" s="667"/>
      <c r="AN190" s="667"/>
      <c r="AO190" s="667"/>
      <c r="AP190" s="667"/>
      <c r="AQ190" s="667"/>
      <c r="AR190" s="667"/>
      <c r="AS190" s="667"/>
      <c r="AT190" s="667"/>
      <c r="AU190" s="667"/>
      <c r="AV190" s="667"/>
      <c r="AW190" s="667"/>
      <c r="AX190" s="667"/>
      <c r="AY190" s="667"/>
      <c r="AZ190" s="216"/>
      <c r="BA190" s="393"/>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308"/>
      <c r="CC190" s="2163"/>
      <c r="CD190" s="2163"/>
      <c r="CE190" s="2163"/>
      <c r="CF190" s="2163"/>
      <c r="CG190" s="2163"/>
      <c r="CH190" s="2163"/>
      <c r="CI190" s="2163"/>
      <c r="CJ190" s="2163"/>
      <c r="CK190" s="2163"/>
      <c r="CL190" s="2163"/>
      <c r="CM190" s="2163"/>
      <c r="CN190" s="2163"/>
      <c r="CO190" s="2163"/>
      <c r="CP190" s="2163"/>
      <c r="CQ190" s="2163"/>
      <c r="CR190" s="2163"/>
      <c r="CS190" s="2163"/>
      <c r="CT190" s="2163"/>
      <c r="CU190" s="2163"/>
      <c r="CV190" s="2163"/>
      <c r="CW190" s="2163"/>
      <c r="CX190" s="2163"/>
      <c r="CY190" s="2163"/>
      <c r="CZ190" s="2163"/>
    </row>
    <row r="191" s="399" customFormat="true" ht="15" customHeight="true" x14ac:dyDescent="0.2">
      <c r="A191" s="1387"/>
      <c r="B191" s="1536"/>
      <c r="C191" s="1498"/>
      <c r="D191" s="1499"/>
      <c r="E191" s="1499"/>
      <c r="F191" s="1499"/>
      <c r="G191" s="1500"/>
      <c r="H191" s="1501"/>
      <c r="I191" s="1499"/>
      <c r="J191" s="1499"/>
      <c r="K191" s="1499"/>
      <c r="L191" s="1502"/>
      <c r="M191" s="1503"/>
      <c r="N191" s="1499"/>
      <c r="O191" s="1499"/>
      <c r="P191" s="1499"/>
      <c r="Q191" s="1500"/>
      <c r="R191" s="1501"/>
      <c r="S191" s="1499"/>
      <c r="T191" s="1499"/>
      <c r="U191" s="1499"/>
      <c r="V191" s="1499"/>
      <c r="W191" s="1499"/>
      <c r="X191" s="1499"/>
      <c r="Y191" s="1499"/>
      <c r="Z191" s="1499"/>
      <c r="AA191" s="1499"/>
      <c r="AB191" s="2214"/>
      <c r="AC191" s="667"/>
      <c r="AD191" s="667"/>
      <c r="AE191" s="667"/>
      <c r="AF191" s="667"/>
      <c r="AG191" s="667"/>
      <c r="AH191" s="667"/>
      <c r="AI191" s="667"/>
      <c r="AJ191" s="667"/>
      <c r="AK191" s="667"/>
      <c r="AL191" s="667"/>
      <c r="AM191" s="667"/>
      <c r="AN191" s="667"/>
      <c r="AO191" s="667"/>
      <c r="AP191" s="667"/>
      <c r="AQ191" s="667"/>
      <c r="AR191" s="667"/>
      <c r="AS191" s="667"/>
      <c r="AT191" s="667"/>
      <c r="AU191" s="667"/>
      <c r="AV191" s="667"/>
      <c r="AW191" s="667"/>
      <c r="AX191" s="667"/>
      <c r="AY191" s="667"/>
      <c r="AZ191" s="216"/>
      <c r="BA191" s="393"/>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308"/>
      <c r="CC191" s="2163"/>
      <c r="CD191" s="2163"/>
      <c r="CE191" s="2163"/>
      <c r="CF191" s="2163"/>
      <c r="CG191" s="2163"/>
      <c r="CH191" s="2163"/>
      <c r="CI191" s="2163"/>
      <c r="CJ191" s="2163"/>
      <c r="CK191" s="2163"/>
      <c r="CL191" s="2163"/>
      <c r="CM191" s="2163"/>
      <c r="CN191" s="2163"/>
      <c r="CO191" s="2163"/>
      <c r="CP191" s="2163"/>
      <c r="CQ191" s="2163"/>
      <c r="CR191" s="2163"/>
      <c r="CS191" s="2163"/>
      <c r="CT191" s="2163"/>
      <c r="CU191" s="2163"/>
      <c r="CV191" s="2163"/>
      <c r="CW191" s="2163"/>
      <c r="CX191" s="2163"/>
      <c r="CY191" s="2163"/>
      <c r="CZ191" s="2163"/>
    </row>
    <row r="192" s="399" customFormat="true" ht="15" customHeight="true" x14ac:dyDescent="0.2">
      <c r="A192" s="1387"/>
      <c r="B192" s="1536"/>
      <c r="C192" s="1498"/>
      <c r="D192" s="1499"/>
      <c r="E192" s="1499"/>
      <c r="F192" s="1499"/>
      <c r="G192" s="1500"/>
      <c r="H192" s="1501"/>
      <c r="I192" s="1499"/>
      <c r="J192" s="1499"/>
      <c r="K192" s="1499"/>
      <c r="L192" s="1502"/>
      <c r="M192" s="1503"/>
      <c r="N192" s="1499"/>
      <c r="O192" s="1499"/>
      <c r="P192" s="1499"/>
      <c r="Q192" s="1500"/>
      <c r="R192" s="1501"/>
      <c r="S192" s="1499"/>
      <c r="T192" s="1499"/>
      <c r="U192" s="1499"/>
      <c r="V192" s="1499"/>
      <c r="W192" s="1499"/>
      <c r="X192" s="1499"/>
      <c r="Y192" s="1499"/>
      <c r="Z192" s="1499"/>
      <c r="AA192" s="1499"/>
      <c r="AB192" s="2214"/>
      <c r="AC192" s="667"/>
      <c r="AD192" s="667"/>
      <c r="AE192" s="667"/>
      <c r="AF192" s="667"/>
      <c r="AG192" s="667"/>
      <c r="AH192" s="667"/>
      <c r="AI192" s="667"/>
      <c r="AJ192" s="667"/>
      <c r="AK192" s="667"/>
      <c r="AL192" s="667"/>
      <c r="AM192" s="667"/>
      <c r="AN192" s="667"/>
      <c r="AO192" s="667"/>
      <c r="AP192" s="667"/>
      <c r="AQ192" s="667"/>
      <c r="AR192" s="667"/>
      <c r="AS192" s="667"/>
      <c r="AT192" s="667"/>
      <c r="AU192" s="667"/>
      <c r="AV192" s="667"/>
      <c r="AW192" s="667"/>
      <c r="AX192" s="667"/>
      <c r="AY192" s="667"/>
      <c r="AZ192" s="216"/>
      <c r="BA192" s="393"/>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308"/>
      <c r="CC192" s="2163"/>
      <c r="CD192" s="2163"/>
      <c r="CE192" s="2163"/>
      <c r="CF192" s="2163"/>
      <c r="CG192" s="2163"/>
      <c r="CH192" s="2163"/>
      <c r="CI192" s="2163"/>
      <c r="CJ192" s="2163"/>
      <c r="CK192" s="2163"/>
      <c r="CL192" s="2163"/>
      <c r="CM192" s="2163"/>
      <c r="CN192" s="2163"/>
      <c r="CO192" s="2163"/>
      <c r="CP192" s="2163"/>
      <c r="CQ192" s="2163"/>
      <c r="CR192" s="2163"/>
      <c r="CS192" s="2163"/>
      <c r="CT192" s="2163"/>
      <c r="CU192" s="2163"/>
      <c r="CV192" s="2163"/>
      <c r="CW192" s="2163"/>
      <c r="CX192" s="2163"/>
      <c r="CY192" s="2163"/>
      <c r="CZ192" s="2163"/>
    </row>
    <row r="193" s="399" customFormat="true" ht="15" customHeight="true" x14ac:dyDescent="0.2">
      <c r="A193" s="1387"/>
      <c r="B193" s="1536"/>
      <c r="C193" s="1498"/>
      <c r="D193" s="1499"/>
      <c r="E193" s="1499"/>
      <c r="F193" s="1499"/>
      <c r="G193" s="1500"/>
      <c r="H193" s="1501"/>
      <c r="I193" s="1499"/>
      <c r="J193" s="1499"/>
      <c r="K193" s="1499"/>
      <c r="L193" s="1502"/>
      <c r="M193" s="1503"/>
      <c r="N193" s="1499"/>
      <c r="O193" s="1499"/>
      <c r="P193" s="1499"/>
      <c r="Q193" s="1500"/>
      <c r="R193" s="1501"/>
      <c r="S193" s="1499"/>
      <c r="T193" s="1499"/>
      <c r="U193" s="1499"/>
      <c r="V193" s="1499"/>
      <c r="W193" s="1499"/>
      <c r="X193" s="1499"/>
      <c r="Y193" s="1499"/>
      <c r="Z193" s="1499"/>
      <c r="AA193" s="1499"/>
      <c r="AB193" s="2214"/>
      <c r="AC193" s="667"/>
      <c r="AD193" s="667"/>
      <c r="AE193" s="667"/>
      <c r="AF193" s="667"/>
      <c r="AG193" s="667"/>
      <c r="AH193" s="667"/>
      <c r="AI193" s="667"/>
      <c r="AJ193" s="667"/>
      <c r="AK193" s="667"/>
      <c r="AL193" s="667"/>
      <c r="AM193" s="667"/>
      <c r="AN193" s="667"/>
      <c r="AO193" s="667"/>
      <c r="AP193" s="667"/>
      <c r="AQ193" s="667"/>
      <c r="AR193" s="667"/>
      <c r="AS193" s="667"/>
      <c r="AT193" s="667"/>
      <c r="AU193" s="667"/>
      <c r="AV193" s="667"/>
      <c r="AW193" s="667"/>
      <c r="AX193" s="667"/>
      <c r="AY193" s="667"/>
      <c r="AZ193" s="216"/>
      <c r="BA193" s="393"/>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308"/>
      <c r="CC193" s="2163"/>
      <c r="CD193" s="2163"/>
      <c r="CE193" s="2163"/>
      <c r="CF193" s="2163"/>
      <c r="CG193" s="2163"/>
      <c r="CH193" s="2163"/>
      <c r="CI193" s="2163"/>
      <c r="CJ193" s="2163"/>
      <c r="CK193" s="2163"/>
      <c r="CL193" s="2163"/>
      <c r="CM193" s="2163"/>
      <c r="CN193" s="2163"/>
      <c r="CO193" s="2163"/>
      <c r="CP193" s="2163"/>
      <c r="CQ193" s="2163"/>
      <c r="CR193" s="2163"/>
      <c r="CS193" s="2163"/>
      <c r="CT193" s="2163"/>
      <c r="CU193" s="2163"/>
      <c r="CV193" s="2163"/>
      <c r="CW193" s="2163"/>
      <c r="CX193" s="2163"/>
      <c r="CY193" s="2163"/>
      <c r="CZ193" s="2163"/>
    </row>
    <row r="194" s="399" customFormat="true" ht="15" customHeight="true" x14ac:dyDescent="0.2">
      <c r="A194" s="1388"/>
      <c r="B194" s="1537"/>
      <c r="C194" s="1504"/>
      <c r="D194" s="1505"/>
      <c r="E194" s="1505"/>
      <c r="F194" s="1505"/>
      <c r="G194" s="1506"/>
      <c r="H194" s="1507"/>
      <c r="I194" s="1505"/>
      <c r="J194" s="1505"/>
      <c r="K194" s="1505"/>
      <c r="L194" s="1508"/>
      <c r="M194" s="1509"/>
      <c r="N194" s="1505"/>
      <c r="O194" s="1505"/>
      <c r="P194" s="1505"/>
      <c r="Q194" s="1506"/>
      <c r="R194" s="1507"/>
      <c r="S194" s="1505"/>
      <c r="T194" s="1505"/>
      <c r="U194" s="1505"/>
      <c r="V194" s="1505"/>
      <c r="W194" s="1505"/>
      <c r="X194" s="1505"/>
      <c r="Y194" s="1505"/>
      <c r="Z194" s="1505"/>
      <c r="AA194" s="1505"/>
      <c r="AB194" s="2215"/>
      <c r="AC194" s="667"/>
      <c r="AD194" s="667"/>
      <c r="AE194" s="667"/>
      <c r="AF194" s="667"/>
      <c r="AG194" s="667"/>
      <c r="AH194" s="667"/>
      <c r="AI194" s="667"/>
      <c r="AJ194" s="667"/>
      <c r="AK194" s="667"/>
      <c r="AL194" s="667"/>
      <c r="AM194" s="667"/>
      <c r="AN194" s="667"/>
      <c r="AO194" s="667"/>
      <c r="AP194" s="667"/>
      <c r="AQ194" s="667"/>
      <c r="AR194" s="667"/>
      <c r="AS194" s="667"/>
      <c r="AT194" s="667"/>
      <c r="AU194" s="667"/>
      <c r="AV194" s="667"/>
      <c r="AW194" s="667"/>
      <c r="AX194" s="667"/>
      <c r="AY194" s="667"/>
      <c r="AZ194" s="216"/>
      <c r="BA194" s="393"/>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308"/>
      <c r="CC194" s="2163"/>
      <c r="CD194" s="2163"/>
      <c r="CE194" s="2163"/>
      <c r="CF194" s="2163"/>
      <c r="CG194" s="2163"/>
      <c r="CH194" s="2163"/>
      <c r="CI194" s="2163"/>
      <c r="CJ194" s="2163"/>
      <c r="CK194" s="2163"/>
      <c r="CL194" s="2163"/>
      <c r="CM194" s="2163"/>
      <c r="CN194" s="2163"/>
      <c r="CO194" s="2163"/>
      <c r="CP194" s="2163"/>
      <c r="CQ194" s="2163"/>
      <c r="CR194" s="2163"/>
      <c r="CS194" s="2163"/>
      <c r="CT194" s="2163"/>
      <c r="CU194" s="2163"/>
      <c r="CV194" s="2163"/>
      <c r="CW194" s="2163"/>
      <c r="CX194" s="2163"/>
      <c r="CY194" s="2163"/>
      <c r="CZ194" s="2163"/>
    </row>
    <row r="195" s="131" customFormat="true" ht="15" customHeight="true" x14ac:dyDescent="0.2">
      <c r="A195" s="769"/>
      <c r="B195" s="892"/>
      <c r="C195" s="976"/>
      <c r="D195" s="938"/>
      <c r="E195" s="938"/>
      <c r="F195" s="938"/>
      <c r="G195" s="939"/>
      <c r="H195" s="977"/>
      <c r="I195" s="938"/>
      <c r="J195" s="938"/>
      <c r="K195" s="938"/>
      <c r="L195" s="978"/>
      <c r="M195" s="976"/>
      <c r="N195" s="938"/>
      <c r="O195" s="938"/>
      <c r="P195" s="938"/>
      <c r="Q195" s="939"/>
      <c r="R195" s="977"/>
      <c r="S195" s="938"/>
      <c r="T195" s="938"/>
      <c r="U195" s="938"/>
      <c r="V195" s="938"/>
      <c r="W195" s="938"/>
      <c r="X195" s="938"/>
      <c r="Y195" s="938"/>
      <c r="Z195" s="938"/>
      <c r="AA195" s="938"/>
      <c r="AB195" s="978"/>
      <c r="AC195" s="667"/>
      <c r="AD195" s="667"/>
      <c r="AE195" s="667"/>
      <c r="AF195" s="667"/>
      <c r="AG195" s="667"/>
      <c r="AH195" s="667"/>
      <c r="AI195" s="667"/>
      <c r="AJ195" s="667"/>
      <c r="AK195" s="667"/>
      <c r="AL195" s="667"/>
      <c r="AM195" s="667"/>
      <c r="AN195" s="667"/>
      <c r="AO195" s="667"/>
      <c r="AP195" s="667"/>
      <c r="AQ195" s="667"/>
      <c r="AR195" s="667"/>
      <c r="AS195" s="667"/>
      <c r="AT195" s="667"/>
      <c r="AU195" s="667"/>
      <c r="AV195" s="667"/>
      <c r="AW195" s="667"/>
      <c r="AX195" s="667"/>
      <c r="AY195" s="667"/>
      <c r="AZ195" s="216"/>
      <c r="BA195" s="393"/>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308"/>
      <c r="CC195" s="2163"/>
      <c r="CD195" s="2163"/>
      <c r="CE195" s="2163"/>
      <c r="CF195" s="2163"/>
      <c r="CG195" s="2163"/>
      <c r="CH195" s="2163"/>
      <c r="CI195" s="2163"/>
      <c r="CJ195" s="2163"/>
      <c r="CK195" s="2163"/>
      <c r="CL195" s="2163"/>
      <c r="CM195" s="2163"/>
      <c r="CN195" s="2163"/>
      <c r="CO195" s="2163"/>
      <c r="CP195" s="2163"/>
      <c r="CQ195" s="2163"/>
      <c r="CR195" s="2163"/>
      <c r="CS195" s="2163"/>
      <c r="CT195" s="2163"/>
      <c r="CU195" s="2163"/>
      <c r="CV195" s="2163"/>
      <c r="CW195" s="2163"/>
      <c r="CX195" s="2163"/>
      <c r="CY195" s="2163"/>
      <c r="CZ195" s="2163"/>
    </row>
    <row r="196" s="131" customFormat="true" ht="15" customHeight="true" x14ac:dyDescent="0.2">
      <c r="A196" s="769"/>
      <c r="B196" s="892"/>
      <c r="C196" s="976"/>
      <c r="D196" s="938"/>
      <c r="E196" s="938"/>
      <c r="F196" s="938"/>
      <c r="G196" s="939"/>
      <c r="H196" s="977"/>
      <c r="I196" s="938"/>
      <c r="J196" s="938"/>
      <c r="K196" s="938"/>
      <c r="L196" s="978"/>
      <c r="M196" s="976"/>
      <c r="N196" s="938"/>
      <c r="O196" s="938"/>
      <c r="P196" s="938"/>
      <c r="Q196" s="939"/>
      <c r="R196" s="977"/>
      <c r="S196" s="938"/>
      <c r="T196" s="938"/>
      <c r="U196" s="938"/>
      <c r="V196" s="938"/>
      <c r="W196" s="938"/>
      <c r="X196" s="938"/>
      <c r="Y196" s="938"/>
      <c r="Z196" s="938"/>
      <c r="AA196" s="938"/>
      <c r="AB196" s="978"/>
      <c r="AC196" s="667"/>
      <c r="AD196" s="667"/>
      <c r="AE196" s="667"/>
      <c r="AF196" s="667"/>
      <c r="AG196" s="667"/>
      <c r="AH196" s="667"/>
      <c r="AI196" s="667"/>
      <c r="AJ196" s="667"/>
      <c r="AK196" s="667"/>
      <c r="AL196" s="667"/>
      <c r="AM196" s="667"/>
      <c r="AN196" s="667"/>
      <c r="AO196" s="667"/>
      <c r="AP196" s="667"/>
      <c r="AQ196" s="667"/>
      <c r="AR196" s="667"/>
      <c r="AS196" s="667"/>
      <c r="AT196" s="667"/>
      <c r="AU196" s="667"/>
      <c r="AV196" s="667"/>
      <c r="AW196" s="667"/>
      <c r="AX196" s="667"/>
      <c r="AY196" s="667"/>
      <c r="AZ196" s="216"/>
      <c r="BA196" s="393"/>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308"/>
      <c r="CC196" s="2163"/>
      <c r="CD196" s="2163"/>
      <c r="CE196" s="2163"/>
      <c r="CF196" s="2163"/>
      <c r="CG196" s="2163"/>
      <c r="CH196" s="2163"/>
      <c r="CI196" s="2163"/>
      <c r="CJ196" s="2163"/>
      <c r="CK196" s="2163"/>
      <c r="CL196" s="2163"/>
      <c r="CM196" s="2163"/>
      <c r="CN196" s="2163"/>
      <c r="CO196" s="2163"/>
      <c r="CP196" s="2163"/>
      <c r="CQ196" s="2163"/>
      <c r="CR196" s="2163"/>
      <c r="CS196" s="2163"/>
      <c r="CT196" s="2163"/>
      <c r="CU196" s="2163"/>
      <c r="CV196" s="2163"/>
      <c r="CW196" s="2163"/>
      <c r="CX196" s="2163"/>
      <c r="CY196" s="2163"/>
      <c r="CZ196" s="2163"/>
    </row>
    <row r="197" s="131" customFormat="true" ht="15" customHeight="true" x14ac:dyDescent="0.2">
      <c r="A197" s="769"/>
      <c r="B197" s="892"/>
      <c r="C197" s="976"/>
      <c r="D197" s="938"/>
      <c r="E197" s="938"/>
      <c r="F197" s="938"/>
      <c r="G197" s="939"/>
      <c r="H197" s="977"/>
      <c r="I197" s="938"/>
      <c r="J197" s="938"/>
      <c r="K197" s="938"/>
      <c r="L197" s="978"/>
      <c r="M197" s="976"/>
      <c r="N197" s="938"/>
      <c r="O197" s="938"/>
      <c r="P197" s="938"/>
      <c r="Q197" s="939"/>
      <c r="R197" s="977"/>
      <c r="S197" s="938"/>
      <c r="T197" s="938"/>
      <c r="U197" s="938"/>
      <c r="V197" s="938"/>
      <c r="W197" s="938"/>
      <c r="X197" s="938"/>
      <c r="Y197" s="938"/>
      <c r="Z197" s="938"/>
      <c r="AA197" s="938"/>
      <c r="AB197" s="978"/>
      <c r="AC197" s="667"/>
      <c r="AD197" s="667"/>
      <c r="AE197" s="667"/>
      <c r="AF197" s="667"/>
      <c r="AG197" s="667"/>
      <c r="AH197" s="667"/>
      <c r="AI197" s="667"/>
      <c r="AJ197" s="667"/>
      <c r="AK197" s="667"/>
      <c r="AL197" s="667"/>
      <c r="AM197" s="667"/>
      <c r="AN197" s="667"/>
      <c r="AO197" s="667"/>
      <c r="AP197" s="667"/>
      <c r="AQ197" s="667"/>
      <c r="AR197" s="667"/>
      <c r="AS197" s="667"/>
      <c r="AT197" s="667"/>
      <c r="AU197" s="667"/>
      <c r="AV197" s="667"/>
      <c r="AW197" s="667"/>
      <c r="AX197" s="667"/>
      <c r="AY197" s="667"/>
      <c r="AZ197" s="216"/>
      <c r="BA197" s="393"/>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308"/>
      <c r="CC197" s="2163"/>
      <c r="CD197" s="2163"/>
      <c r="CE197" s="2163"/>
      <c r="CF197" s="2163"/>
      <c r="CG197" s="2163"/>
      <c r="CH197" s="2163"/>
      <c r="CI197" s="2163"/>
      <c r="CJ197" s="2163"/>
      <c r="CK197" s="2163"/>
      <c r="CL197" s="2163"/>
      <c r="CM197" s="2163"/>
      <c r="CN197" s="2163"/>
      <c r="CO197" s="2163"/>
      <c r="CP197" s="2163"/>
      <c r="CQ197" s="2163"/>
      <c r="CR197" s="2163"/>
      <c r="CS197" s="2163"/>
      <c r="CT197" s="2163"/>
      <c r="CU197" s="2163"/>
      <c r="CV197" s="2163"/>
      <c r="CW197" s="2163"/>
      <c r="CX197" s="2163"/>
      <c r="CY197" s="2163"/>
      <c r="CZ197" s="2163"/>
    </row>
    <row r="198" s="131" customFormat="true" ht="15" customHeight="true" x14ac:dyDescent="0.2">
      <c r="A198" s="769"/>
      <c r="B198" s="892"/>
      <c r="C198" s="976"/>
      <c r="D198" s="938"/>
      <c r="E198" s="938"/>
      <c r="F198" s="938"/>
      <c r="G198" s="939"/>
      <c r="H198" s="977"/>
      <c r="I198" s="938"/>
      <c r="J198" s="938"/>
      <c r="K198" s="938"/>
      <c r="L198" s="978"/>
      <c r="M198" s="976"/>
      <c r="N198" s="938"/>
      <c r="O198" s="938"/>
      <c r="P198" s="938"/>
      <c r="Q198" s="939"/>
      <c r="R198" s="977"/>
      <c r="S198" s="938"/>
      <c r="T198" s="938"/>
      <c r="U198" s="938"/>
      <c r="V198" s="938"/>
      <c r="W198" s="938"/>
      <c r="X198" s="938"/>
      <c r="Y198" s="938"/>
      <c r="Z198" s="938"/>
      <c r="AA198" s="938"/>
      <c r="AB198" s="978"/>
      <c r="AC198" s="667"/>
      <c r="AD198" s="667"/>
      <c r="AE198" s="667"/>
      <c r="AF198" s="667"/>
      <c r="AG198" s="667"/>
      <c r="AH198" s="667"/>
      <c r="AI198" s="667"/>
      <c r="AJ198" s="667"/>
      <c r="AK198" s="667"/>
      <c r="AL198" s="667"/>
      <c r="AM198" s="667"/>
      <c r="AN198" s="667"/>
      <c r="AO198" s="667"/>
      <c r="AP198" s="667"/>
      <c r="AQ198" s="667"/>
      <c r="AR198" s="667"/>
      <c r="AS198" s="667"/>
      <c r="AT198" s="667"/>
      <c r="AU198" s="667"/>
      <c r="AV198" s="667"/>
      <c r="AW198" s="667"/>
      <c r="AX198" s="667"/>
      <c r="AY198" s="667"/>
      <c r="AZ198" s="216"/>
      <c r="BA198" s="393"/>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308"/>
      <c r="CC198" s="2163"/>
      <c r="CD198" s="2163"/>
      <c r="CE198" s="2163"/>
      <c r="CF198" s="2163"/>
      <c r="CG198" s="2163"/>
      <c r="CH198" s="2163"/>
      <c r="CI198" s="2163"/>
      <c r="CJ198" s="2163"/>
      <c r="CK198" s="2163"/>
      <c r="CL198" s="2163"/>
      <c r="CM198" s="2163"/>
      <c r="CN198" s="2163"/>
      <c r="CO198" s="2163"/>
      <c r="CP198" s="2163"/>
      <c r="CQ198" s="2163"/>
      <c r="CR198" s="2163"/>
      <c r="CS198" s="2163"/>
      <c r="CT198" s="2163"/>
      <c r="CU198" s="2163"/>
      <c r="CV198" s="2163"/>
      <c r="CW198" s="2163"/>
      <c r="CX198" s="2163"/>
      <c r="CY198" s="2163"/>
      <c r="CZ198" s="2163"/>
    </row>
    <row r="199" s="131" customFormat="true" ht="15" customHeight="true" x14ac:dyDescent="0.2">
      <c r="A199" s="769"/>
      <c r="B199" s="892"/>
      <c r="C199" s="976"/>
      <c r="D199" s="938"/>
      <c r="E199" s="938"/>
      <c r="F199" s="938"/>
      <c r="G199" s="939"/>
      <c r="H199" s="977"/>
      <c r="I199" s="938"/>
      <c r="J199" s="938"/>
      <c r="K199" s="938"/>
      <c r="L199" s="978"/>
      <c r="M199" s="976"/>
      <c r="N199" s="938"/>
      <c r="O199" s="938"/>
      <c r="P199" s="938"/>
      <c r="Q199" s="939"/>
      <c r="R199" s="977"/>
      <c r="S199" s="938"/>
      <c r="T199" s="938"/>
      <c r="U199" s="938"/>
      <c r="V199" s="938"/>
      <c r="W199" s="938"/>
      <c r="X199" s="938"/>
      <c r="Y199" s="938"/>
      <c r="Z199" s="938"/>
      <c r="AA199" s="938"/>
      <c r="AB199" s="978"/>
      <c r="AC199" s="667"/>
      <c r="AD199" s="667"/>
      <c r="AE199" s="667"/>
      <c r="AF199" s="667"/>
      <c r="AG199" s="667"/>
      <c r="AH199" s="667"/>
      <c r="AI199" s="667"/>
      <c r="AJ199" s="667"/>
      <c r="AK199" s="667"/>
      <c r="AL199" s="667"/>
      <c r="AM199" s="667"/>
      <c r="AN199" s="667"/>
      <c r="AO199" s="667"/>
      <c r="AP199" s="667"/>
      <c r="AQ199" s="667"/>
      <c r="AR199" s="667"/>
      <c r="AS199" s="667"/>
      <c r="AT199" s="667"/>
      <c r="AU199" s="667"/>
      <c r="AV199" s="667"/>
      <c r="AW199" s="667"/>
      <c r="AX199" s="667"/>
      <c r="AY199" s="667"/>
      <c r="AZ199" s="216"/>
      <c r="BA199" s="393"/>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308"/>
      <c r="CC199" s="2163"/>
      <c r="CD199" s="2163"/>
      <c r="CE199" s="2163"/>
      <c r="CF199" s="2163"/>
      <c r="CG199" s="2163"/>
      <c r="CH199" s="2163"/>
      <c r="CI199" s="2163"/>
      <c r="CJ199" s="2163"/>
      <c r="CK199" s="2163"/>
      <c r="CL199" s="2163"/>
      <c r="CM199" s="2163"/>
      <c r="CN199" s="2163"/>
      <c r="CO199" s="2163"/>
      <c r="CP199" s="2163"/>
      <c r="CQ199" s="2163"/>
      <c r="CR199" s="2163"/>
      <c r="CS199" s="2163"/>
      <c r="CT199" s="2163"/>
      <c r="CU199" s="2163"/>
      <c r="CV199" s="2163"/>
      <c r="CW199" s="2163"/>
      <c r="CX199" s="2163"/>
      <c r="CY199" s="2163"/>
      <c r="CZ199" s="2163"/>
    </row>
    <row r="200" s="131" customFormat="true" ht="15" customHeight="true" x14ac:dyDescent="0.2">
      <c r="A200" s="769"/>
      <c r="B200" s="892"/>
      <c r="C200" s="976"/>
      <c r="D200" s="938"/>
      <c r="E200" s="938"/>
      <c r="F200" s="938"/>
      <c r="G200" s="939"/>
      <c r="H200" s="977"/>
      <c r="I200" s="938"/>
      <c r="J200" s="938"/>
      <c r="K200" s="938"/>
      <c r="L200" s="978"/>
      <c r="M200" s="976"/>
      <c r="N200" s="938"/>
      <c r="O200" s="938"/>
      <c r="P200" s="938"/>
      <c r="Q200" s="939"/>
      <c r="R200" s="977"/>
      <c r="S200" s="938"/>
      <c r="T200" s="938"/>
      <c r="U200" s="938"/>
      <c r="V200" s="938"/>
      <c r="W200" s="938"/>
      <c r="X200" s="938"/>
      <c r="Y200" s="938"/>
      <c r="Z200" s="938"/>
      <c r="AA200" s="938"/>
      <c r="AB200" s="978"/>
      <c r="AC200" s="667"/>
      <c r="AD200" s="667"/>
      <c r="AE200" s="667"/>
      <c r="AF200" s="667"/>
      <c r="AG200" s="667"/>
      <c r="AH200" s="667"/>
      <c r="AI200" s="667"/>
      <c r="AJ200" s="667"/>
      <c r="AK200" s="667"/>
      <c r="AL200" s="667"/>
      <c r="AM200" s="667"/>
      <c r="AN200" s="667"/>
      <c r="AO200" s="667"/>
      <c r="AP200" s="667"/>
      <c r="AQ200" s="667"/>
      <c r="AR200" s="667"/>
      <c r="AS200" s="667"/>
      <c r="AT200" s="667"/>
      <c r="AU200" s="667"/>
      <c r="AV200" s="667"/>
      <c r="AW200" s="667"/>
      <c r="AX200" s="667"/>
      <c r="AY200" s="667"/>
      <c r="AZ200" s="216"/>
      <c r="BA200" s="393"/>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308"/>
      <c r="CC200" s="2163"/>
      <c r="CD200" s="2163"/>
      <c r="CE200" s="2163"/>
      <c r="CF200" s="2163"/>
      <c r="CG200" s="2163"/>
      <c r="CH200" s="2163"/>
      <c r="CI200" s="2163"/>
      <c r="CJ200" s="2163"/>
      <c r="CK200" s="2163"/>
      <c r="CL200" s="2163"/>
      <c r="CM200" s="2163"/>
      <c r="CN200" s="2163"/>
      <c r="CO200" s="2163"/>
      <c r="CP200" s="2163"/>
      <c r="CQ200" s="2163"/>
      <c r="CR200" s="2163"/>
      <c r="CS200" s="2163"/>
      <c r="CT200" s="2163"/>
      <c r="CU200" s="2163"/>
      <c r="CV200" s="2163"/>
      <c r="CW200" s="2163"/>
      <c r="CX200" s="2163"/>
      <c r="CY200" s="2163"/>
      <c r="CZ200" s="2163"/>
    </row>
    <row r="201" s="131" customFormat="true" ht="15" customHeight="true" x14ac:dyDescent="0.2">
      <c r="A201" s="769"/>
      <c r="B201" s="892"/>
      <c r="C201" s="976"/>
      <c r="D201" s="938"/>
      <c r="E201" s="938"/>
      <c r="F201" s="938"/>
      <c r="G201" s="939"/>
      <c r="H201" s="977"/>
      <c r="I201" s="938"/>
      <c r="J201" s="938"/>
      <c r="K201" s="938"/>
      <c r="L201" s="978"/>
      <c r="M201" s="976"/>
      <c r="N201" s="938"/>
      <c r="O201" s="938"/>
      <c r="P201" s="938"/>
      <c r="Q201" s="939"/>
      <c r="R201" s="977"/>
      <c r="S201" s="938"/>
      <c r="T201" s="938"/>
      <c r="U201" s="938"/>
      <c r="V201" s="938"/>
      <c r="W201" s="938"/>
      <c r="X201" s="938"/>
      <c r="Y201" s="938"/>
      <c r="Z201" s="938"/>
      <c r="AA201" s="938"/>
      <c r="AB201" s="978"/>
      <c r="AC201" s="667"/>
      <c r="AD201" s="667"/>
      <c r="AE201" s="667"/>
      <c r="AF201" s="667"/>
      <c r="AG201" s="667"/>
      <c r="AH201" s="667"/>
      <c r="AI201" s="667"/>
      <c r="AJ201" s="667"/>
      <c r="AK201" s="667"/>
      <c r="AL201" s="667"/>
      <c r="AM201" s="667"/>
      <c r="AN201" s="667"/>
      <c r="AO201" s="667"/>
      <c r="AP201" s="667"/>
      <c r="AQ201" s="667"/>
      <c r="AR201" s="667"/>
      <c r="AS201" s="667"/>
      <c r="AT201" s="667"/>
      <c r="AU201" s="667"/>
      <c r="AV201" s="667"/>
      <c r="AW201" s="667"/>
      <c r="AX201" s="667"/>
      <c r="AY201" s="667"/>
      <c r="AZ201" s="216"/>
      <c r="BA201" s="393"/>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308"/>
      <c r="CC201" s="2163"/>
      <c r="CD201" s="2163"/>
      <c r="CE201" s="2163"/>
      <c r="CF201" s="2163"/>
      <c r="CG201" s="2163"/>
      <c r="CH201" s="2163"/>
      <c r="CI201" s="2163"/>
      <c r="CJ201" s="2163"/>
      <c r="CK201" s="2163"/>
      <c r="CL201" s="2163"/>
      <c r="CM201" s="2163"/>
      <c r="CN201" s="2163"/>
      <c r="CO201" s="2163"/>
      <c r="CP201" s="2163"/>
      <c r="CQ201" s="2163"/>
      <c r="CR201" s="2163"/>
      <c r="CS201" s="2163"/>
      <c r="CT201" s="2163"/>
      <c r="CU201" s="2163"/>
      <c r="CV201" s="2163"/>
      <c r="CW201" s="2163"/>
      <c r="CX201" s="2163"/>
      <c r="CY201" s="2163"/>
      <c r="CZ201" s="2163"/>
    </row>
    <row r="202" s="131" customFormat="true" ht="15" customHeight="true" x14ac:dyDescent="0.2">
      <c r="A202" s="769"/>
      <c r="B202" s="892"/>
      <c r="C202" s="976"/>
      <c r="D202" s="938"/>
      <c r="E202" s="938"/>
      <c r="F202" s="938"/>
      <c r="G202" s="939"/>
      <c r="H202" s="977"/>
      <c r="I202" s="938"/>
      <c r="J202" s="938"/>
      <c r="K202" s="938"/>
      <c r="L202" s="978"/>
      <c r="M202" s="976"/>
      <c r="N202" s="938"/>
      <c r="O202" s="938"/>
      <c r="P202" s="938"/>
      <c r="Q202" s="939"/>
      <c r="R202" s="977"/>
      <c r="S202" s="938"/>
      <c r="T202" s="938"/>
      <c r="U202" s="938"/>
      <c r="V202" s="938"/>
      <c r="W202" s="938"/>
      <c r="X202" s="938"/>
      <c r="Y202" s="938"/>
      <c r="Z202" s="938"/>
      <c r="AA202" s="938"/>
      <c r="AB202" s="978"/>
      <c r="AC202" s="667"/>
      <c r="AD202" s="667"/>
      <c r="AE202" s="667"/>
      <c r="AF202" s="667"/>
      <c r="AG202" s="667"/>
      <c r="AH202" s="667"/>
      <c r="AI202" s="667"/>
      <c r="AJ202" s="667"/>
      <c r="AK202" s="667"/>
      <c r="AL202" s="667"/>
      <c r="AM202" s="667"/>
      <c r="AN202" s="667"/>
      <c r="AO202" s="667"/>
      <c r="AP202" s="667"/>
      <c r="AQ202" s="667"/>
      <c r="AR202" s="667"/>
      <c r="AS202" s="667"/>
      <c r="AT202" s="667"/>
      <c r="AU202" s="667"/>
      <c r="AV202" s="667"/>
      <c r="AW202" s="667"/>
      <c r="AX202" s="667"/>
      <c r="AY202" s="667"/>
      <c r="AZ202" s="216"/>
      <c r="BA202" s="393"/>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308"/>
      <c r="CC202" s="2163"/>
      <c r="CD202" s="2163"/>
      <c r="CE202" s="2163"/>
      <c r="CF202" s="2163"/>
      <c r="CG202" s="2163"/>
      <c r="CH202" s="2163"/>
      <c r="CI202" s="2163"/>
      <c r="CJ202" s="2163"/>
      <c r="CK202" s="2163"/>
      <c r="CL202" s="2163"/>
      <c r="CM202" s="2163"/>
      <c r="CN202" s="2163"/>
      <c r="CO202" s="2163"/>
      <c r="CP202" s="2163"/>
      <c r="CQ202" s="2163"/>
      <c r="CR202" s="2163"/>
      <c r="CS202" s="2163"/>
      <c r="CT202" s="2163"/>
      <c r="CU202" s="2163"/>
      <c r="CV202" s="2163"/>
      <c r="CW202" s="2163"/>
      <c r="CX202" s="2163"/>
      <c r="CY202" s="2163"/>
      <c r="CZ202" s="2163"/>
    </row>
    <row r="203" s="693" customFormat="true" ht="15" customHeight="true" x14ac:dyDescent="0.2">
      <c r="A203" s="1387"/>
      <c r="B203" s="1536"/>
      <c r="C203" s="1486"/>
      <c r="D203" s="1487"/>
      <c r="E203" s="1487"/>
      <c r="F203" s="1487"/>
      <c r="G203" s="1488"/>
      <c r="H203" s="1489"/>
      <c r="I203" s="1487"/>
      <c r="J203" s="1487"/>
      <c r="K203" s="1487"/>
      <c r="L203" s="1490"/>
      <c r="M203" s="1491"/>
      <c r="N203" s="1487"/>
      <c r="O203" s="1487"/>
      <c r="P203" s="1487"/>
      <c r="Q203" s="1488"/>
      <c r="R203" s="1489"/>
      <c r="S203" s="1487"/>
      <c r="T203" s="1487"/>
      <c r="U203" s="1487"/>
      <c r="V203" s="1487"/>
      <c r="W203" s="1487"/>
      <c r="X203" s="1487"/>
      <c r="Y203" s="1487"/>
      <c r="Z203" s="1487"/>
      <c r="AA203" s="1487"/>
      <c r="AB203" s="2210"/>
      <c r="AC203" s="667"/>
      <c r="AD203" s="667"/>
      <c r="AE203" s="667"/>
      <c r="AF203" s="667"/>
      <c r="AG203" s="667"/>
      <c r="AH203" s="667"/>
      <c r="AI203" s="667"/>
      <c r="AJ203" s="667"/>
      <c r="AK203" s="667"/>
      <c r="AL203" s="667"/>
      <c r="AM203" s="667"/>
      <c r="AN203" s="667"/>
      <c r="AO203" s="667"/>
      <c r="AP203" s="667"/>
      <c r="AQ203" s="667"/>
      <c r="AR203" s="667"/>
      <c r="AS203" s="667"/>
      <c r="AT203" s="667"/>
      <c r="AU203" s="667"/>
      <c r="AV203" s="667"/>
      <c r="AW203" s="667"/>
      <c r="AX203" s="667"/>
      <c r="AY203" s="667"/>
      <c r="AZ203" s="216"/>
      <c r="BA203" s="393"/>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308"/>
      <c r="CC203" s="2163"/>
      <c r="CD203" s="2163"/>
      <c r="CE203" s="2163"/>
      <c r="CF203" s="2163"/>
      <c r="CG203" s="2163"/>
      <c r="CH203" s="2163"/>
      <c r="CI203" s="2163"/>
      <c r="CJ203" s="2163"/>
      <c r="CK203" s="2163"/>
      <c r="CL203" s="2163"/>
      <c r="CM203" s="2163"/>
      <c r="CN203" s="2163"/>
      <c r="CO203" s="2163"/>
      <c r="CP203" s="2163"/>
      <c r="CQ203" s="2163"/>
      <c r="CR203" s="2163"/>
      <c r="CS203" s="2163"/>
      <c r="CT203" s="2163"/>
      <c r="CU203" s="2163"/>
      <c r="CV203" s="2163"/>
      <c r="CW203" s="2163"/>
      <c r="CX203" s="2163"/>
      <c r="CY203" s="2163"/>
      <c r="CZ203" s="2163"/>
    </row>
    <row r="204" s="693" customFormat="true" ht="15" customHeight="true" x14ac:dyDescent="0.2">
      <c r="A204" s="1387"/>
      <c r="B204" s="1536"/>
      <c r="C204" s="1486"/>
      <c r="D204" s="1487"/>
      <c r="E204" s="1487"/>
      <c r="F204" s="1487"/>
      <c r="G204" s="1488"/>
      <c r="H204" s="1489"/>
      <c r="I204" s="1487"/>
      <c r="J204" s="1487"/>
      <c r="K204" s="1487"/>
      <c r="L204" s="1490"/>
      <c r="M204" s="1491"/>
      <c r="N204" s="1487"/>
      <c r="O204" s="1487"/>
      <c r="P204" s="1487"/>
      <c r="Q204" s="1488"/>
      <c r="R204" s="1489"/>
      <c r="S204" s="1487"/>
      <c r="T204" s="1487"/>
      <c r="U204" s="1487"/>
      <c r="V204" s="1487"/>
      <c r="W204" s="1487"/>
      <c r="X204" s="1487"/>
      <c r="Y204" s="1487"/>
      <c r="Z204" s="1487"/>
      <c r="AA204" s="1487"/>
      <c r="AB204" s="2210"/>
      <c r="AC204" s="667"/>
      <c r="AD204" s="667"/>
      <c r="AE204" s="667"/>
      <c r="AF204" s="667"/>
      <c r="AG204" s="667"/>
      <c r="AH204" s="667"/>
      <c r="AI204" s="667"/>
      <c r="AJ204" s="667"/>
      <c r="AK204" s="667"/>
      <c r="AL204" s="667"/>
      <c r="AM204" s="667"/>
      <c r="AN204" s="667"/>
      <c r="AO204" s="667"/>
      <c r="AP204" s="667"/>
      <c r="AQ204" s="667"/>
      <c r="AR204" s="667"/>
      <c r="AS204" s="667"/>
      <c r="AT204" s="667"/>
      <c r="AU204" s="667"/>
      <c r="AV204" s="667"/>
      <c r="AW204" s="667"/>
      <c r="AX204" s="667"/>
      <c r="AY204" s="667"/>
      <c r="AZ204" s="216"/>
      <c r="BA204" s="393"/>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308"/>
      <c r="CC204" s="2163"/>
      <c r="CD204" s="2163"/>
      <c r="CE204" s="2163"/>
      <c r="CF204" s="2163"/>
      <c r="CG204" s="2163"/>
      <c r="CH204" s="2163"/>
      <c r="CI204" s="2163"/>
      <c r="CJ204" s="2163"/>
      <c r="CK204" s="2163"/>
      <c r="CL204" s="2163"/>
      <c r="CM204" s="2163"/>
      <c r="CN204" s="2163"/>
      <c r="CO204" s="2163"/>
      <c r="CP204" s="2163"/>
      <c r="CQ204" s="2163"/>
      <c r="CR204" s="2163"/>
      <c r="CS204" s="2163"/>
      <c r="CT204" s="2163"/>
      <c r="CU204" s="2163"/>
      <c r="CV204" s="2163"/>
      <c r="CW204" s="2163"/>
      <c r="CX204" s="2163"/>
      <c r="CY204" s="2163"/>
      <c r="CZ204" s="2163"/>
    </row>
    <row r="205" s="693" customFormat="true" ht="15" customHeight="true" x14ac:dyDescent="0.2">
      <c r="A205" s="1395"/>
      <c r="B205" s="1538"/>
      <c r="C205" s="1510"/>
      <c r="D205" s="1511"/>
      <c r="E205" s="1511"/>
      <c r="F205" s="1511"/>
      <c r="G205" s="1512"/>
      <c r="H205" s="1513"/>
      <c r="I205" s="1511"/>
      <c r="J205" s="1511"/>
      <c r="K205" s="1511"/>
      <c r="L205" s="1514"/>
      <c r="M205" s="1515"/>
      <c r="N205" s="1511"/>
      <c r="O205" s="1511"/>
      <c r="P205" s="1511"/>
      <c r="Q205" s="1512"/>
      <c r="R205" s="1513"/>
      <c r="S205" s="1511"/>
      <c r="T205" s="1511"/>
      <c r="U205" s="1511"/>
      <c r="V205" s="1511"/>
      <c r="W205" s="1511"/>
      <c r="X205" s="1511"/>
      <c r="Y205" s="1511"/>
      <c r="Z205" s="1511"/>
      <c r="AA205" s="1511"/>
      <c r="AB205" s="2216"/>
      <c r="AC205" s="667"/>
      <c r="AD205" s="667"/>
      <c r="AE205" s="667"/>
      <c r="AF205" s="667"/>
      <c r="AG205" s="667"/>
      <c r="AH205" s="667"/>
      <c r="AI205" s="667"/>
      <c r="AJ205" s="667"/>
      <c r="AK205" s="667"/>
      <c r="AL205" s="667"/>
      <c r="AM205" s="667"/>
      <c r="AN205" s="667"/>
      <c r="AO205" s="667"/>
      <c r="AP205" s="667"/>
      <c r="AQ205" s="667"/>
      <c r="AR205" s="667"/>
      <c r="AS205" s="667"/>
      <c r="AT205" s="667"/>
      <c r="AU205" s="667"/>
      <c r="AV205" s="667"/>
      <c r="AW205" s="667"/>
      <c r="AX205" s="667"/>
      <c r="AY205" s="667"/>
      <c r="AZ205" s="216"/>
      <c r="BA205" s="393"/>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358"/>
      <c r="CC205" s="2163"/>
      <c r="CD205" s="2163"/>
      <c r="CE205" s="2163"/>
      <c r="CF205" s="2163"/>
      <c r="CG205" s="2163"/>
      <c r="CH205" s="2163"/>
      <c r="CI205" s="2163"/>
      <c r="CJ205" s="2163"/>
      <c r="CK205" s="2163"/>
      <c r="CL205" s="2163"/>
      <c r="CM205" s="2163"/>
      <c r="CN205" s="2163"/>
      <c r="CO205" s="2163"/>
      <c r="CP205" s="2163"/>
      <c r="CQ205" s="2163"/>
      <c r="CR205" s="2163"/>
      <c r="CS205" s="2163"/>
      <c r="CT205" s="2163"/>
      <c r="CU205" s="2163"/>
      <c r="CV205" s="2163"/>
      <c r="CW205" s="2163"/>
      <c r="CX205" s="2163"/>
      <c r="CY205" s="2163"/>
      <c r="CZ205" s="2163"/>
    </row>
    <row r="206" s="693" customFormat="true" ht="250.15" customHeight="true" x14ac:dyDescent="0.2">
      <c r="B206" s="695"/>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447" t="str">
        <f>A1026</f>
        <v>Ethiopia</v>
      </c>
      <c r="B208" s="2448"/>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2005</v>
      </c>
      <c r="B209" s="139"/>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4" t="s">
        <v>111</v>
      </c>
      <c r="B210" s="14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5" t="s">
        <v>97</v>
      </c>
      <c r="B212" s="222"/>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DHS05</v>
      </c>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99"/>
      <c r="B216" s="697"/>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99"/>
      <c r="B217" s="698"/>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99"/>
      <c r="B218" s="697"/>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700"/>
      <c r="B219" s="70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399" customFormat="true" ht="15" customHeight="true" x14ac:dyDescent="0.2">
      <c r="A220" s="114" t="s">
        <v>86</v>
      </c>
      <c r="B220" s="206"/>
      <c r="C220" s="2449" t="s">
        <v>114</v>
      </c>
      <c r="D220" s="2450"/>
      <c r="E220" s="2450"/>
      <c r="F220" s="2450"/>
      <c r="G220" s="2451"/>
      <c r="H220" s="2635" t="s">
        <v>38</v>
      </c>
      <c r="I220" s="2636"/>
      <c r="J220" s="2636"/>
      <c r="K220" s="2636"/>
      <c r="L220" s="2637"/>
      <c r="M220" s="2638" t="s">
        <v>37</v>
      </c>
      <c r="N220" s="2639"/>
      <c r="O220" s="2639"/>
      <c r="P220" s="2639"/>
      <c r="Q220" s="2640"/>
      <c r="R220" s="2184" t="s">
        <v>137</v>
      </c>
      <c r="S220" s="2195"/>
      <c r="T220" s="2195"/>
      <c r="U220" s="2195"/>
      <c r="V220" s="2195"/>
      <c r="W220" s="2195"/>
      <c r="X220" s="2195"/>
      <c r="Y220" s="2195"/>
      <c r="Z220" s="2195"/>
      <c r="AA220" s="2195"/>
      <c r="AB220" s="2196"/>
      <c r="AC220" s="667"/>
      <c r="AD220" s="667"/>
      <c r="AE220" s="667"/>
      <c r="AF220" s="667"/>
      <c r="AG220" s="667"/>
      <c r="AH220" s="667"/>
      <c r="AI220" s="667"/>
      <c r="AJ220" s="667"/>
      <c r="AK220" s="667"/>
      <c r="AL220" s="667"/>
      <c r="AM220" s="667"/>
      <c r="AN220" s="667"/>
      <c r="AO220" s="667"/>
      <c r="AP220" s="667"/>
      <c r="AQ220" s="667"/>
      <c r="AR220" s="667"/>
      <c r="AS220" s="667"/>
      <c r="AT220" s="667"/>
      <c r="AU220" s="667"/>
      <c r="AV220" s="667"/>
      <c r="AW220" s="667"/>
      <c r="AX220" s="667"/>
      <c r="AY220" s="667"/>
      <c r="AZ220" s="216"/>
      <c r="BA220" s="217" t="s">
        <v>128</v>
      </c>
      <c r="BB220" s="114" t="s">
        <v>86</v>
      </c>
      <c r="BC220" s="2561" t="s">
        <v>114</v>
      </c>
      <c r="BD220" s="2562"/>
      <c r="BE220" s="2562"/>
      <c r="BF220" s="2562"/>
      <c r="BG220" s="2563"/>
      <c r="BH220" s="2564" t="s">
        <v>38</v>
      </c>
      <c r="BI220" s="2562"/>
      <c r="BJ220" s="2562"/>
      <c r="BK220" s="2562"/>
      <c r="BL220" s="2563"/>
      <c r="BM220" s="2564" t="s">
        <v>37</v>
      </c>
      <c r="BN220" s="2562"/>
      <c r="BO220" s="2562"/>
      <c r="BP220" s="2562"/>
      <c r="BQ220" s="2565"/>
      <c r="BR220" s="2082" t="s">
        <v>137</v>
      </c>
      <c r="BS220" s="2083"/>
      <c r="BT220" s="2083"/>
      <c r="BU220" s="2083"/>
      <c r="BV220" s="2083"/>
      <c r="BW220" s="2083"/>
      <c r="BX220" s="2083"/>
      <c r="BY220" s="2084"/>
      <c r="BZ220" s="313"/>
      <c r="CA220" s="313"/>
      <c r="CB220" s="313"/>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399" customFormat="true" ht="12.75" x14ac:dyDescent="0.2">
      <c r="A221" s="190" t="s">
        <v>87</v>
      </c>
      <c r="B221" s="247"/>
      <c r="C221" s="285" t="s">
        <v>0</v>
      </c>
      <c r="D221" s="286" t="s">
        <v>1</v>
      </c>
      <c r="E221" s="286" t="s">
        <v>2</v>
      </c>
      <c r="F221" s="286" t="s">
        <v>3</v>
      </c>
      <c r="G221" s="287" t="s">
        <v>4</v>
      </c>
      <c r="H221" s="1368" t="s">
        <v>0</v>
      </c>
      <c r="I221" s="1336" t="s">
        <v>1</v>
      </c>
      <c r="J221" s="1336" t="s">
        <v>2</v>
      </c>
      <c r="K221" s="1336" t="s">
        <v>3</v>
      </c>
      <c r="L221" s="1337" t="s">
        <v>4</v>
      </c>
      <c r="M221" s="1358" t="s">
        <v>0</v>
      </c>
      <c r="N221" s="1336" t="s">
        <v>1</v>
      </c>
      <c r="O221" s="1336" t="s">
        <v>2</v>
      </c>
      <c r="P221" s="1336" t="s">
        <v>3</v>
      </c>
      <c r="Q221" s="1380" t="s">
        <v>4</v>
      </c>
      <c r="R221" s="1368" t="s">
        <v>246</v>
      </c>
      <c r="S221" s="1336" t="s">
        <v>247</v>
      </c>
      <c r="T221" s="1336" t="s">
        <v>150</v>
      </c>
      <c r="U221" s="1336" t="s">
        <v>151</v>
      </c>
      <c r="V221" s="1336" t="s">
        <v>152</v>
      </c>
      <c r="W221" s="1336" t="s">
        <v>153</v>
      </c>
      <c r="X221" s="1336" t="s">
        <v>154</v>
      </c>
      <c r="Y221" s="1336" t="s">
        <v>155</v>
      </c>
      <c r="Z221" s="1336" t="s">
        <v>156</v>
      </c>
      <c r="AA221" s="1336" t="s">
        <v>157</v>
      </c>
      <c r="AB221" s="1338" t="s">
        <v>158</v>
      </c>
      <c r="AC221" s="667"/>
      <c r="AD221" s="667"/>
      <c r="AE221" s="667"/>
      <c r="AF221" s="667"/>
      <c r="AG221" s="667"/>
      <c r="AH221" s="667"/>
      <c r="AI221" s="667"/>
      <c r="AJ221" s="667"/>
      <c r="AK221" s="667"/>
      <c r="AL221" s="667"/>
      <c r="AM221" s="667"/>
      <c r="AN221" s="667"/>
      <c r="AO221" s="667"/>
      <c r="AP221" s="667"/>
      <c r="AQ221" s="667"/>
      <c r="AR221" s="667"/>
      <c r="AS221" s="667"/>
      <c r="AT221" s="667"/>
      <c r="AU221" s="667"/>
      <c r="AV221" s="667"/>
      <c r="AW221" s="667"/>
      <c r="AX221" s="667"/>
      <c r="AY221" s="667"/>
      <c r="AZ221" s="216"/>
      <c r="BA221" s="202" t="s">
        <v>117</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246</v>
      </c>
      <c r="BS221" s="176" t="s">
        <v>247</v>
      </c>
      <c r="BT221" s="176" t="s">
        <v>150</v>
      </c>
      <c r="BU221" s="176" t="s">
        <v>151</v>
      </c>
      <c r="BV221" s="176" t="s">
        <v>152</v>
      </c>
      <c r="BW221" s="176" t="s">
        <v>153</v>
      </c>
      <c r="BX221" s="176" t="s">
        <v>154</v>
      </c>
      <c r="BY221" s="177" t="s">
        <v>155</v>
      </c>
      <c r="BZ221" s="177" t="s">
        <v>156</v>
      </c>
      <c r="CA221" s="177" t="s">
        <v>157</v>
      </c>
      <c r="CB221" s="177" t="s">
        <v>158</v>
      </c>
      <c r="CC221" s="2164"/>
      <c r="CD221" s="2164"/>
      <c r="CE221" s="2164"/>
      <c r="CF221" s="2164"/>
      <c r="CG221" s="2164"/>
      <c r="CH221" s="2164"/>
      <c r="CI221" s="2164"/>
      <c r="CJ221" s="2164"/>
      <c r="CK221" s="2164"/>
      <c r="CL221" s="2164"/>
      <c r="CM221" s="2164"/>
      <c r="CN221" s="2164"/>
      <c r="CO221" s="2164"/>
      <c r="CP221" s="2164"/>
      <c r="CQ221" s="2164"/>
      <c r="CR221" s="2164"/>
      <c r="CS221" s="2164"/>
      <c r="CT221" s="2164"/>
      <c r="CU221" s="2164"/>
      <c r="CV221" s="2164"/>
      <c r="CW221" s="2164"/>
      <c r="CX221" s="2164"/>
      <c r="CY221" s="2164"/>
      <c r="CZ221" s="2164"/>
    </row>
    <row r="222" s="399" customFormat="true" ht="15" customHeight="true" x14ac:dyDescent="0.2">
      <c r="A222" s="2623" t="s">
        <v>36</v>
      </c>
      <c r="B222" s="1539" t="s">
        <v>15</v>
      </c>
      <c r="C222" s="1153" t="s">
        <v>35</v>
      </c>
      <c r="D222" s="1167" t="s">
        <v>35</v>
      </c>
      <c r="E222" s="1167" t="s">
        <v>35</v>
      </c>
      <c r="F222" s="1167" t="s">
        <v>35</v>
      </c>
      <c r="G222" s="1181" t="s">
        <v>35</v>
      </c>
      <c r="H222" s="1195" t="s">
        <v>35</v>
      </c>
      <c r="I222" s="1167" t="s">
        <v>35</v>
      </c>
      <c r="J222" s="1167" t="s">
        <v>35</v>
      </c>
      <c r="K222" s="1167" t="s">
        <v>35</v>
      </c>
      <c r="L222" s="1209" t="s">
        <v>35</v>
      </c>
      <c r="M222" s="1153" t="s">
        <v>35</v>
      </c>
      <c r="N222" s="1167" t="s">
        <v>35</v>
      </c>
      <c r="O222" s="1167" t="s">
        <v>35</v>
      </c>
      <c r="P222" s="1167" t="s">
        <v>35</v>
      </c>
      <c r="Q222" s="1181" t="s">
        <v>35</v>
      </c>
      <c r="R222" s="1195" t="s">
        <v>35</v>
      </c>
      <c r="S222" s="1167" t="s">
        <v>35</v>
      </c>
      <c r="T222" s="1167" t="s">
        <v>35</v>
      </c>
      <c r="U222" s="1167" t="s">
        <v>35</v>
      </c>
      <c r="V222" s="1167" t="s">
        <v>35</v>
      </c>
      <c r="W222" s="1167" t="s">
        <v>35</v>
      </c>
      <c r="X222" s="1167" t="s">
        <v>35</v>
      </c>
      <c r="Y222" s="1167" t="s">
        <v>35</v>
      </c>
      <c r="Z222" s="1167" t="s">
        <v>35</v>
      </c>
      <c r="AA222" s="1167" t="s">
        <v>35</v>
      </c>
      <c r="AB222" s="1209" t="s">
        <v>35</v>
      </c>
      <c r="AC222" s="667"/>
      <c r="AD222" s="667"/>
      <c r="AE222" s="667"/>
      <c r="AF222" s="667"/>
      <c r="AG222" s="667"/>
      <c r="AH222" s="667"/>
      <c r="AI222" s="667"/>
      <c r="AJ222" s="667"/>
      <c r="AK222" s="667"/>
      <c r="AL222" s="667"/>
      <c r="AM222" s="667"/>
      <c r="AN222" s="667"/>
      <c r="AO222" s="667"/>
      <c r="AP222" s="667"/>
      <c r="AQ222" s="667"/>
      <c r="AR222" s="667"/>
      <c r="AS222" s="667"/>
      <c r="AT222" s="667"/>
      <c r="AU222" s="667"/>
      <c r="AV222" s="667"/>
      <c r="AW222" s="667"/>
      <c r="AX222" s="667"/>
      <c r="AY222" s="667"/>
      <c r="AZ222" s="216"/>
      <c r="BA222" s="2573" t="s">
        <v>36</v>
      </c>
      <c r="BB222" s="160" t="s">
        <v>15</v>
      </c>
      <c r="BC222" s="1230" t="s">
        <v>35</v>
      </c>
      <c r="BD222" s="1250" t="s">
        <v>35</v>
      </c>
      <c r="BE222" s="1250" t="s">
        <v>35</v>
      </c>
      <c r="BF222" s="1250" t="s">
        <v>35</v>
      </c>
      <c r="BG222" s="1271" t="s">
        <v>35</v>
      </c>
      <c r="BH222" s="1292" t="s">
        <v>35</v>
      </c>
      <c r="BI222" s="1250" t="s">
        <v>35</v>
      </c>
      <c r="BJ222" s="1250" t="s">
        <v>35</v>
      </c>
      <c r="BK222" s="1250" t="s">
        <v>35</v>
      </c>
      <c r="BL222" s="1271" t="s">
        <v>35</v>
      </c>
      <c r="BM222" s="1292" t="s">
        <v>35</v>
      </c>
      <c r="BN222" s="1250" t="s">
        <v>35</v>
      </c>
      <c r="BO222" s="1250" t="s">
        <v>35</v>
      </c>
      <c r="BP222" s="1250" t="s">
        <v>35</v>
      </c>
      <c r="BQ222" s="1271" t="s">
        <v>35</v>
      </c>
      <c r="BR222" s="1292" t="s">
        <v>35</v>
      </c>
      <c r="BS222" s="1250" t="s">
        <v>35</v>
      </c>
      <c r="BT222" s="1250" t="s">
        <v>35</v>
      </c>
      <c r="BU222" s="1250" t="s">
        <v>35</v>
      </c>
      <c r="BV222" s="1250" t="s">
        <v>35</v>
      </c>
      <c r="BW222" s="1250" t="s">
        <v>35</v>
      </c>
      <c r="BX222" s="1250" t="s">
        <v>35</v>
      </c>
      <c r="BY222" s="1311" t="s">
        <v>35</v>
      </c>
      <c r="BZ222" s="1311" t="s">
        <v>35</v>
      </c>
      <c r="CA222" s="1311" t="s">
        <v>35</v>
      </c>
      <c r="CB222" s="1311" t="s">
        <v>35</v>
      </c>
      <c r="CC222" s="2165"/>
      <c r="CD222" s="2165"/>
      <c r="CE222" s="2165"/>
      <c r="CF222" s="2165"/>
      <c r="CG222" s="2165"/>
      <c r="CH222" s="2165"/>
      <c r="CI222" s="2165"/>
      <c r="CJ222" s="2165"/>
      <c r="CK222" s="2165"/>
      <c r="CL222" s="2165"/>
      <c r="CM222" s="2165"/>
      <c r="CN222" s="2165"/>
      <c r="CO222" s="2165"/>
      <c r="CP222" s="2165"/>
      <c r="CQ222" s="2165"/>
      <c r="CR222" s="2165"/>
      <c r="CS222" s="2165"/>
      <c r="CT222" s="2165"/>
      <c r="CU222" s="2165"/>
      <c r="CV222" s="2165"/>
      <c r="CW222" s="2165"/>
      <c r="CX222" s="2165"/>
      <c r="CY222" s="2165"/>
      <c r="CZ222" s="2166"/>
    </row>
    <row r="223" s="399" customFormat="true" ht="15" customHeight="true" x14ac:dyDescent="0.2">
      <c r="A223" s="2624"/>
      <c r="B223" s="1540" t="s">
        <v>16</v>
      </c>
      <c r="C223" s="1154" t="s">
        <v>35</v>
      </c>
      <c r="D223" s="1168" t="s">
        <v>35</v>
      </c>
      <c r="E223" s="1168" t="s">
        <v>35</v>
      </c>
      <c r="F223" s="1168" t="s">
        <v>35</v>
      </c>
      <c r="G223" s="1182" t="s">
        <v>35</v>
      </c>
      <c r="H223" s="1196" t="s">
        <v>35</v>
      </c>
      <c r="I223" s="1168" t="s">
        <v>35</v>
      </c>
      <c r="J223" s="1168" t="s">
        <v>35</v>
      </c>
      <c r="K223" s="1168" t="s">
        <v>35</v>
      </c>
      <c r="L223" s="1210" t="s">
        <v>35</v>
      </c>
      <c r="M223" s="1154" t="s">
        <v>35</v>
      </c>
      <c r="N223" s="1168" t="s">
        <v>35</v>
      </c>
      <c r="O223" s="1168" t="s">
        <v>35</v>
      </c>
      <c r="P223" s="1168" t="s">
        <v>35</v>
      </c>
      <c r="Q223" s="1182" t="s">
        <v>35</v>
      </c>
      <c r="R223" s="1196" t="s">
        <v>35</v>
      </c>
      <c r="S223" s="1168" t="s">
        <v>35</v>
      </c>
      <c r="T223" s="1168" t="s">
        <v>35</v>
      </c>
      <c r="U223" s="1168" t="s">
        <v>35</v>
      </c>
      <c r="V223" s="1168" t="s">
        <v>35</v>
      </c>
      <c r="W223" s="1168" t="s">
        <v>35</v>
      </c>
      <c r="X223" s="1168" t="s">
        <v>35</v>
      </c>
      <c r="Y223" s="1168" t="s">
        <v>35</v>
      </c>
      <c r="Z223" s="1168" t="s">
        <v>35</v>
      </c>
      <c r="AA223" s="1168" t="s">
        <v>35</v>
      </c>
      <c r="AB223" s="1210" t="s">
        <v>35</v>
      </c>
      <c r="AC223" s="667"/>
      <c r="AD223" s="667"/>
      <c r="AE223" s="667"/>
      <c r="AF223" s="667"/>
      <c r="AG223" s="667"/>
      <c r="AH223" s="667"/>
      <c r="AI223" s="667"/>
      <c r="AJ223" s="667"/>
      <c r="AK223" s="667"/>
      <c r="AL223" s="667"/>
      <c r="AM223" s="667"/>
      <c r="AN223" s="667"/>
      <c r="AO223" s="667"/>
      <c r="AP223" s="667"/>
      <c r="AQ223" s="667"/>
      <c r="AR223" s="667"/>
      <c r="AS223" s="667"/>
      <c r="AT223" s="667"/>
      <c r="AU223" s="667"/>
      <c r="AV223" s="667"/>
      <c r="AW223" s="667"/>
      <c r="AX223" s="667"/>
      <c r="AY223" s="667"/>
      <c r="AZ223" s="216"/>
      <c r="BA223" s="2574"/>
      <c r="BB223" s="161" t="s">
        <v>16</v>
      </c>
      <c r="BC223" s="1231" t="s">
        <v>35</v>
      </c>
      <c r="BD223" s="1251" t="s">
        <v>35</v>
      </c>
      <c r="BE223" s="1251" t="s">
        <v>35</v>
      </c>
      <c r="BF223" s="1251" t="s">
        <v>35</v>
      </c>
      <c r="BG223" s="1272" t="s">
        <v>35</v>
      </c>
      <c r="BH223" s="1293" t="s">
        <v>35</v>
      </c>
      <c r="BI223" s="1251" t="s">
        <v>35</v>
      </c>
      <c r="BJ223" s="1251" t="s">
        <v>35</v>
      </c>
      <c r="BK223" s="1251" t="s">
        <v>35</v>
      </c>
      <c r="BL223" s="1272" t="s">
        <v>35</v>
      </c>
      <c r="BM223" s="1293" t="s">
        <v>35</v>
      </c>
      <c r="BN223" s="1251" t="s">
        <v>35</v>
      </c>
      <c r="BO223" s="1251" t="s">
        <v>35</v>
      </c>
      <c r="BP223" s="1251" t="s">
        <v>35</v>
      </c>
      <c r="BQ223" s="1272" t="s">
        <v>35</v>
      </c>
      <c r="BR223" s="1293" t="s">
        <v>35</v>
      </c>
      <c r="BS223" s="1251" t="s">
        <v>35</v>
      </c>
      <c r="BT223" s="1251" t="s">
        <v>35</v>
      </c>
      <c r="BU223" s="1251" t="s">
        <v>35</v>
      </c>
      <c r="BV223" s="1251" t="s">
        <v>35</v>
      </c>
      <c r="BW223" s="1251" t="s">
        <v>35</v>
      </c>
      <c r="BX223" s="1251" t="s">
        <v>35</v>
      </c>
      <c r="BY223" s="1312" t="s">
        <v>35</v>
      </c>
      <c r="BZ223" s="1312" t="s">
        <v>35</v>
      </c>
      <c r="CA223" s="1312" t="s">
        <v>35</v>
      </c>
      <c r="CB223" s="1312" t="s">
        <v>35</v>
      </c>
      <c r="CC223" s="2167"/>
      <c r="CD223" s="2167"/>
      <c r="CE223" s="2167"/>
      <c r="CF223" s="2167"/>
      <c r="CG223" s="2167"/>
      <c r="CH223" s="2167"/>
      <c r="CI223" s="2167"/>
      <c r="CJ223" s="2167"/>
      <c r="CK223" s="2167"/>
      <c r="CL223" s="2167"/>
      <c r="CM223" s="2167"/>
      <c r="CN223" s="2167"/>
      <c r="CO223" s="2167"/>
      <c r="CP223" s="2167"/>
      <c r="CQ223" s="2167"/>
      <c r="CR223" s="2167"/>
      <c r="CS223" s="2167"/>
      <c r="CT223" s="2167"/>
      <c r="CU223" s="2167"/>
      <c r="CV223" s="2167"/>
      <c r="CW223" s="2167"/>
      <c r="CX223" s="2167"/>
      <c r="CY223" s="2167"/>
      <c r="CZ223" s="2168"/>
    </row>
    <row r="224" s="399" customFormat="true" ht="15" customHeight="true" x14ac:dyDescent="0.2">
      <c r="A224" s="2625"/>
      <c r="B224" s="1541" t="s">
        <v>20</v>
      </c>
      <c r="C224" s="1155" t="s">
        <v>35</v>
      </c>
      <c r="D224" s="1169" t="s">
        <v>35</v>
      </c>
      <c r="E224" s="1169" t="s">
        <v>35</v>
      </c>
      <c r="F224" s="1169" t="s">
        <v>35</v>
      </c>
      <c r="G224" s="1183" t="s">
        <v>35</v>
      </c>
      <c r="H224" s="1197" t="s">
        <v>35</v>
      </c>
      <c r="I224" s="1169" t="s">
        <v>35</v>
      </c>
      <c r="J224" s="1169" t="s">
        <v>35</v>
      </c>
      <c r="K224" s="1169" t="s">
        <v>35</v>
      </c>
      <c r="L224" s="1211" t="s">
        <v>35</v>
      </c>
      <c r="M224" s="1155" t="s">
        <v>35</v>
      </c>
      <c r="N224" s="1169" t="s">
        <v>35</v>
      </c>
      <c r="O224" s="1169" t="s">
        <v>35</v>
      </c>
      <c r="P224" s="1169" t="s">
        <v>35</v>
      </c>
      <c r="Q224" s="1183" t="s">
        <v>35</v>
      </c>
      <c r="R224" s="1197" t="s">
        <v>35</v>
      </c>
      <c r="S224" s="1169" t="s">
        <v>35</v>
      </c>
      <c r="T224" s="1169" t="s">
        <v>35</v>
      </c>
      <c r="U224" s="1169" t="s">
        <v>35</v>
      </c>
      <c r="V224" s="1169" t="s">
        <v>35</v>
      </c>
      <c r="W224" s="1169" t="s">
        <v>35</v>
      </c>
      <c r="X224" s="1169" t="s">
        <v>35</v>
      </c>
      <c r="Y224" s="1169" t="s">
        <v>35</v>
      </c>
      <c r="Z224" s="1169" t="s">
        <v>35</v>
      </c>
      <c r="AA224" s="1169" t="s">
        <v>35</v>
      </c>
      <c r="AB224" s="1211" t="s">
        <v>35</v>
      </c>
      <c r="AC224" s="667"/>
      <c r="AD224" s="667"/>
      <c r="AE224" s="667"/>
      <c r="AF224" s="667"/>
      <c r="AG224" s="667"/>
      <c r="AH224" s="667"/>
      <c r="AI224" s="667"/>
      <c r="AJ224" s="667"/>
      <c r="AK224" s="667"/>
      <c r="AL224" s="667"/>
      <c r="AM224" s="667"/>
      <c r="AN224" s="667"/>
      <c r="AO224" s="667"/>
      <c r="AP224" s="667"/>
      <c r="AQ224" s="667"/>
      <c r="AR224" s="667"/>
      <c r="AS224" s="667"/>
      <c r="AT224" s="667"/>
      <c r="AU224" s="667"/>
      <c r="AV224" s="667"/>
      <c r="AW224" s="667"/>
      <c r="AX224" s="667"/>
      <c r="AY224" s="667"/>
      <c r="AZ224" s="216"/>
      <c r="BA224" s="2574"/>
      <c r="BB224" s="161" t="s">
        <v>20</v>
      </c>
      <c r="BC224" s="1231" t="s">
        <v>35</v>
      </c>
      <c r="BD224" s="1251" t="s">
        <v>35</v>
      </c>
      <c r="BE224" s="1251" t="s">
        <v>35</v>
      </c>
      <c r="BF224" s="1251" t="s">
        <v>35</v>
      </c>
      <c r="BG224" s="1272" t="s">
        <v>35</v>
      </c>
      <c r="BH224" s="1293" t="s">
        <v>35</v>
      </c>
      <c r="BI224" s="1251" t="s">
        <v>35</v>
      </c>
      <c r="BJ224" s="1251" t="s">
        <v>35</v>
      </c>
      <c r="BK224" s="1251" t="s">
        <v>35</v>
      </c>
      <c r="BL224" s="1272" t="s">
        <v>35</v>
      </c>
      <c r="BM224" s="1293" t="s">
        <v>35</v>
      </c>
      <c r="BN224" s="1251" t="s">
        <v>35</v>
      </c>
      <c r="BO224" s="1251" t="s">
        <v>35</v>
      </c>
      <c r="BP224" s="1251" t="s">
        <v>35</v>
      </c>
      <c r="BQ224" s="1272" t="s">
        <v>35</v>
      </c>
      <c r="BR224" s="1293" t="s">
        <v>35</v>
      </c>
      <c r="BS224" s="1251" t="s">
        <v>35</v>
      </c>
      <c r="BT224" s="1251" t="s">
        <v>35</v>
      </c>
      <c r="BU224" s="1251" t="s">
        <v>35</v>
      </c>
      <c r="BV224" s="1251" t="s">
        <v>35</v>
      </c>
      <c r="BW224" s="1251" t="s">
        <v>35</v>
      </c>
      <c r="BX224" s="1251" t="s">
        <v>35</v>
      </c>
      <c r="BY224" s="1312" t="s">
        <v>35</v>
      </c>
      <c r="BZ224" s="1312" t="s">
        <v>35</v>
      </c>
      <c r="CA224" s="1312" t="s">
        <v>35</v>
      </c>
      <c r="CB224" s="1312" t="s">
        <v>35</v>
      </c>
      <c r="CC224" s="2167"/>
      <c r="CD224" s="2167"/>
      <c r="CE224" s="2167"/>
      <c r="CF224" s="2167"/>
      <c r="CG224" s="2167"/>
      <c r="CH224" s="2167"/>
      <c r="CI224" s="2167"/>
      <c r="CJ224" s="2167"/>
      <c r="CK224" s="2167"/>
      <c r="CL224" s="2167"/>
      <c r="CM224" s="2167"/>
      <c r="CN224" s="2167"/>
      <c r="CO224" s="2167"/>
      <c r="CP224" s="2167"/>
      <c r="CQ224" s="2167"/>
      <c r="CR224" s="2167"/>
      <c r="CS224" s="2167"/>
      <c r="CT224" s="2167"/>
      <c r="CU224" s="2167"/>
      <c r="CV224" s="2167"/>
      <c r="CW224" s="2167"/>
      <c r="CX224" s="2167"/>
      <c r="CY224" s="2167"/>
      <c r="CZ224" s="2168"/>
    </row>
    <row r="225" s="399" customFormat="true" ht="15" customHeight="true" x14ac:dyDescent="0.2">
      <c r="A225" s="888"/>
      <c r="B225" s="906"/>
      <c r="C225" s="1079"/>
      <c r="D225" s="1080"/>
      <c r="E225" s="1080"/>
      <c r="F225" s="1080"/>
      <c r="G225" s="1081"/>
      <c r="H225" s="1082"/>
      <c r="I225" s="1080"/>
      <c r="J225" s="1080"/>
      <c r="K225" s="1080"/>
      <c r="L225" s="1083"/>
      <c r="M225" s="1084"/>
      <c r="N225" s="1080"/>
      <c r="O225" s="1080"/>
      <c r="P225" s="1080"/>
      <c r="Q225" s="1081"/>
      <c r="R225" s="1082"/>
      <c r="S225" s="1080"/>
      <c r="T225" s="1080"/>
      <c r="U225" s="1080"/>
      <c r="V225" s="1080"/>
      <c r="W225" s="1080"/>
      <c r="X225" s="1080"/>
      <c r="Y225" s="1080"/>
      <c r="Z225" s="1080"/>
      <c r="AA225" s="1080"/>
      <c r="AB225" s="2131"/>
      <c r="AC225" s="667"/>
      <c r="AD225" s="667"/>
      <c r="AE225" s="667"/>
      <c r="AF225" s="667"/>
      <c r="AG225" s="667"/>
      <c r="AH225" s="667"/>
      <c r="AI225" s="667"/>
      <c r="AJ225" s="667"/>
      <c r="AK225" s="667"/>
      <c r="AL225" s="667"/>
      <c r="AM225" s="667"/>
      <c r="AN225" s="667"/>
      <c r="AO225" s="667"/>
      <c r="AP225" s="667"/>
      <c r="AQ225" s="667"/>
      <c r="AR225" s="667"/>
      <c r="AS225" s="667"/>
      <c r="AT225" s="667"/>
      <c r="AU225" s="667"/>
      <c r="AV225" s="667"/>
      <c r="AW225" s="667"/>
      <c r="AX225" s="667"/>
      <c r="AY225" s="667"/>
      <c r="AZ225" s="216"/>
      <c r="BA225" s="2574" t="s">
        <v>70</v>
      </c>
      <c r="BB225" s="161" t="s">
        <v>71</v>
      </c>
      <c r="BC225" s="1231" t="s">
        <v>35</v>
      </c>
      <c r="BD225" s="1251" t="s">
        <v>35</v>
      </c>
      <c r="BE225" s="1251" t="s">
        <v>35</v>
      </c>
      <c r="BF225" s="1251" t="s">
        <v>35</v>
      </c>
      <c r="BG225" s="1272" t="s">
        <v>35</v>
      </c>
      <c r="BH225" s="1293" t="s">
        <v>35</v>
      </c>
      <c r="BI225" s="1251" t="s">
        <v>35</v>
      </c>
      <c r="BJ225" s="1251" t="s">
        <v>35</v>
      </c>
      <c r="BK225" s="1251" t="s">
        <v>35</v>
      </c>
      <c r="BL225" s="1272" t="s">
        <v>35</v>
      </c>
      <c r="BM225" s="1293" t="s">
        <v>35</v>
      </c>
      <c r="BN225" s="1251" t="s">
        <v>35</v>
      </c>
      <c r="BO225" s="1251" t="s">
        <v>35</v>
      </c>
      <c r="BP225" s="1251" t="s">
        <v>35</v>
      </c>
      <c r="BQ225" s="1272" t="s">
        <v>35</v>
      </c>
      <c r="BR225" s="1293" t="s">
        <v>35</v>
      </c>
      <c r="BS225" s="1251" t="s">
        <v>35</v>
      </c>
      <c r="BT225" s="1251" t="s">
        <v>35</v>
      </c>
      <c r="BU225" s="1251" t="s">
        <v>35</v>
      </c>
      <c r="BV225" s="1251" t="s">
        <v>35</v>
      </c>
      <c r="BW225" s="1251" t="s">
        <v>35</v>
      </c>
      <c r="BX225" s="1251" t="s">
        <v>35</v>
      </c>
      <c r="BY225" s="1312" t="s">
        <v>35</v>
      </c>
      <c r="BZ225" s="1312" t="s">
        <v>35</v>
      </c>
      <c r="CA225" s="1312" t="s">
        <v>35</v>
      </c>
      <c r="CB225" s="1312" t="s">
        <v>35</v>
      </c>
      <c r="CC225" s="2168"/>
      <c r="CD225" s="2168"/>
      <c r="CE225" s="2168"/>
      <c r="CF225" s="2168"/>
      <c r="CG225" s="2168"/>
      <c r="CH225" s="2168"/>
      <c r="CI225" s="2168"/>
      <c r="CJ225" s="2168"/>
      <c r="CK225" s="2168"/>
      <c r="CL225" s="2168"/>
      <c r="CM225" s="2168"/>
      <c r="CN225" s="2168"/>
      <c r="CO225" s="2168"/>
      <c r="CP225" s="2168"/>
      <c r="CQ225" s="2168"/>
      <c r="CR225" s="2168"/>
      <c r="CS225" s="2168"/>
      <c r="CT225" s="2168"/>
      <c r="CU225" s="2168"/>
      <c r="CV225" s="2168"/>
      <c r="CW225" s="2168"/>
      <c r="CX225" s="2168"/>
      <c r="CY225" s="2168"/>
      <c r="CZ225" s="2168"/>
    </row>
    <row r="226" s="399" customFormat="true" ht="15" customHeight="true" x14ac:dyDescent="0.2">
      <c r="A226" s="1389"/>
      <c r="B226" s="1542"/>
      <c r="C226" s="1343"/>
      <c r="D226" s="1344"/>
      <c r="E226" s="1344"/>
      <c r="F226" s="1344"/>
      <c r="G226" s="1378"/>
      <c r="H226" s="1369"/>
      <c r="I226" s="1344"/>
      <c r="J226" s="1344"/>
      <c r="K226" s="1344"/>
      <c r="L226" s="1349"/>
      <c r="M226" s="1359"/>
      <c r="N226" s="1344"/>
      <c r="O226" s="1344"/>
      <c r="P226" s="1344"/>
      <c r="Q226" s="1378"/>
      <c r="R226" s="1369"/>
      <c r="S226" s="1344"/>
      <c r="T226" s="1344"/>
      <c r="U226" s="1344"/>
      <c r="V226" s="1344"/>
      <c r="W226" s="1344"/>
      <c r="X226" s="1344"/>
      <c r="Y226" s="1344"/>
      <c r="Z226" s="1344"/>
      <c r="AA226" s="1344"/>
      <c r="AB226" s="2217"/>
      <c r="AC226" s="667"/>
      <c r="AD226" s="667"/>
      <c r="AE226" s="667"/>
      <c r="AF226" s="667"/>
      <c r="AG226" s="667"/>
      <c r="AH226" s="667"/>
      <c r="AI226" s="667"/>
      <c r="AJ226" s="667"/>
      <c r="AK226" s="667"/>
      <c r="AL226" s="667"/>
      <c r="AM226" s="667"/>
      <c r="AN226" s="667"/>
      <c r="AO226" s="667"/>
      <c r="AP226" s="667"/>
      <c r="AQ226" s="667"/>
      <c r="AR226" s="667"/>
      <c r="AS226" s="667"/>
      <c r="AT226" s="667"/>
      <c r="AU226" s="667"/>
      <c r="AV226" s="667"/>
      <c r="AW226" s="667"/>
      <c r="AX226" s="667"/>
      <c r="AY226" s="667"/>
      <c r="AZ226" s="216"/>
      <c r="BA226" s="2574"/>
      <c r="BB226" s="161" t="s">
        <v>72</v>
      </c>
      <c r="BC226" s="1231" t="s">
        <v>35</v>
      </c>
      <c r="BD226" s="1251" t="s">
        <v>35</v>
      </c>
      <c r="BE226" s="1251" t="s">
        <v>35</v>
      </c>
      <c r="BF226" s="1251" t="s">
        <v>35</v>
      </c>
      <c r="BG226" s="1272" t="s">
        <v>35</v>
      </c>
      <c r="BH226" s="1293" t="s">
        <v>35</v>
      </c>
      <c r="BI226" s="1251" t="s">
        <v>35</v>
      </c>
      <c r="BJ226" s="1251" t="s">
        <v>35</v>
      </c>
      <c r="BK226" s="1251" t="s">
        <v>35</v>
      </c>
      <c r="BL226" s="1272" t="s">
        <v>35</v>
      </c>
      <c r="BM226" s="1293" t="s">
        <v>35</v>
      </c>
      <c r="BN226" s="1251" t="s">
        <v>35</v>
      </c>
      <c r="BO226" s="1251" t="s">
        <v>35</v>
      </c>
      <c r="BP226" s="1251" t="s">
        <v>35</v>
      </c>
      <c r="BQ226" s="1272" t="s">
        <v>35</v>
      </c>
      <c r="BR226" s="1293" t="s">
        <v>35</v>
      </c>
      <c r="BS226" s="1251" t="s">
        <v>35</v>
      </c>
      <c r="BT226" s="1251" t="s">
        <v>35</v>
      </c>
      <c r="BU226" s="1251" t="s">
        <v>35</v>
      </c>
      <c r="BV226" s="1251" t="s">
        <v>35</v>
      </c>
      <c r="BW226" s="1251" t="s">
        <v>35</v>
      </c>
      <c r="BX226" s="1251" t="s">
        <v>35</v>
      </c>
      <c r="BY226" s="1312" t="s">
        <v>35</v>
      </c>
      <c r="BZ226" s="1312" t="s">
        <v>35</v>
      </c>
      <c r="CA226" s="1312" t="s">
        <v>35</v>
      </c>
      <c r="CB226" s="1312" t="s">
        <v>35</v>
      </c>
      <c r="CC226" s="2168"/>
      <c r="CD226" s="2168"/>
      <c r="CE226" s="2168"/>
      <c r="CF226" s="2168"/>
      <c r="CG226" s="2168"/>
      <c r="CH226" s="2168"/>
      <c r="CI226" s="2168"/>
      <c r="CJ226" s="2168"/>
      <c r="CK226" s="2168"/>
      <c r="CL226" s="2168"/>
      <c r="CM226" s="2168"/>
      <c r="CN226" s="2168"/>
      <c r="CO226" s="2168"/>
      <c r="CP226" s="2168"/>
      <c r="CQ226" s="2168"/>
      <c r="CR226" s="2168"/>
      <c r="CS226" s="2168"/>
      <c r="CT226" s="2168"/>
      <c r="CU226" s="2168"/>
      <c r="CV226" s="2168"/>
      <c r="CW226" s="2168"/>
      <c r="CX226" s="2168"/>
      <c r="CY226" s="2168"/>
      <c r="CZ226" s="2168"/>
    </row>
    <row r="227" s="399" customFormat="true" ht="15" customHeight="true" x14ac:dyDescent="0.2">
      <c r="A227" s="1390"/>
      <c r="B227" s="1543"/>
      <c r="C227" s="1345"/>
      <c r="D227" s="1346"/>
      <c r="E227" s="1346"/>
      <c r="F227" s="1346"/>
      <c r="G227" s="1379"/>
      <c r="H227" s="1370"/>
      <c r="I227" s="1346"/>
      <c r="J227" s="1346"/>
      <c r="K227" s="1346"/>
      <c r="L227" s="1350"/>
      <c r="M227" s="1360"/>
      <c r="N227" s="1346"/>
      <c r="O227" s="1346"/>
      <c r="P227" s="1346"/>
      <c r="Q227" s="1379"/>
      <c r="R227" s="1370"/>
      <c r="S227" s="1346"/>
      <c r="T227" s="1346"/>
      <c r="U227" s="1346"/>
      <c r="V227" s="1346"/>
      <c r="W227" s="1346"/>
      <c r="X227" s="1346"/>
      <c r="Y227" s="1346"/>
      <c r="Z227" s="1346"/>
      <c r="AA227" s="1346"/>
      <c r="AB227" s="2218"/>
      <c r="AC227" s="667"/>
      <c r="AD227" s="667"/>
      <c r="AE227" s="667"/>
      <c r="AF227" s="667"/>
      <c r="AG227" s="667"/>
      <c r="AH227" s="667"/>
      <c r="AI227" s="667"/>
      <c r="AJ227" s="667"/>
      <c r="AK227" s="667"/>
      <c r="AL227" s="667"/>
      <c r="AM227" s="667"/>
      <c r="AN227" s="667"/>
      <c r="AO227" s="667"/>
      <c r="AP227" s="667"/>
      <c r="AQ227" s="667"/>
      <c r="AR227" s="667"/>
      <c r="AS227" s="667"/>
      <c r="AT227" s="667"/>
      <c r="AU227" s="667"/>
      <c r="AV227" s="667"/>
      <c r="AW227" s="667"/>
      <c r="AX227" s="667"/>
      <c r="AY227" s="667"/>
      <c r="AZ227" s="216"/>
      <c r="BA227" s="2574" t="s">
        <v>94</v>
      </c>
      <c r="BB227" s="161" t="s">
        <v>61</v>
      </c>
      <c r="BC227" s="1231" t="s">
        <v>35</v>
      </c>
      <c r="BD227" s="1251" t="s">
        <v>35</v>
      </c>
      <c r="BE227" s="1251" t="s">
        <v>35</v>
      </c>
      <c r="BF227" s="1251" t="s">
        <v>35</v>
      </c>
      <c r="BG227" s="1272" t="s">
        <v>35</v>
      </c>
      <c r="BH227" s="1293" t="s">
        <v>35</v>
      </c>
      <c r="BI227" s="1251" t="s">
        <v>35</v>
      </c>
      <c r="BJ227" s="1251" t="s">
        <v>35</v>
      </c>
      <c r="BK227" s="1251" t="s">
        <v>35</v>
      </c>
      <c r="BL227" s="1272" t="s">
        <v>35</v>
      </c>
      <c r="BM227" s="1293" t="s">
        <v>35</v>
      </c>
      <c r="BN227" s="1251" t="s">
        <v>35</v>
      </c>
      <c r="BO227" s="1251" t="s">
        <v>35</v>
      </c>
      <c r="BP227" s="1251" t="s">
        <v>35</v>
      </c>
      <c r="BQ227" s="1272" t="s">
        <v>35</v>
      </c>
      <c r="BR227" s="1293" t="s">
        <v>35</v>
      </c>
      <c r="BS227" s="1251" t="s">
        <v>35</v>
      </c>
      <c r="BT227" s="1251" t="s">
        <v>35</v>
      </c>
      <c r="BU227" s="1251" t="s">
        <v>35</v>
      </c>
      <c r="BV227" s="1251" t="s">
        <v>35</v>
      </c>
      <c r="BW227" s="1251" t="s">
        <v>35</v>
      </c>
      <c r="BX227" s="1251" t="s">
        <v>35</v>
      </c>
      <c r="BY227" s="1312" t="s">
        <v>35</v>
      </c>
      <c r="BZ227" s="1312" t="s">
        <v>35</v>
      </c>
      <c r="CA227" s="1312" t="s">
        <v>35</v>
      </c>
      <c r="CB227" s="1312" t="s">
        <v>35</v>
      </c>
      <c r="CC227" s="2168"/>
      <c r="CD227" s="2168"/>
      <c r="CE227" s="2168"/>
      <c r="CF227" s="2168"/>
      <c r="CG227" s="2168"/>
      <c r="CH227" s="2168"/>
      <c r="CI227" s="2168"/>
      <c r="CJ227" s="2168"/>
      <c r="CK227" s="2168"/>
      <c r="CL227" s="2168"/>
      <c r="CM227" s="2168"/>
      <c r="CN227" s="2168"/>
      <c r="CO227" s="2168"/>
      <c r="CP227" s="2168"/>
      <c r="CQ227" s="2168"/>
      <c r="CR227" s="2168"/>
      <c r="CS227" s="2168"/>
      <c r="CT227" s="2168"/>
      <c r="CU227" s="2168"/>
      <c r="CV227" s="2168"/>
      <c r="CW227" s="2168"/>
      <c r="CX227" s="2168"/>
      <c r="CY227" s="2168"/>
      <c r="CZ227" s="2168"/>
    </row>
    <row r="228" s="399" customFormat="true" ht="15" customHeight="true" x14ac:dyDescent="0.2">
      <c r="A228" s="1391"/>
      <c r="B228" s="1544"/>
      <c r="C228" s="1085"/>
      <c r="D228" s="1086"/>
      <c r="E228" s="1086"/>
      <c r="F228" s="1086"/>
      <c r="G228" s="1087"/>
      <c r="H228" s="1088"/>
      <c r="I228" s="1086"/>
      <c r="J228" s="1086"/>
      <c r="K228" s="1086"/>
      <c r="L228" s="1089"/>
      <c r="M228" s="1085"/>
      <c r="N228" s="1086"/>
      <c r="O228" s="1086"/>
      <c r="P228" s="1086"/>
      <c r="Q228" s="1087"/>
      <c r="R228" s="1088"/>
      <c r="S228" s="1086"/>
      <c r="T228" s="1086"/>
      <c r="U228" s="1086"/>
      <c r="V228" s="1086"/>
      <c r="W228" s="1086"/>
      <c r="X228" s="1086"/>
      <c r="Y228" s="1086"/>
      <c r="Z228" s="1086"/>
      <c r="AA228" s="1086"/>
      <c r="AB228" s="1089"/>
      <c r="AC228" s="667"/>
      <c r="AD228" s="667"/>
      <c r="AE228" s="667"/>
      <c r="AF228" s="667"/>
      <c r="AG228" s="667"/>
      <c r="AH228" s="667"/>
      <c r="AI228" s="667"/>
      <c r="AJ228" s="667"/>
      <c r="AK228" s="667"/>
      <c r="AL228" s="667"/>
      <c r="AM228" s="667"/>
      <c r="AN228" s="667"/>
      <c r="AO228" s="667"/>
      <c r="AP228" s="667"/>
      <c r="AQ228" s="667"/>
      <c r="AR228" s="667"/>
      <c r="AS228" s="667"/>
      <c r="AT228" s="667"/>
      <c r="AU228" s="667"/>
      <c r="AV228" s="667"/>
      <c r="AW228" s="667"/>
      <c r="AX228" s="667"/>
      <c r="AY228" s="667"/>
      <c r="AZ228" s="216"/>
      <c r="BA228" s="2574"/>
      <c r="BB228" s="161" t="s">
        <v>91</v>
      </c>
      <c r="BC228" s="1231" t="s">
        <v>35</v>
      </c>
      <c r="BD228" s="1251" t="s">
        <v>35</v>
      </c>
      <c r="BE228" s="1251" t="s">
        <v>35</v>
      </c>
      <c r="BF228" s="1251" t="s">
        <v>35</v>
      </c>
      <c r="BG228" s="1272" t="s">
        <v>35</v>
      </c>
      <c r="BH228" s="1293" t="s">
        <v>35</v>
      </c>
      <c r="BI228" s="1251" t="s">
        <v>35</v>
      </c>
      <c r="BJ228" s="1251" t="s">
        <v>35</v>
      </c>
      <c r="BK228" s="1251" t="s">
        <v>35</v>
      </c>
      <c r="BL228" s="1272" t="s">
        <v>35</v>
      </c>
      <c r="BM228" s="1293" t="s">
        <v>35</v>
      </c>
      <c r="BN228" s="1251" t="s">
        <v>35</v>
      </c>
      <c r="BO228" s="1251" t="s">
        <v>35</v>
      </c>
      <c r="BP228" s="1251" t="s">
        <v>35</v>
      </c>
      <c r="BQ228" s="1272" t="s">
        <v>35</v>
      </c>
      <c r="BR228" s="1293" t="s">
        <v>35</v>
      </c>
      <c r="BS228" s="1251" t="s">
        <v>35</v>
      </c>
      <c r="BT228" s="1251" t="s">
        <v>35</v>
      </c>
      <c r="BU228" s="1251" t="s">
        <v>35</v>
      </c>
      <c r="BV228" s="1251" t="s">
        <v>35</v>
      </c>
      <c r="BW228" s="1251" t="s">
        <v>35</v>
      </c>
      <c r="BX228" s="1251" t="s">
        <v>35</v>
      </c>
      <c r="BY228" s="1312" t="s">
        <v>35</v>
      </c>
      <c r="BZ228" s="1312" t="s">
        <v>35</v>
      </c>
      <c r="CA228" s="1312" t="s">
        <v>35</v>
      </c>
      <c r="CB228" s="1312" t="s">
        <v>35</v>
      </c>
      <c r="CC228" s="2168"/>
      <c r="CD228" s="2168"/>
      <c r="CE228" s="2168"/>
      <c r="CF228" s="2168"/>
      <c r="CG228" s="2168"/>
      <c r="CH228" s="2168"/>
      <c r="CI228" s="2168"/>
      <c r="CJ228" s="2168"/>
      <c r="CK228" s="2168"/>
      <c r="CL228" s="2168"/>
      <c r="CM228" s="2168"/>
      <c r="CN228" s="2168"/>
      <c r="CO228" s="2168"/>
      <c r="CP228" s="2168"/>
      <c r="CQ228" s="2168"/>
      <c r="CR228" s="2168"/>
      <c r="CS228" s="2168"/>
      <c r="CT228" s="2168"/>
      <c r="CU228" s="2168"/>
      <c r="CV228" s="2168"/>
      <c r="CW228" s="2168"/>
      <c r="CX228" s="2168"/>
      <c r="CY228" s="2168"/>
      <c r="CZ228" s="2168"/>
    </row>
    <row r="229" s="399" customFormat="true" ht="15" customHeight="true" x14ac:dyDescent="0.2">
      <c r="A229" s="1392"/>
      <c r="B229" s="1545"/>
      <c r="C229" s="1069"/>
      <c r="D229" s="1070"/>
      <c r="E229" s="1070"/>
      <c r="F229" s="1070"/>
      <c r="G229" s="1071"/>
      <c r="H229" s="1072"/>
      <c r="I229" s="1070"/>
      <c r="J229" s="1070"/>
      <c r="K229" s="1070"/>
      <c r="L229" s="1073"/>
      <c r="M229" s="1069"/>
      <c r="N229" s="1070"/>
      <c r="O229" s="1070"/>
      <c r="P229" s="1070"/>
      <c r="Q229" s="1071"/>
      <c r="R229" s="1072"/>
      <c r="S229" s="1070"/>
      <c r="T229" s="1070"/>
      <c r="U229" s="1070"/>
      <c r="V229" s="1070"/>
      <c r="W229" s="1070"/>
      <c r="X229" s="1070"/>
      <c r="Y229" s="1070"/>
      <c r="Z229" s="1070"/>
      <c r="AA229" s="1070"/>
      <c r="AB229" s="1073"/>
      <c r="AC229" s="667"/>
      <c r="AD229" s="667"/>
      <c r="AE229" s="667"/>
      <c r="AF229" s="667"/>
      <c r="AG229" s="667"/>
      <c r="AH229" s="667"/>
      <c r="AI229" s="667"/>
      <c r="AJ229" s="667"/>
      <c r="AK229" s="667"/>
      <c r="AL229" s="667"/>
      <c r="AM229" s="667"/>
      <c r="AN229" s="667"/>
      <c r="AO229" s="667"/>
      <c r="AP229" s="667"/>
      <c r="AQ229" s="667"/>
      <c r="AR229" s="667"/>
      <c r="AS229" s="667"/>
      <c r="AT229" s="667"/>
      <c r="AU229" s="667"/>
      <c r="AV229" s="667"/>
      <c r="AW229" s="667"/>
      <c r="AX229" s="667"/>
      <c r="AY229" s="667"/>
      <c r="AZ229" s="216"/>
      <c r="BA229" s="2574"/>
      <c r="BB229" s="161" t="s">
        <v>92</v>
      </c>
      <c r="BC229" s="1231" t="s">
        <v>35</v>
      </c>
      <c r="BD229" s="1251" t="s">
        <v>35</v>
      </c>
      <c r="BE229" s="1251" t="s">
        <v>35</v>
      </c>
      <c r="BF229" s="1251" t="s">
        <v>35</v>
      </c>
      <c r="BG229" s="1272" t="s">
        <v>35</v>
      </c>
      <c r="BH229" s="1293" t="s">
        <v>35</v>
      </c>
      <c r="BI229" s="1251" t="s">
        <v>35</v>
      </c>
      <c r="BJ229" s="1251" t="s">
        <v>35</v>
      </c>
      <c r="BK229" s="1251" t="s">
        <v>35</v>
      </c>
      <c r="BL229" s="1272" t="s">
        <v>35</v>
      </c>
      <c r="BM229" s="1293" t="s">
        <v>35</v>
      </c>
      <c r="BN229" s="1251" t="s">
        <v>35</v>
      </c>
      <c r="BO229" s="1251" t="s">
        <v>35</v>
      </c>
      <c r="BP229" s="1251" t="s">
        <v>35</v>
      </c>
      <c r="BQ229" s="1272" t="s">
        <v>35</v>
      </c>
      <c r="BR229" s="1293" t="s">
        <v>35</v>
      </c>
      <c r="BS229" s="1251" t="s">
        <v>35</v>
      </c>
      <c r="BT229" s="1251" t="s">
        <v>35</v>
      </c>
      <c r="BU229" s="1251" t="s">
        <v>35</v>
      </c>
      <c r="BV229" s="1251" t="s">
        <v>35</v>
      </c>
      <c r="BW229" s="1251" t="s">
        <v>35</v>
      </c>
      <c r="BX229" s="1251" t="s">
        <v>35</v>
      </c>
      <c r="BY229" s="1312" t="s">
        <v>35</v>
      </c>
      <c r="BZ229" s="1312" t="s">
        <v>35</v>
      </c>
      <c r="CA229" s="1312" t="s">
        <v>35</v>
      </c>
      <c r="CB229" s="1312" t="s">
        <v>35</v>
      </c>
      <c r="CC229" s="2168"/>
      <c r="CD229" s="2168"/>
      <c r="CE229" s="2168"/>
      <c r="CF229" s="2168"/>
      <c r="CG229" s="2168"/>
      <c r="CH229" s="2168"/>
      <c r="CI229" s="2168"/>
      <c r="CJ229" s="2168"/>
      <c r="CK229" s="2168"/>
      <c r="CL229" s="2168"/>
      <c r="CM229" s="2168"/>
      <c r="CN229" s="2168"/>
      <c r="CO229" s="2168"/>
      <c r="CP229" s="2168"/>
      <c r="CQ229" s="2168"/>
      <c r="CR229" s="2168"/>
      <c r="CS229" s="2168"/>
      <c r="CT229" s="2168"/>
      <c r="CU229" s="2168"/>
      <c r="CV229" s="2168"/>
      <c r="CW229" s="2168"/>
      <c r="CX229" s="2168"/>
      <c r="CY229" s="2168"/>
      <c r="CZ229" s="2168"/>
    </row>
    <row r="230" s="399" customFormat="true" ht="15" customHeight="true" x14ac:dyDescent="0.2">
      <c r="A230" s="1393"/>
      <c r="B230" s="1546"/>
      <c r="C230" s="1074"/>
      <c r="D230" s="1075"/>
      <c r="E230" s="1075"/>
      <c r="F230" s="1075"/>
      <c r="G230" s="1076"/>
      <c r="H230" s="1077"/>
      <c r="I230" s="1075"/>
      <c r="J230" s="1075"/>
      <c r="K230" s="1075"/>
      <c r="L230" s="1078"/>
      <c r="M230" s="1074"/>
      <c r="N230" s="1075"/>
      <c r="O230" s="1075"/>
      <c r="P230" s="1075"/>
      <c r="Q230" s="1076"/>
      <c r="R230" s="1077"/>
      <c r="S230" s="1075"/>
      <c r="T230" s="1075"/>
      <c r="U230" s="1075"/>
      <c r="V230" s="1075"/>
      <c r="W230" s="1075"/>
      <c r="X230" s="1075"/>
      <c r="Y230" s="1075"/>
      <c r="Z230" s="1075"/>
      <c r="AA230" s="1075"/>
      <c r="AB230" s="1078"/>
      <c r="AC230" s="667"/>
      <c r="AD230" s="667"/>
      <c r="AE230" s="667"/>
      <c r="AF230" s="667"/>
      <c r="AG230" s="667"/>
      <c r="AH230" s="667"/>
      <c r="AI230" s="667"/>
      <c r="AJ230" s="667"/>
      <c r="AK230" s="667"/>
      <c r="AL230" s="667"/>
      <c r="AM230" s="667"/>
      <c r="AN230" s="667"/>
      <c r="AO230" s="667"/>
      <c r="AP230" s="667"/>
      <c r="AQ230" s="667"/>
      <c r="AR230" s="667"/>
      <c r="AS230" s="667"/>
      <c r="AT230" s="667"/>
      <c r="AU230" s="667"/>
      <c r="AV230" s="667"/>
      <c r="AW230" s="667"/>
      <c r="AX230" s="667"/>
      <c r="AY230" s="667"/>
      <c r="AZ230" s="216"/>
      <c r="BA230" s="2574"/>
      <c r="BB230" s="161" t="s">
        <v>93</v>
      </c>
      <c r="BC230" s="1231" t="s">
        <v>35</v>
      </c>
      <c r="BD230" s="1251" t="s">
        <v>35</v>
      </c>
      <c r="BE230" s="1251" t="s">
        <v>35</v>
      </c>
      <c r="BF230" s="1251" t="s">
        <v>35</v>
      </c>
      <c r="BG230" s="1272" t="s">
        <v>35</v>
      </c>
      <c r="BH230" s="1293" t="s">
        <v>35</v>
      </c>
      <c r="BI230" s="1251" t="s">
        <v>35</v>
      </c>
      <c r="BJ230" s="1251" t="s">
        <v>35</v>
      </c>
      <c r="BK230" s="1251" t="s">
        <v>35</v>
      </c>
      <c r="BL230" s="1272" t="s">
        <v>35</v>
      </c>
      <c r="BM230" s="1293" t="s">
        <v>35</v>
      </c>
      <c r="BN230" s="1251" t="s">
        <v>35</v>
      </c>
      <c r="BO230" s="1251" t="s">
        <v>35</v>
      </c>
      <c r="BP230" s="1251" t="s">
        <v>35</v>
      </c>
      <c r="BQ230" s="1272" t="s">
        <v>35</v>
      </c>
      <c r="BR230" s="1293" t="s">
        <v>35</v>
      </c>
      <c r="BS230" s="1251" t="s">
        <v>35</v>
      </c>
      <c r="BT230" s="1251" t="s">
        <v>35</v>
      </c>
      <c r="BU230" s="1251" t="s">
        <v>35</v>
      </c>
      <c r="BV230" s="1251" t="s">
        <v>35</v>
      </c>
      <c r="BW230" s="1251" t="s">
        <v>35</v>
      </c>
      <c r="BX230" s="1251" t="s">
        <v>35</v>
      </c>
      <c r="BY230" s="1312" t="s">
        <v>35</v>
      </c>
      <c r="BZ230" s="1312" t="s">
        <v>35</v>
      </c>
      <c r="CA230" s="1312" t="s">
        <v>35</v>
      </c>
      <c r="CB230" s="1312" t="s">
        <v>35</v>
      </c>
      <c r="CC230" s="2168"/>
      <c r="CD230" s="2168"/>
      <c r="CE230" s="2168"/>
      <c r="CF230" s="2168"/>
      <c r="CG230" s="2168"/>
      <c r="CH230" s="2168"/>
      <c r="CI230" s="2168"/>
      <c r="CJ230" s="2168"/>
      <c r="CK230" s="2168"/>
      <c r="CL230" s="2168"/>
      <c r="CM230" s="2168"/>
      <c r="CN230" s="2168"/>
      <c r="CO230" s="2168"/>
      <c r="CP230" s="2168"/>
      <c r="CQ230" s="2168"/>
      <c r="CR230" s="2168"/>
      <c r="CS230" s="2168"/>
      <c r="CT230" s="2168"/>
      <c r="CU230" s="2168"/>
      <c r="CV230" s="2168"/>
      <c r="CW230" s="2168"/>
      <c r="CX230" s="2168"/>
      <c r="CY230" s="2168"/>
      <c r="CZ230" s="2168"/>
    </row>
    <row r="231" s="399" customFormat="true" ht="15" customHeight="true" x14ac:dyDescent="0.2">
      <c r="A231" s="882"/>
      <c r="B231" s="907"/>
      <c r="C231" s="796"/>
      <c r="D231" s="797"/>
      <c r="E231" s="797"/>
      <c r="F231" s="797"/>
      <c r="G231" s="860"/>
      <c r="H231" s="843"/>
      <c r="I231" s="797"/>
      <c r="J231" s="797"/>
      <c r="K231" s="797"/>
      <c r="L231" s="810"/>
      <c r="M231" s="826"/>
      <c r="N231" s="797"/>
      <c r="O231" s="797"/>
      <c r="P231" s="797"/>
      <c r="Q231" s="860"/>
      <c r="R231" s="843"/>
      <c r="S231" s="797"/>
      <c r="T231" s="797"/>
      <c r="U231" s="797"/>
      <c r="V231" s="797"/>
      <c r="W231" s="797"/>
      <c r="X231" s="797"/>
      <c r="Y231" s="797"/>
      <c r="Z231" s="797"/>
      <c r="AA231" s="797"/>
      <c r="AB231" s="2134"/>
      <c r="AC231" s="667"/>
      <c r="AD231" s="667"/>
      <c r="AE231" s="667"/>
      <c r="AF231" s="667"/>
      <c r="AG231" s="667"/>
      <c r="AH231" s="667"/>
      <c r="AI231" s="667"/>
      <c r="AJ231" s="667"/>
      <c r="AK231" s="667"/>
      <c r="AL231" s="667"/>
      <c r="AM231" s="667"/>
      <c r="AN231" s="667"/>
      <c r="AO231" s="667"/>
      <c r="AP231" s="667"/>
      <c r="AQ231" s="667"/>
      <c r="AR231" s="667"/>
      <c r="AS231" s="667"/>
      <c r="AT231" s="667"/>
      <c r="AU231" s="667"/>
      <c r="AV231" s="667"/>
      <c r="AW231" s="667"/>
      <c r="AX231" s="667"/>
      <c r="AY231" s="667"/>
      <c r="AZ231" s="216"/>
      <c r="BA231" s="401"/>
      <c r="BB231" s="161"/>
      <c r="BC231" s="345"/>
      <c r="BD231" s="309"/>
      <c r="BE231" s="309"/>
      <c r="BF231" s="309"/>
      <c r="BG231" s="346"/>
      <c r="BH231" s="354"/>
      <c r="BI231" s="309"/>
      <c r="BJ231" s="309"/>
      <c r="BK231" s="309"/>
      <c r="BL231" s="346"/>
      <c r="BM231" s="354"/>
      <c r="BN231" s="309"/>
      <c r="BO231" s="309"/>
      <c r="BP231" s="309"/>
      <c r="BQ231" s="346"/>
      <c r="BR231" s="354"/>
      <c r="BS231" s="309"/>
      <c r="BT231" s="309"/>
      <c r="BU231" s="309"/>
      <c r="BV231" s="309"/>
      <c r="BW231" s="309"/>
      <c r="BX231" s="309"/>
      <c r="BY231" s="310"/>
      <c r="BZ231" s="310"/>
      <c r="CA231" s="310"/>
      <c r="CB231" s="310"/>
      <c r="CC231" s="2169"/>
      <c r="CD231" s="2169"/>
      <c r="CE231" s="2169"/>
      <c r="CF231" s="2169"/>
      <c r="CG231" s="2169"/>
      <c r="CH231" s="2169"/>
      <c r="CI231" s="2169"/>
      <c r="CJ231" s="2169"/>
      <c r="CK231" s="2169"/>
      <c r="CL231" s="2169"/>
      <c r="CM231" s="2169"/>
      <c r="CN231" s="2169"/>
      <c r="CO231" s="2169"/>
      <c r="CP231" s="2169"/>
      <c r="CQ231" s="2169"/>
      <c r="CR231" s="2169"/>
      <c r="CS231" s="2169"/>
      <c r="CT231" s="2169"/>
      <c r="CU231" s="2169"/>
      <c r="CV231" s="2169"/>
      <c r="CW231" s="2169"/>
      <c r="CX231" s="2169"/>
      <c r="CY231" s="2169"/>
      <c r="CZ231" s="2169"/>
    </row>
    <row r="232" s="399" customFormat="true" ht="15" customHeight="true" x14ac:dyDescent="0.2">
      <c r="A232" s="883"/>
      <c r="B232" s="908"/>
      <c r="C232" s="798"/>
      <c r="D232" s="799"/>
      <c r="E232" s="799"/>
      <c r="F232" s="799"/>
      <c r="G232" s="861"/>
      <c r="H232" s="844"/>
      <c r="I232" s="799"/>
      <c r="J232" s="799"/>
      <c r="K232" s="799"/>
      <c r="L232" s="811"/>
      <c r="M232" s="827"/>
      <c r="N232" s="799"/>
      <c r="O232" s="799"/>
      <c r="P232" s="799"/>
      <c r="Q232" s="861"/>
      <c r="R232" s="844"/>
      <c r="S232" s="799"/>
      <c r="T232" s="799"/>
      <c r="U232" s="799"/>
      <c r="V232" s="799"/>
      <c r="W232" s="799"/>
      <c r="X232" s="799"/>
      <c r="Y232" s="799"/>
      <c r="Z232" s="799"/>
      <c r="AA232" s="799"/>
      <c r="AB232" s="2135"/>
      <c r="AC232" s="667"/>
      <c r="AD232" s="667"/>
      <c r="AE232" s="667"/>
      <c r="AF232" s="667"/>
      <c r="AG232" s="667"/>
      <c r="AH232" s="667"/>
      <c r="AI232" s="667"/>
      <c r="AJ232" s="667"/>
      <c r="AK232" s="667"/>
      <c r="AL232" s="667"/>
      <c r="AM232" s="667"/>
      <c r="AN232" s="667"/>
      <c r="AO232" s="667"/>
      <c r="AP232" s="667"/>
      <c r="AQ232" s="667"/>
      <c r="AR232" s="667"/>
      <c r="AS232" s="667"/>
      <c r="AT232" s="667"/>
      <c r="AU232" s="667"/>
      <c r="AV232" s="667"/>
      <c r="AW232" s="667"/>
      <c r="AX232" s="667"/>
      <c r="AY232" s="667"/>
      <c r="AZ232" s="216"/>
      <c r="BA232" s="396"/>
      <c r="BB232" s="161"/>
      <c r="BC232" s="345"/>
      <c r="BD232" s="309"/>
      <c r="BE232" s="309"/>
      <c r="BF232" s="309"/>
      <c r="BG232" s="346"/>
      <c r="BH232" s="354"/>
      <c r="BI232" s="309"/>
      <c r="BJ232" s="309"/>
      <c r="BK232" s="309"/>
      <c r="BL232" s="346"/>
      <c r="BM232" s="354"/>
      <c r="BN232" s="309"/>
      <c r="BO232" s="309"/>
      <c r="BP232" s="309"/>
      <c r="BQ232" s="346"/>
      <c r="BR232" s="354"/>
      <c r="BS232" s="309"/>
      <c r="BT232" s="309"/>
      <c r="BU232" s="309"/>
      <c r="BV232" s="309"/>
      <c r="BW232" s="309"/>
      <c r="BX232" s="309"/>
      <c r="BY232" s="310"/>
      <c r="BZ232" s="310"/>
      <c r="CA232" s="310"/>
      <c r="CB232" s="310"/>
      <c r="CC232" s="2169"/>
      <c r="CD232" s="2169"/>
      <c r="CE232" s="2169"/>
      <c r="CF232" s="2169"/>
      <c r="CG232" s="2169"/>
      <c r="CH232" s="2169"/>
      <c r="CI232" s="2169"/>
      <c r="CJ232" s="2169"/>
      <c r="CK232" s="2169"/>
      <c r="CL232" s="2169"/>
      <c r="CM232" s="2169"/>
      <c r="CN232" s="2169"/>
      <c r="CO232" s="2169"/>
      <c r="CP232" s="2169"/>
      <c r="CQ232" s="2169"/>
      <c r="CR232" s="2169"/>
      <c r="CS232" s="2169"/>
      <c r="CT232" s="2169"/>
      <c r="CU232" s="2169"/>
      <c r="CV232" s="2169"/>
      <c r="CW232" s="2169"/>
      <c r="CX232" s="2169"/>
      <c r="CY232" s="2169"/>
      <c r="CZ232" s="2169"/>
    </row>
    <row r="233" s="399" customFormat="true" ht="15" customHeight="true" x14ac:dyDescent="0.2">
      <c r="A233" s="884"/>
      <c r="B233" s="909"/>
      <c r="C233" s="1090"/>
      <c r="D233" s="1091"/>
      <c r="E233" s="1091"/>
      <c r="F233" s="1091"/>
      <c r="G233" s="1092"/>
      <c r="H233" s="1093"/>
      <c r="I233" s="1091"/>
      <c r="J233" s="1091"/>
      <c r="K233" s="1091"/>
      <c r="L233" s="1094"/>
      <c r="M233" s="1095"/>
      <c r="N233" s="1091"/>
      <c r="O233" s="1091"/>
      <c r="P233" s="1091"/>
      <c r="Q233" s="1092"/>
      <c r="R233" s="1093"/>
      <c r="S233" s="1091"/>
      <c r="T233" s="1091"/>
      <c r="U233" s="1091"/>
      <c r="V233" s="1091"/>
      <c r="W233" s="1091"/>
      <c r="X233" s="1091"/>
      <c r="Y233" s="1091"/>
      <c r="Z233" s="1091"/>
      <c r="AA233" s="1091"/>
      <c r="AB233" s="2136"/>
      <c r="AC233" s="667"/>
      <c r="AD233" s="667"/>
      <c r="AE233" s="667"/>
      <c r="AF233" s="667"/>
      <c r="AG233" s="667"/>
      <c r="AH233" s="667"/>
      <c r="AI233" s="667"/>
      <c r="AJ233" s="667"/>
      <c r="AK233" s="667"/>
      <c r="AL233" s="667"/>
      <c r="AM233" s="667"/>
      <c r="AN233" s="667"/>
      <c r="AO233" s="667"/>
      <c r="AP233" s="667"/>
      <c r="AQ233" s="667"/>
      <c r="AR233" s="667"/>
      <c r="AS233" s="667"/>
      <c r="AT233" s="667"/>
      <c r="AU233" s="667"/>
      <c r="AV233" s="667"/>
      <c r="AW233" s="667"/>
      <c r="AX233" s="667"/>
      <c r="AY233" s="667"/>
      <c r="AZ233" s="216"/>
      <c r="BA233" s="396"/>
      <c r="BB233" s="161"/>
      <c r="BC233" s="345"/>
      <c r="BD233" s="309"/>
      <c r="BE233" s="309"/>
      <c r="BF233" s="309"/>
      <c r="BG233" s="346"/>
      <c r="BH233" s="354"/>
      <c r="BI233" s="309"/>
      <c r="BJ233" s="309"/>
      <c r="BK233" s="309"/>
      <c r="BL233" s="346"/>
      <c r="BM233" s="354"/>
      <c r="BN233" s="309"/>
      <c r="BO233" s="309"/>
      <c r="BP233" s="309"/>
      <c r="BQ233" s="346"/>
      <c r="BR233" s="354"/>
      <c r="BS233" s="309"/>
      <c r="BT233" s="309"/>
      <c r="BU233" s="309"/>
      <c r="BV233" s="309"/>
      <c r="BW233" s="309"/>
      <c r="BX233" s="309"/>
      <c r="BY233" s="310"/>
      <c r="BZ233" s="310"/>
      <c r="CA233" s="310"/>
      <c r="CB233" s="310"/>
      <c r="CC233" s="2169"/>
      <c r="CD233" s="2169"/>
      <c r="CE233" s="2169"/>
      <c r="CF233" s="2169"/>
      <c r="CG233" s="2169"/>
      <c r="CH233" s="2169"/>
      <c r="CI233" s="2169"/>
      <c r="CJ233" s="2169"/>
      <c r="CK233" s="2169"/>
      <c r="CL233" s="2169"/>
      <c r="CM233" s="2169"/>
      <c r="CN233" s="2169"/>
      <c r="CO233" s="2169"/>
      <c r="CP233" s="2169"/>
      <c r="CQ233" s="2169"/>
      <c r="CR233" s="2169"/>
      <c r="CS233" s="2169"/>
      <c r="CT233" s="2169"/>
      <c r="CU233" s="2169"/>
      <c r="CV233" s="2169"/>
      <c r="CW233" s="2169"/>
      <c r="CX233" s="2169"/>
      <c r="CY233" s="2169"/>
      <c r="CZ233" s="2169"/>
    </row>
    <row r="234" s="399" customFormat="true" ht="15" customHeight="true" x14ac:dyDescent="0.2">
      <c r="A234" s="885"/>
      <c r="B234" s="910"/>
      <c r="C234" s="1096"/>
      <c r="D234" s="1097"/>
      <c r="E234" s="1097"/>
      <c r="F234" s="1097"/>
      <c r="G234" s="1098"/>
      <c r="H234" s="1099"/>
      <c r="I234" s="1097"/>
      <c r="J234" s="1097"/>
      <c r="K234" s="1097"/>
      <c r="L234" s="1100"/>
      <c r="M234" s="1101"/>
      <c r="N234" s="1097"/>
      <c r="O234" s="1097"/>
      <c r="P234" s="1097"/>
      <c r="Q234" s="1098"/>
      <c r="R234" s="1099"/>
      <c r="S234" s="1097"/>
      <c r="T234" s="1097"/>
      <c r="U234" s="1097"/>
      <c r="V234" s="1097"/>
      <c r="W234" s="1097"/>
      <c r="X234" s="1097"/>
      <c r="Y234" s="1097"/>
      <c r="Z234" s="1097"/>
      <c r="AA234" s="1097"/>
      <c r="AB234" s="2137"/>
      <c r="AC234" s="667"/>
      <c r="AD234" s="667"/>
      <c r="AE234" s="667"/>
      <c r="AF234" s="667"/>
      <c r="AG234" s="667"/>
      <c r="AH234" s="667"/>
      <c r="AI234" s="667"/>
      <c r="AJ234" s="667"/>
      <c r="AK234" s="667"/>
      <c r="AL234" s="667"/>
      <c r="AM234" s="667"/>
      <c r="AN234" s="667"/>
      <c r="AO234" s="667"/>
      <c r="AP234" s="667"/>
      <c r="AQ234" s="667"/>
      <c r="AR234" s="667"/>
      <c r="AS234" s="667"/>
      <c r="AT234" s="667"/>
      <c r="AU234" s="667"/>
      <c r="AV234" s="667"/>
      <c r="AW234" s="667"/>
      <c r="AX234" s="667"/>
      <c r="AY234" s="667"/>
      <c r="AZ234" s="216"/>
      <c r="BA234" s="396"/>
      <c r="BB234" s="161"/>
      <c r="BC234" s="345"/>
      <c r="BD234" s="309"/>
      <c r="BE234" s="309"/>
      <c r="BF234" s="309"/>
      <c r="BG234" s="346"/>
      <c r="BH234" s="354"/>
      <c r="BI234" s="309"/>
      <c r="BJ234" s="309"/>
      <c r="BK234" s="309"/>
      <c r="BL234" s="346"/>
      <c r="BM234" s="354"/>
      <c r="BN234" s="309"/>
      <c r="BO234" s="309"/>
      <c r="BP234" s="309"/>
      <c r="BQ234" s="346"/>
      <c r="BR234" s="354"/>
      <c r="BS234" s="309"/>
      <c r="BT234" s="309"/>
      <c r="BU234" s="309"/>
      <c r="BV234" s="309"/>
      <c r="BW234" s="309"/>
      <c r="BX234" s="309"/>
      <c r="BY234" s="310"/>
      <c r="BZ234" s="310"/>
      <c r="CA234" s="310"/>
      <c r="CB234" s="310"/>
      <c r="CC234" s="2169"/>
      <c r="CD234" s="2169"/>
      <c r="CE234" s="2169"/>
      <c r="CF234" s="2169"/>
      <c r="CG234" s="2169"/>
      <c r="CH234" s="2169"/>
      <c r="CI234" s="2169"/>
      <c r="CJ234" s="2169"/>
      <c r="CK234" s="2169"/>
      <c r="CL234" s="2169"/>
      <c r="CM234" s="2169"/>
      <c r="CN234" s="2169"/>
      <c r="CO234" s="2169"/>
      <c r="CP234" s="2169"/>
      <c r="CQ234" s="2169"/>
      <c r="CR234" s="2169"/>
      <c r="CS234" s="2169"/>
      <c r="CT234" s="2169"/>
      <c r="CU234" s="2169"/>
      <c r="CV234" s="2169"/>
      <c r="CW234" s="2169"/>
      <c r="CX234" s="2169"/>
      <c r="CY234" s="2169"/>
      <c r="CZ234" s="2169"/>
    </row>
    <row r="235" s="399" customFormat="true" ht="15" customHeight="true" x14ac:dyDescent="0.2">
      <c r="A235" s="885"/>
      <c r="B235" s="910"/>
      <c r="C235" s="1096"/>
      <c r="D235" s="1097"/>
      <c r="E235" s="1097"/>
      <c r="F235" s="1097"/>
      <c r="G235" s="1098"/>
      <c r="H235" s="1099"/>
      <c r="I235" s="1097"/>
      <c r="J235" s="1097"/>
      <c r="K235" s="1097"/>
      <c r="L235" s="1100"/>
      <c r="M235" s="1101"/>
      <c r="N235" s="1097"/>
      <c r="O235" s="1097"/>
      <c r="P235" s="1097"/>
      <c r="Q235" s="1098"/>
      <c r="R235" s="1099"/>
      <c r="S235" s="1097"/>
      <c r="T235" s="1097"/>
      <c r="U235" s="1097"/>
      <c r="V235" s="1097"/>
      <c r="W235" s="1097"/>
      <c r="X235" s="1097"/>
      <c r="Y235" s="1097"/>
      <c r="Z235" s="1097"/>
      <c r="AA235" s="1097"/>
      <c r="AB235" s="2137"/>
      <c r="AC235" s="667"/>
      <c r="AD235" s="667"/>
      <c r="AE235" s="667"/>
      <c r="AF235" s="667"/>
      <c r="AG235" s="667"/>
      <c r="AH235" s="667"/>
      <c r="AI235" s="667"/>
      <c r="AJ235" s="667"/>
      <c r="AK235" s="667"/>
      <c r="AL235" s="667"/>
      <c r="AM235" s="667"/>
      <c r="AN235" s="667"/>
      <c r="AO235" s="667"/>
      <c r="AP235" s="667"/>
      <c r="AQ235" s="667"/>
      <c r="AR235" s="667"/>
      <c r="AS235" s="667"/>
      <c r="AT235" s="667"/>
      <c r="AU235" s="667"/>
      <c r="AV235" s="667"/>
      <c r="AW235" s="667"/>
      <c r="AX235" s="667"/>
      <c r="AY235" s="667"/>
      <c r="AZ235" s="216"/>
      <c r="BA235" s="396"/>
      <c r="BB235" s="161"/>
      <c r="BC235" s="345"/>
      <c r="BD235" s="309"/>
      <c r="BE235" s="309"/>
      <c r="BF235" s="309"/>
      <c r="BG235" s="346"/>
      <c r="BH235" s="354"/>
      <c r="BI235" s="309"/>
      <c r="BJ235" s="309"/>
      <c r="BK235" s="309"/>
      <c r="BL235" s="346"/>
      <c r="BM235" s="354"/>
      <c r="BN235" s="309"/>
      <c r="BO235" s="309"/>
      <c r="BP235" s="309"/>
      <c r="BQ235" s="346"/>
      <c r="BR235" s="354"/>
      <c r="BS235" s="309"/>
      <c r="BT235" s="309"/>
      <c r="BU235" s="309"/>
      <c r="BV235" s="309"/>
      <c r="BW235" s="309"/>
      <c r="BX235" s="309"/>
      <c r="BY235" s="310"/>
      <c r="BZ235" s="310"/>
      <c r="CA235" s="310"/>
      <c r="CB235" s="310"/>
      <c r="CC235" s="2169"/>
      <c r="CD235" s="2169"/>
      <c r="CE235" s="2169"/>
      <c r="CF235" s="2169"/>
      <c r="CG235" s="2169"/>
      <c r="CH235" s="2169"/>
      <c r="CI235" s="2169"/>
      <c r="CJ235" s="2169"/>
      <c r="CK235" s="2169"/>
      <c r="CL235" s="2169"/>
      <c r="CM235" s="2169"/>
      <c r="CN235" s="2169"/>
      <c r="CO235" s="2169"/>
      <c r="CP235" s="2169"/>
      <c r="CQ235" s="2169"/>
      <c r="CR235" s="2169"/>
      <c r="CS235" s="2169"/>
      <c r="CT235" s="2169"/>
      <c r="CU235" s="2169"/>
      <c r="CV235" s="2169"/>
      <c r="CW235" s="2169"/>
      <c r="CX235" s="2169"/>
      <c r="CY235" s="2169"/>
      <c r="CZ235" s="2169"/>
    </row>
    <row r="236" s="399" customFormat="true" ht="15" customHeight="true" x14ac:dyDescent="0.2">
      <c r="A236" s="885"/>
      <c r="B236" s="910"/>
      <c r="C236" s="1096"/>
      <c r="D236" s="1097"/>
      <c r="E236" s="1097"/>
      <c r="F236" s="1097"/>
      <c r="G236" s="1098"/>
      <c r="H236" s="1099"/>
      <c r="I236" s="1097"/>
      <c r="J236" s="1097"/>
      <c r="K236" s="1097"/>
      <c r="L236" s="1100"/>
      <c r="M236" s="1101"/>
      <c r="N236" s="1097"/>
      <c r="O236" s="1097"/>
      <c r="P236" s="1097"/>
      <c r="Q236" s="1098"/>
      <c r="R236" s="1099"/>
      <c r="S236" s="1097"/>
      <c r="T236" s="1097"/>
      <c r="U236" s="1097"/>
      <c r="V236" s="1097"/>
      <c r="W236" s="1097"/>
      <c r="X236" s="1097"/>
      <c r="Y236" s="1097"/>
      <c r="Z236" s="1097"/>
      <c r="AA236" s="1097"/>
      <c r="AB236" s="2137"/>
      <c r="AC236" s="667"/>
      <c r="AD236" s="667"/>
      <c r="AE236" s="667"/>
      <c r="AF236" s="667"/>
      <c r="AG236" s="667"/>
      <c r="AH236" s="667"/>
      <c r="AI236" s="667"/>
      <c r="AJ236" s="667"/>
      <c r="AK236" s="667"/>
      <c r="AL236" s="667"/>
      <c r="AM236" s="667"/>
      <c r="AN236" s="667"/>
      <c r="AO236" s="667"/>
      <c r="AP236" s="667"/>
      <c r="AQ236" s="667"/>
      <c r="AR236" s="667"/>
      <c r="AS236" s="667"/>
      <c r="AT236" s="667"/>
      <c r="AU236" s="667"/>
      <c r="AV236" s="667"/>
      <c r="AW236" s="667"/>
      <c r="AX236" s="667"/>
      <c r="AY236" s="667"/>
      <c r="AZ236" s="216"/>
      <c r="BA236" s="396"/>
      <c r="BB236" s="161"/>
      <c r="BC236" s="345"/>
      <c r="BD236" s="309"/>
      <c r="BE236" s="309"/>
      <c r="BF236" s="309"/>
      <c r="BG236" s="346"/>
      <c r="BH236" s="354"/>
      <c r="BI236" s="309"/>
      <c r="BJ236" s="309"/>
      <c r="BK236" s="309"/>
      <c r="BL236" s="346"/>
      <c r="BM236" s="354"/>
      <c r="BN236" s="309"/>
      <c r="BO236" s="309"/>
      <c r="BP236" s="309"/>
      <c r="BQ236" s="346"/>
      <c r="BR236" s="354"/>
      <c r="BS236" s="309"/>
      <c r="BT236" s="309"/>
      <c r="BU236" s="309"/>
      <c r="BV236" s="309"/>
      <c r="BW236" s="309"/>
      <c r="BX236" s="309"/>
      <c r="BY236" s="310"/>
      <c r="BZ236" s="310"/>
      <c r="CA236" s="310"/>
      <c r="CB236" s="310"/>
      <c r="CC236" s="2169"/>
      <c r="CD236" s="2169"/>
      <c r="CE236" s="2169"/>
      <c r="CF236" s="2169"/>
      <c r="CG236" s="2169"/>
      <c r="CH236" s="2169"/>
      <c r="CI236" s="2169"/>
      <c r="CJ236" s="2169"/>
      <c r="CK236" s="2169"/>
      <c r="CL236" s="2169"/>
      <c r="CM236" s="2169"/>
      <c r="CN236" s="2169"/>
      <c r="CO236" s="2169"/>
      <c r="CP236" s="2169"/>
      <c r="CQ236" s="2169"/>
      <c r="CR236" s="2169"/>
      <c r="CS236" s="2169"/>
      <c r="CT236" s="2169"/>
      <c r="CU236" s="2169"/>
      <c r="CV236" s="2169"/>
      <c r="CW236" s="2169"/>
      <c r="CX236" s="2169"/>
      <c r="CY236" s="2169"/>
      <c r="CZ236" s="2169"/>
    </row>
    <row r="237" s="399" customFormat="true" ht="15" customHeight="true" x14ac:dyDescent="0.2">
      <c r="A237" s="885"/>
      <c r="B237" s="910"/>
      <c r="C237" s="1096"/>
      <c r="D237" s="1097"/>
      <c r="E237" s="1097"/>
      <c r="F237" s="1097"/>
      <c r="G237" s="1098"/>
      <c r="H237" s="1099"/>
      <c r="I237" s="1097"/>
      <c r="J237" s="1097"/>
      <c r="K237" s="1097"/>
      <c r="L237" s="1100"/>
      <c r="M237" s="1101"/>
      <c r="N237" s="1097"/>
      <c r="O237" s="1097"/>
      <c r="P237" s="1097"/>
      <c r="Q237" s="1098"/>
      <c r="R237" s="1099"/>
      <c r="S237" s="1097"/>
      <c r="T237" s="1097"/>
      <c r="U237" s="1097"/>
      <c r="V237" s="1097"/>
      <c r="W237" s="1097"/>
      <c r="X237" s="1097"/>
      <c r="Y237" s="1097"/>
      <c r="Z237" s="1097"/>
      <c r="AA237" s="1097"/>
      <c r="AB237" s="2137"/>
      <c r="AC237" s="667"/>
      <c r="AD237" s="667"/>
      <c r="AE237" s="667"/>
      <c r="AF237" s="667"/>
      <c r="AG237" s="667"/>
      <c r="AH237" s="667"/>
      <c r="AI237" s="667"/>
      <c r="AJ237" s="667"/>
      <c r="AK237" s="667"/>
      <c r="AL237" s="667"/>
      <c r="AM237" s="667"/>
      <c r="AN237" s="667"/>
      <c r="AO237" s="667"/>
      <c r="AP237" s="667"/>
      <c r="AQ237" s="667"/>
      <c r="AR237" s="667"/>
      <c r="AS237" s="667"/>
      <c r="AT237" s="667"/>
      <c r="AU237" s="667"/>
      <c r="AV237" s="667"/>
      <c r="AW237" s="667"/>
      <c r="AX237" s="667"/>
      <c r="AY237" s="667"/>
      <c r="AZ237" s="216"/>
      <c r="BA237" s="396"/>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310"/>
      <c r="CB237" s="310"/>
      <c r="CC237" s="2169"/>
      <c r="CD237" s="2169"/>
      <c r="CE237" s="2169"/>
      <c r="CF237" s="2169"/>
      <c r="CG237" s="2169"/>
      <c r="CH237" s="2169"/>
      <c r="CI237" s="2169"/>
      <c r="CJ237" s="2169"/>
      <c r="CK237" s="2169"/>
      <c r="CL237" s="2169"/>
      <c r="CM237" s="2169"/>
      <c r="CN237" s="2169"/>
      <c r="CO237" s="2169"/>
      <c r="CP237" s="2169"/>
      <c r="CQ237" s="2169"/>
      <c r="CR237" s="2169"/>
      <c r="CS237" s="2169"/>
      <c r="CT237" s="2169"/>
      <c r="CU237" s="2169"/>
      <c r="CV237" s="2169"/>
      <c r="CW237" s="2169"/>
      <c r="CX237" s="2169"/>
      <c r="CY237" s="2169"/>
      <c r="CZ237" s="2169"/>
    </row>
    <row r="238" s="399" customFormat="true" ht="15" customHeight="true" x14ac:dyDescent="0.2">
      <c r="A238" s="885"/>
      <c r="B238" s="910"/>
      <c r="C238" s="1096"/>
      <c r="D238" s="1097"/>
      <c r="E238" s="1097"/>
      <c r="F238" s="1097"/>
      <c r="G238" s="1098"/>
      <c r="H238" s="1099"/>
      <c r="I238" s="1097"/>
      <c r="J238" s="1097"/>
      <c r="K238" s="1097"/>
      <c r="L238" s="1100"/>
      <c r="M238" s="1101"/>
      <c r="N238" s="1097"/>
      <c r="O238" s="1097"/>
      <c r="P238" s="1097"/>
      <c r="Q238" s="1098"/>
      <c r="R238" s="1099"/>
      <c r="S238" s="1097"/>
      <c r="T238" s="1097"/>
      <c r="U238" s="1097"/>
      <c r="V238" s="1097"/>
      <c r="W238" s="1097"/>
      <c r="X238" s="1097"/>
      <c r="Y238" s="1097"/>
      <c r="Z238" s="1097"/>
      <c r="AA238" s="1097"/>
      <c r="AB238" s="2137"/>
      <c r="AC238" s="667"/>
      <c r="AD238" s="667"/>
      <c r="AE238" s="667"/>
      <c r="AF238" s="667"/>
      <c r="AG238" s="667"/>
      <c r="AH238" s="667"/>
      <c r="AI238" s="667"/>
      <c r="AJ238" s="667"/>
      <c r="AK238" s="667"/>
      <c r="AL238" s="667"/>
      <c r="AM238" s="667"/>
      <c r="AN238" s="667"/>
      <c r="AO238" s="667"/>
      <c r="AP238" s="667"/>
      <c r="AQ238" s="667"/>
      <c r="AR238" s="667"/>
      <c r="AS238" s="667"/>
      <c r="AT238" s="667"/>
      <c r="AU238" s="667"/>
      <c r="AV238" s="667"/>
      <c r="AW238" s="667"/>
      <c r="AX238" s="667"/>
      <c r="AY238" s="667"/>
      <c r="AZ238" s="216"/>
      <c r="BA238" s="396"/>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310"/>
      <c r="CC238" s="2169"/>
      <c r="CD238" s="2169"/>
      <c r="CE238" s="2169"/>
      <c r="CF238" s="2169"/>
      <c r="CG238" s="2169"/>
      <c r="CH238" s="2169"/>
      <c r="CI238" s="2169"/>
      <c r="CJ238" s="2169"/>
      <c r="CK238" s="2169"/>
      <c r="CL238" s="2169"/>
      <c r="CM238" s="2169"/>
      <c r="CN238" s="2169"/>
      <c r="CO238" s="2169"/>
      <c r="CP238" s="2169"/>
      <c r="CQ238" s="2169"/>
      <c r="CR238" s="2169"/>
      <c r="CS238" s="2169"/>
      <c r="CT238" s="2169"/>
      <c r="CU238" s="2169"/>
      <c r="CV238" s="2169"/>
      <c r="CW238" s="2169"/>
      <c r="CX238" s="2169"/>
      <c r="CY238" s="2169"/>
      <c r="CZ238" s="2169"/>
    </row>
    <row r="239" s="399" customFormat="true" ht="15" customHeight="true" x14ac:dyDescent="0.2">
      <c r="A239" s="885"/>
      <c r="B239" s="910"/>
      <c r="C239" s="1096"/>
      <c r="D239" s="1097"/>
      <c r="E239" s="1097"/>
      <c r="F239" s="1097"/>
      <c r="G239" s="1098"/>
      <c r="H239" s="1099"/>
      <c r="I239" s="1097"/>
      <c r="J239" s="1097"/>
      <c r="K239" s="1097"/>
      <c r="L239" s="1100"/>
      <c r="M239" s="1101"/>
      <c r="N239" s="1097"/>
      <c r="O239" s="1097"/>
      <c r="P239" s="1097"/>
      <c r="Q239" s="1098"/>
      <c r="R239" s="1099"/>
      <c r="S239" s="1097"/>
      <c r="T239" s="1097"/>
      <c r="U239" s="1097"/>
      <c r="V239" s="1097"/>
      <c r="W239" s="1097"/>
      <c r="X239" s="1097"/>
      <c r="Y239" s="1097"/>
      <c r="Z239" s="1097"/>
      <c r="AA239" s="1097"/>
      <c r="AB239" s="2137"/>
      <c r="AC239" s="667"/>
      <c r="AD239" s="667"/>
      <c r="AE239" s="667"/>
      <c r="AF239" s="667"/>
      <c r="AG239" s="667"/>
      <c r="AH239" s="667"/>
      <c r="AI239" s="667"/>
      <c r="AJ239" s="667"/>
      <c r="AK239" s="667"/>
      <c r="AL239" s="667"/>
      <c r="AM239" s="667"/>
      <c r="AN239" s="667"/>
      <c r="AO239" s="667"/>
      <c r="AP239" s="667"/>
      <c r="AQ239" s="667"/>
      <c r="AR239" s="667"/>
      <c r="AS239" s="667"/>
      <c r="AT239" s="667"/>
      <c r="AU239" s="667"/>
      <c r="AV239" s="667"/>
      <c r="AW239" s="667"/>
      <c r="AX239" s="667"/>
      <c r="AY239" s="667"/>
      <c r="AZ239" s="216"/>
      <c r="BA239" s="396"/>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310"/>
      <c r="CC239" s="2169"/>
      <c r="CD239" s="2169"/>
      <c r="CE239" s="2169"/>
      <c r="CF239" s="2169"/>
      <c r="CG239" s="2169"/>
      <c r="CH239" s="2169"/>
      <c r="CI239" s="2169"/>
      <c r="CJ239" s="2169"/>
      <c r="CK239" s="2169"/>
      <c r="CL239" s="2169"/>
      <c r="CM239" s="2169"/>
      <c r="CN239" s="2169"/>
      <c r="CO239" s="2169"/>
      <c r="CP239" s="2169"/>
      <c r="CQ239" s="2169"/>
      <c r="CR239" s="2169"/>
      <c r="CS239" s="2169"/>
      <c r="CT239" s="2169"/>
      <c r="CU239" s="2169"/>
      <c r="CV239" s="2169"/>
      <c r="CW239" s="2169"/>
      <c r="CX239" s="2169"/>
      <c r="CY239" s="2169"/>
      <c r="CZ239" s="2169"/>
    </row>
    <row r="240" s="399" customFormat="true" ht="15" customHeight="true" x14ac:dyDescent="0.2">
      <c r="A240" s="885"/>
      <c r="B240" s="911"/>
      <c r="C240" s="1096"/>
      <c r="D240" s="1097"/>
      <c r="E240" s="1097"/>
      <c r="F240" s="1097"/>
      <c r="G240" s="1098"/>
      <c r="H240" s="1099"/>
      <c r="I240" s="1097"/>
      <c r="J240" s="1097"/>
      <c r="K240" s="1097"/>
      <c r="L240" s="1100"/>
      <c r="M240" s="1101"/>
      <c r="N240" s="1097"/>
      <c r="O240" s="1097"/>
      <c r="P240" s="1097"/>
      <c r="Q240" s="1098"/>
      <c r="R240" s="1099"/>
      <c r="S240" s="1097"/>
      <c r="T240" s="1097"/>
      <c r="U240" s="1097"/>
      <c r="V240" s="1097"/>
      <c r="W240" s="1097"/>
      <c r="X240" s="1097"/>
      <c r="Y240" s="1097"/>
      <c r="Z240" s="1097"/>
      <c r="AA240" s="1097"/>
      <c r="AB240" s="2137"/>
      <c r="AC240" s="667"/>
      <c r="AD240" s="667"/>
      <c r="AE240" s="667"/>
      <c r="AF240" s="667"/>
      <c r="AG240" s="667"/>
      <c r="AH240" s="667"/>
      <c r="AI240" s="667"/>
      <c r="AJ240" s="667"/>
      <c r="AK240" s="667"/>
      <c r="AL240" s="667"/>
      <c r="AM240" s="667"/>
      <c r="AN240" s="667"/>
      <c r="AO240" s="667"/>
      <c r="AP240" s="667"/>
      <c r="AQ240" s="667"/>
      <c r="AR240" s="667"/>
      <c r="AS240" s="667"/>
      <c r="AT240" s="667"/>
      <c r="AU240" s="667"/>
      <c r="AV240" s="667"/>
      <c r="AW240" s="667"/>
      <c r="AX240" s="667"/>
      <c r="AY240" s="667"/>
      <c r="AZ240" s="216"/>
      <c r="BA240" s="396"/>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310"/>
      <c r="CC240" s="2169"/>
      <c r="CD240" s="2169"/>
      <c r="CE240" s="2169"/>
      <c r="CF240" s="2169"/>
      <c r="CG240" s="2169"/>
      <c r="CH240" s="2169"/>
      <c r="CI240" s="2169"/>
      <c r="CJ240" s="2169"/>
      <c r="CK240" s="2169"/>
      <c r="CL240" s="2169"/>
      <c r="CM240" s="2169"/>
      <c r="CN240" s="2169"/>
      <c r="CO240" s="2169"/>
      <c r="CP240" s="2169"/>
      <c r="CQ240" s="2169"/>
      <c r="CR240" s="2169"/>
      <c r="CS240" s="2169"/>
      <c r="CT240" s="2169"/>
      <c r="CU240" s="2169"/>
      <c r="CV240" s="2169"/>
      <c r="CW240" s="2169"/>
      <c r="CX240" s="2169"/>
      <c r="CY240" s="2169"/>
      <c r="CZ240" s="2169"/>
    </row>
    <row r="241" s="399" customFormat="true" ht="15" customHeight="true" x14ac:dyDescent="0.2">
      <c r="A241" s="886"/>
      <c r="B241" s="912"/>
      <c r="C241" s="1102"/>
      <c r="D241" s="1103"/>
      <c r="E241" s="1103"/>
      <c r="F241" s="1103"/>
      <c r="G241" s="1104"/>
      <c r="H241" s="1105"/>
      <c r="I241" s="1103"/>
      <c r="J241" s="1103"/>
      <c r="K241" s="1103"/>
      <c r="L241" s="1106"/>
      <c r="M241" s="1107"/>
      <c r="N241" s="1103"/>
      <c r="O241" s="1103"/>
      <c r="P241" s="1103"/>
      <c r="Q241" s="1104"/>
      <c r="R241" s="1105"/>
      <c r="S241" s="1103"/>
      <c r="T241" s="1103"/>
      <c r="U241" s="1103"/>
      <c r="V241" s="1103"/>
      <c r="W241" s="1103"/>
      <c r="X241" s="1103"/>
      <c r="Y241" s="1103"/>
      <c r="Z241" s="1103"/>
      <c r="AA241" s="1103"/>
      <c r="AB241" s="2138"/>
      <c r="AC241" s="667"/>
      <c r="AD241" s="667"/>
      <c r="AE241" s="667"/>
      <c r="AF241" s="667"/>
      <c r="AG241" s="667"/>
      <c r="AH241" s="667"/>
      <c r="AI241" s="667"/>
      <c r="AJ241" s="667"/>
      <c r="AK241" s="667"/>
      <c r="AL241" s="667"/>
      <c r="AM241" s="667"/>
      <c r="AN241" s="667"/>
      <c r="AO241" s="667"/>
      <c r="AP241" s="667"/>
      <c r="AQ241" s="667"/>
      <c r="AR241" s="667"/>
      <c r="AS241" s="667"/>
      <c r="AT241" s="667"/>
      <c r="AU241" s="667"/>
      <c r="AV241" s="667"/>
      <c r="AW241" s="667"/>
      <c r="AX241" s="667"/>
      <c r="AY241" s="667"/>
      <c r="AZ241" s="216"/>
      <c r="BA241" s="396"/>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310"/>
      <c r="CC241" s="2169"/>
      <c r="CD241" s="2169"/>
      <c r="CE241" s="2169"/>
      <c r="CF241" s="2169"/>
      <c r="CG241" s="2169"/>
      <c r="CH241" s="2169"/>
      <c r="CI241" s="2169"/>
      <c r="CJ241" s="2169"/>
      <c r="CK241" s="2169"/>
      <c r="CL241" s="2169"/>
      <c r="CM241" s="2169"/>
      <c r="CN241" s="2169"/>
      <c r="CO241" s="2169"/>
      <c r="CP241" s="2169"/>
      <c r="CQ241" s="2169"/>
      <c r="CR241" s="2169"/>
      <c r="CS241" s="2169"/>
      <c r="CT241" s="2169"/>
      <c r="CU241" s="2169"/>
      <c r="CV241" s="2169"/>
      <c r="CW241" s="2169"/>
      <c r="CX241" s="2169"/>
      <c r="CY241" s="2169"/>
      <c r="CZ241" s="2169"/>
    </row>
    <row r="242" s="399" customFormat="true" ht="15" customHeight="true" x14ac:dyDescent="0.2">
      <c r="A242" s="769"/>
      <c r="B242" s="892"/>
      <c r="C242" s="976"/>
      <c r="D242" s="938"/>
      <c r="E242" s="938"/>
      <c r="F242" s="938"/>
      <c r="G242" s="939"/>
      <c r="H242" s="977"/>
      <c r="I242" s="938"/>
      <c r="J242" s="938"/>
      <c r="K242" s="938"/>
      <c r="L242" s="978"/>
      <c r="M242" s="976"/>
      <c r="N242" s="938"/>
      <c r="O242" s="938"/>
      <c r="P242" s="938"/>
      <c r="Q242" s="939"/>
      <c r="R242" s="977"/>
      <c r="S242" s="938"/>
      <c r="T242" s="938"/>
      <c r="U242" s="938"/>
      <c r="V242" s="938"/>
      <c r="W242" s="938"/>
      <c r="X242" s="938"/>
      <c r="Y242" s="938"/>
      <c r="Z242" s="938"/>
      <c r="AA242" s="938"/>
      <c r="AB242" s="978"/>
      <c r="AC242" s="667"/>
      <c r="AD242" s="667"/>
      <c r="AE242" s="667"/>
      <c r="AF242" s="667"/>
      <c r="AG242" s="667"/>
      <c r="AH242" s="667"/>
      <c r="AI242" s="667"/>
      <c r="AJ242" s="667"/>
      <c r="AK242" s="667"/>
      <c r="AL242" s="667"/>
      <c r="AM242" s="667"/>
      <c r="AN242" s="667"/>
      <c r="AO242" s="667"/>
      <c r="AP242" s="667"/>
      <c r="AQ242" s="667"/>
      <c r="AR242" s="667"/>
      <c r="AS242" s="667"/>
      <c r="AT242" s="667"/>
      <c r="AU242" s="667"/>
      <c r="AV242" s="667"/>
      <c r="AW242" s="667"/>
      <c r="AX242" s="667"/>
      <c r="AY242" s="667"/>
      <c r="AZ242" s="216"/>
      <c r="BA242" s="396"/>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310"/>
      <c r="CC242" s="2169"/>
      <c r="CD242" s="2169"/>
      <c r="CE242" s="2169"/>
      <c r="CF242" s="2169"/>
      <c r="CG242" s="2169"/>
      <c r="CH242" s="2169"/>
      <c r="CI242" s="2169"/>
      <c r="CJ242" s="2169"/>
      <c r="CK242" s="2169"/>
      <c r="CL242" s="2169"/>
      <c r="CM242" s="2169"/>
      <c r="CN242" s="2169"/>
      <c r="CO242" s="2169"/>
      <c r="CP242" s="2169"/>
      <c r="CQ242" s="2169"/>
      <c r="CR242" s="2169"/>
      <c r="CS242" s="2169"/>
      <c r="CT242" s="2169"/>
      <c r="CU242" s="2169"/>
      <c r="CV242" s="2169"/>
      <c r="CW242" s="2169"/>
      <c r="CX242" s="2169"/>
      <c r="CY242" s="2169"/>
      <c r="CZ242" s="2169"/>
    </row>
    <row r="243" s="399" customFormat="true" ht="15" customHeight="true" x14ac:dyDescent="0.2">
      <c r="A243" s="769"/>
      <c r="B243" s="892"/>
      <c r="C243" s="976"/>
      <c r="D243" s="938"/>
      <c r="E243" s="938"/>
      <c r="F243" s="938"/>
      <c r="G243" s="939"/>
      <c r="H243" s="977"/>
      <c r="I243" s="938"/>
      <c r="J243" s="938"/>
      <c r="K243" s="938"/>
      <c r="L243" s="978"/>
      <c r="M243" s="976"/>
      <c r="N243" s="938"/>
      <c r="O243" s="938"/>
      <c r="P243" s="938"/>
      <c r="Q243" s="939"/>
      <c r="R243" s="977"/>
      <c r="S243" s="938"/>
      <c r="T243" s="938"/>
      <c r="U243" s="938"/>
      <c r="V243" s="938"/>
      <c r="W243" s="938"/>
      <c r="X243" s="938"/>
      <c r="Y243" s="938"/>
      <c r="Z243" s="938"/>
      <c r="AA243" s="938"/>
      <c r="AB243" s="978"/>
      <c r="AC243" s="667"/>
      <c r="AD243" s="667"/>
      <c r="AE243" s="667"/>
      <c r="AF243" s="667"/>
      <c r="AG243" s="667"/>
      <c r="AH243" s="667"/>
      <c r="AI243" s="667"/>
      <c r="AJ243" s="667"/>
      <c r="AK243" s="667"/>
      <c r="AL243" s="667"/>
      <c r="AM243" s="667"/>
      <c r="AN243" s="667"/>
      <c r="AO243" s="667"/>
      <c r="AP243" s="667"/>
      <c r="AQ243" s="667"/>
      <c r="AR243" s="667"/>
      <c r="AS243" s="667"/>
      <c r="AT243" s="667"/>
      <c r="AU243" s="667"/>
      <c r="AV243" s="667"/>
      <c r="AW243" s="667"/>
      <c r="AX243" s="667"/>
      <c r="AY243" s="667"/>
      <c r="AZ243" s="216"/>
      <c r="BA243" s="396"/>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310"/>
      <c r="CC243" s="2169"/>
      <c r="CD243" s="2169"/>
      <c r="CE243" s="2169"/>
      <c r="CF243" s="2169"/>
      <c r="CG243" s="2169"/>
      <c r="CH243" s="2169"/>
      <c r="CI243" s="2169"/>
      <c r="CJ243" s="2169"/>
      <c r="CK243" s="2169"/>
      <c r="CL243" s="2169"/>
      <c r="CM243" s="2169"/>
      <c r="CN243" s="2169"/>
      <c r="CO243" s="2169"/>
      <c r="CP243" s="2169"/>
      <c r="CQ243" s="2169"/>
      <c r="CR243" s="2169"/>
      <c r="CS243" s="2169"/>
      <c r="CT243" s="2169"/>
      <c r="CU243" s="2169"/>
      <c r="CV243" s="2169"/>
      <c r="CW243" s="2169"/>
      <c r="CX243" s="2169"/>
      <c r="CY243" s="2169"/>
      <c r="CZ243" s="2169"/>
    </row>
    <row r="244" s="399" customFormat="true" ht="15" customHeight="true" x14ac:dyDescent="0.2">
      <c r="A244" s="769"/>
      <c r="B244" s="892"/>
      <c r="C244" s="976"/>
      <c r="D244" s="938"/>
      <c r="E244" s="938"/>
      <c r="F244" s="938"/>
      <c r="G244" s="939"/>
      <c r="H244" s="977"/>
      <c r="I244" s="938"/>
      <c r="J244" s="938"/>
      <c r="K244" s="938"/>
      <c r="L244" s="978"/>
      <c r="M244" s="976"/>
      <c r="N244" s="938"/>
      <c r="O244" s="938"/>
      <c r="P244" s="938"/>
      <c r="Q244" s="939"/>
      <c r="R244" s="977"/>
      <c r="S244" s="938"/>
      <c r="T244" s="938"/>
      <c r="U244" s="938"/>
      <c r="V244" s="938"/>
      <c r="W244" s="938"/>
      <c r="X244" s="938"/>
      <c r="Y244" s="938"/>
      <c r="Z244" s="938"/>
      <c r="AA244" s="938"/>
      <c r="AB244" s="978"/>
      <c r="AC244" s="667"/>
      <c r="AD244" s="667"/>
      <c r="AE244" s="667"/>
      <c r="AF244" s="667"/>
      <c r="AG244" s="667"/>
      <c r="AH244" s="667"/>
      <c r="AI244" s="667"/>
      <c r="AJ244" s="667"/>
      <c r="AK244" s="667"/>
      <c r="AL244" s="667"/>
      <c r="AM244" s="667"/>
      <c r="AN244" s="667"/>
      <c r="AO244" s="667"/>
      <c r="AP244" s="667"/>
      <c r="AQ244" s="667"/>
      <c r="AR244" s="667"/>
      <c r="AS244" s="667"/>
      <c r="AT244" s="667"/>
      <c r="AU244" s="667"/>
      <c r="AV244" s="667"/>
      <c r="AW244" s="667"/>
      <c r="AX244" s="667"/>
      <c r="AY244" s="667"/>
      <c r="AZ244" s="216"/>
      <c r="BA244" s="396"/>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310"/>
      <c r="CC244" s="2169"/>
      <c r="CD244" s="2169"/>
      <c r="CE244" s="2169"/>
      <c r="CF244" s="2169"/>
      <c r="CG244" s="2169"/>
      <c r="CH244" s="2169"/>
      <c r="CI244" s="2169"/>
      <c r="CJ244" s="2169"/>
      <c r="CK244" s="2169"/>
      <c r="CL244" s="2169"/>
      <c r="CM244" s="2169"/>
      <c r="CN244" s="2169"/>
      <c r="CO244" s="2169"/>
      <c r="CP244" s="2169"/>
      <c r="CQ244" s="2169"/>
      <c r="CR244" s="2169"/>
      <c r="CS244" s="2169"/>
      <c r="CT244" s="2169"/>
      <c r="CU244" s="2169"/>
      <c r="CV244" s="2169"/>
      <c r="CW244" s="2169"/>
      <c r="CX244" s="2169"/>
      <c r="CY244" s="2169"/>
      <c r="CZ244" s="2169"/>
    </row>
    <row r="245" s="399" customFormat="true" ht="15" customHeight="true" x14ac:dyDescent="0.2">
      <c r="A245" s="769"/>
      <c r="B245" s="892"/>
      <c r="C245" s="976"/>
      <c r="D245" s="938"/>
      <c r="E245" s="938"/>
      <c r="F245" s="938"/>
      <c r="G245" s="939"/>
      <c r="H245" s="977"/>
      <c r="I245" s="938"/>
      <c r="J245" s="938"/>
      <c r="K245" s="938"/>
      <c r="L245" s="978"/>
      <c r="M245" s="976"/>
      <c r="N245" s="938"/>
      <c r="O245" s="938"/>
      <c r="P245" s="938"/>
      <c r="Q245" s="939"/>
      <c r="R245" s="977"/>
      <c r="S245" s="938"/>
      <c r="T245" s="938"/>
      <c r="U245" s="938"/>
      <c r="V245" s="938"/>
      <c r="W245" s="938"/>
      <c r="X245" s="938"/>
      <c r="Y245" s="938"/>
      <c r="Z245" s="938"/>
      <c r="AA245" s="938"/>
      <c r="AB245" s="978"/>
      <c r="AC245" s="667"/>
      <c r="AD245" s="667"/>
      <c r="AE245" s="667"/>
      <c r="AF245" s="667"/>
      <c r="AG245" s="667"/>
      <c r="AH245" s="667"/>
      <c r="AI245" s="667"/>
      <c r="AJ245" s="667"/>
      <c r="AK245" s="667"/>
      <c r="AL245" s="667"/>
      <c r="AM245" s="667"/>
      <c r="AN245" s="667"/>
      <c r="AO245" s="667"/>
      <c r="AP245" s="667"/>
      <c r="AQ245" s="667"/>
      <c r="AR245" s="667"/>
      <c r="AS245" s="667"/>
      <c r="AT245" s="667"/>
      <c r="AU245" s="667"/>
      <c r="AV245" s="667"/>
      <c r="AW245" s="667"/>
      <c r="AX245" s="667"/>
      <c r="AY245" s="667"/>
      <c r="AZ245" s="216"/>
      <c r="BA245" s="396"/>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310"/>
      <c r="CC245" s="2169"/>
      <c r="CD245" s="2169"/>
      <c r="CE245" s="2169"/>
      <c r="CF245" s="2169"/>
      <c r="CG245" s="2169"/>
      <c r="CH245" s="2169"/>
      <c r="CI245" s="2169"/>
      <c r="CJ245" s="2169"/>
      <c r="CK245" s="2169"/>
      <c r="CL245" s="2169"/>
      <c r="CM245" s="2169"/>
      <c r="CN245" s="2169"/>
      <c r="CO245" s="2169"/>
      <c r="CP245" s="2169"/>
      <c r="CQ245" s="2169"/>
      <c r="CR245" s="2169"/>
      <c r="CS245" s="2169"/>
      <c r="CT245" s="2169"/>
      <c r="CU245" s="2169"/>
      <c r="CV245" s="2169"/>
      <c r="CW245" s="2169"/>
      <c r="CX245" s="2169"/>
      <c r="CY245" s="2169"/>
      <c r="CZ245" s="2169"/>
    </row>
    <row r="246" s="399" customFormat="true" ht="15" customHeight="true" x14ac:dyDescent="0.2">
      <c r="A246" s="769"/>
      <c r="B246" s="892"/>
      <c r="C246" s="976"/>
      <c r="D246" s="938"/>
      <c r="E246" s="938"/>
      <c r="F246" s="938"/>
      <c r="G246" s="939"/>
      <c r="H246" s="977"/>
      <c r="I246" s="938"/>
      <c r="J246" s="938"/>
      <c r="K246" s="938"/>
      <c r="L246" s="978"/>
      <c r="M246" s="976"/>
      <c r="N246" s="938"/>
      <c r="O246" s="938"/>
      <c r="P246" s="938"/>
      <c r="Q246" s="939"/>
      <c r="R246" s="977"/>
      <c r="S246" s="938"/>
      <c r="T246" s="938"/>
      <c r="U246" s="938"/>
      <c r="V246" s="938"/>
      <c r="W246" s="938"/>
      <c r="X246" s="938"/>
      <c r="Y246" s="938"/>
      <c r="Z246" s="938"/>
      <c r="AA246" s="938"/>
      <c r="AB246" s="978"/>
      <c r="AC246" s="667"/>
      <c r="AD246" s="667"/>
      <c r="AE246" s="667"/>
      <c r="AF246" s="667"/>
      <c r="AG246" s="667"/>
      <c r="AH246" s="667"/>
      <c r="AI246" s="667"/>
      <c r="AJ246" s="667"/>
      <c r="AK246" s="667"/>
      <c r="AL246" s="667"/>
      <c r="AM246" s="667"/>
      <c r="AN246" s="667"/>
      <c r="AO246" s="667"/>
      <c r="AP246" s="667"/>
      <c r="AQ246" s="667"/>
      <c r="AR246" s="667"/>
      <c r="AS246" s="667"/>
      <c r="AT246" s="667"/>
      <c r="AU246" s="667"/>
      <c r="AV246" s="667"/>
      <c r="AW246" s="667"/>
      <c r="AX246" s="667"/>
      <c r="AY246" s="667"/>
      <c r="AZ246" s="216"/>
      <c r="BA246" s="396"/>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310"/>
      <c r="CC246" s="2169"/>
      <c r="CD246" s="2169"/>
      <c r="CE246" s="2169"/>
      <c r="CF246" s="2169"/>
      <c r="CG246" s="2169"/>
      <c r="CH246" s="2169"/>
      <c r="CI246" s="2169"/>
      <c r="CJ246" s="2169"/>
      <c r="CK246" s="2169"/>
      <c r="CL246" s="2169"/>
      <c r="CM246" s="2169"/>
      <c r="CN246" s="2169"/>
      <c r="CO246" s="2169"/>
      <c r="CP246" s="2169"/>
      <c r="CQ246" s="2169"/>
      <c r="CR246" s="2169"/>
      <c r="CS246" s="2169"/>
      <c r="CT246" s="2169"/>
      <c r="CU246" s="2169"/>
      <c r="CV246" s="2169"/>
      <c r="CW246" s="2169"/>
      <c r="CX246" s="2169"/>
      <c r="CY246" s="2169"/>
      <c r="CZ246" s="2169"/>
    </row>
    <row r="247" s="399" customFormat="true" ht="15" customHeight="true" x14ac:dyDescent="0.2">
      <c r="A247" s="769"/>
      <c r="B247" s="892"/>
      <c r="C247" s="976"/>
      <c r="D247" s="938"/>
      <c r="E247" s="938"/>
      <c r="F247" s="938"/>
      <c r="G247" s="939"/>
      <c r="H247" s="977"/>
      <c r="I247" s="938"/>
      <c r="J247" s="938"/>
      <c r="K247" s="938"/>
      <c r="L247" s="978"/>
      <c r="M247" s="976"/>
      <c r="N247" s="938"/>
      <c r="O247" s="938"/>
      <c r="P247" s="938"/>
      <c r="Q247" s="939"/>
      <c r="R247" s="977"/>
      <c r="S247" s="938"/>
      <c r="T247" s="938"/>
      <c r="U247" s="938"/>
      <c r="V247" s="938"/>
      <c r="W247" s="938"/>
      <c r="X247" s="938"/>
      <c r="Y247" s="938"/>
      <c r="Z247" s="938"/>
      <c r="AA247" s="938"/>
      <c r="AB247" s="978"/>
      <c r="AC247" s="667"/>
      <c r="AD247" s="667"/>
      <c r="AE247" s="667"/>
      <c r="AF247" s="667"/>
      <c r="AG247" s="667"/>
      <c r="AH247" s="667"/>
      <c r="AI247" s="667"/>
      <c r="AJ247" s="667"/>
      <c r="AK247" s="667"/>
      <c r="AL247" s="667"/>
      <c r="AM247" s="667"/>
      <c r="AN247" s="667"/>
      <c r="AO247" s="667"/>
      <c r="AP247" s="667"/>
      <c r="AQ247" s="667"/>
      <c r="AR247" s="667"/>
      <c r="AS247" s="667"/>
      <c r="AT247" s="667"/>
      <c r="AU247" s="667"/>
      <c r="AV247" s="667"/>
      <c r="AW247" s="667"/>
      <c r="AX247" s="667"/>
      <c r="AY247" s="667"/>
      <c r="AZ247" s="216"/>
      <c r="BA247" s="396"/>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310"/>
      <c r="CC247" s="2169"/>
      <c r="CD247" s="2169"/>
      <c r="CE247" s="2169"/>
      <c r="CF247" s="2169"/>
      <c r="CG247" s="2169"/>
      <c r="CH247" s="2169"/>
      <c r="CI247" s="2169"/>
      <c r="CJ247" s="2169"/>
      <c r="CK247" s="2169"/>
      <c r="CL247" s="2169"/>
      <c r="CM247" s="2169"/>
      <c r="CN247" s="2169"/>
      <c r="CO247" s="2169"/>
      <c r="CP247" s="2169"/>
      <c r="CQ247" s="2169"/>
      <c r="CR247" s="2169"/>
      <c r="CS247" s="2169"/>
      <c r="CT247" s="2169"/>
      <c r="CU247" s="2169"/>
      <c r="CV247" s="2169"/>
      <c r="CW247" s="2169"/>
      <c r="CX247" s="2169"/>
      <c r="CY247" s="2169"/>
      <c r="CZ247" s="2169"/>
    </row>
    <row r="248" s="399" customFormat="true" ht="15" customHeight="true" x14ac:dyDescent="0.2">
      <c r="A248" s="774"/>
      <c r="B248" s="913"/>
      <c r="C248" s="1066"/>
      <c r="D248" s="989"/>
      <c r="E248" s="989"/>
      <c r="F248" s="989"/>
      <c r="G248" s="990"/>
      <c r="H248" s="1067"/>
      <c r="I248" s="989"/>
      <c r="J248" s="989"/>
      <c r="K248" s="989"/>
      <c r="L248" s="1068"/>
      <c r="M248" s="1066"/>
      <c r="N248" s="989"/>
      <c r="O248" s="989"/>
      <c r="P248" s="989"/>
      <c r="Q248" s="990"/>
      <c r="R248" s="1067"/>
      <c r="S248" s="989"/>
      <c r="T248" s="989"/>
      <c r="U248" s="989"/>
      <c r="V248" s="989"/>
      <c r="W248" s="989"/>
      <c r="X248" s="989"/>
      <c r="Y248" s="989"/>
      <c r="Z248" s="989"/>
      <c r="AA248" s="989"/>
      <c r="AB248" s="1068"/>
      <c r="AC248" s="667"/>
      <c r="AD248" s="667"/>
      <c r="AE248" s="667"/>
      <c r="AF248" s="667"/>
      <c r="AG248" s="667"/>
      <c r="AH248" s="667"/>
      <c r="AI248" s="667"/>
      <c r="AJ248" s="667"/>
      <c r="AK248" s="667"/>
      <c r="AL248" s="667"/>
      <c r="AM248" s="667"/>
      <c r="AN248" s="667"/>
      <c r="AO248" s="667"/>
      <c r="AP248" s="667"/>
      <c r="AQ248" s="667"/>
      <c r="AR248" s="667"/>
      <c r="AS248" s="667"/>
      <c r="AT248" s="667"/>
      <c r="AU248" s="667"/>
      <c r="AV248" s="667"/>
      <c r="AW248" s="667"/>
      <c r="AX248" s="667"/>
      <c r="AY248" s="667"/>
      <c r="AZ248" s="216"/>
      <c r="BA248" s="396"/>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361"/>
      <c r="CC248" s="2169"/>
      <c r="CD248" s="2169"/>
      <c r="CE248" s="2169"/>
      <c r="CF248" s="2169"/>
      <c r="CG248" s="2169"/>
      <c r="CH248" s="2169"/>
      <c r="CI248" s="2169"/>
      <c r="CJ248" s="2169"/>
      <c r="CK248" s="2169"/>
      <c r="CL248" s="2169"/>
      <c r="CM248" s="2169"/>
      <c r="CN248" s="2169"/>
      <c r="CO248" s="2169"/>
      <c r="CP248" s="2169"/>
      <c r="CQ248" s="2169"/>
      <c r="CR248" s="2169"/>
      <c r="CS248" s="2169"/>
      <c r="CT248" s="2169"/>
      <c r="CU248" s="2169"/>
      <c r="CV248" s="2169"/>
      <c r="CW248" s="2169"/>
      <c r="CX248" s="2169"/>
      <c r="CY248" s="2169"/>
      <c r="CZ248" s="2169"/>
    </row>
    <row r="249" s="399" customFormat="true" ht="250.15" customHeight="true" x14ac:dyDescent="0.2">
      <c r="B249" s="398"/>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7"/>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92"/>
      <c r="BB250" s="238"/>
      <c r="BC250" s="392"/>
      <c r="BD250" s="392"/>
      <c r="BE250" s="392"/>
      <c r="BF250" s="392"/>
      <c r="BG250" s="392"/>
      <c r="BH250" s="392"/>
      <c r="BI250" s="392"/>
      <c r="BJ250" s="392"/>
      <c r="BK250" s="392"/>
      <c r="BL250" s="392"/>
      <c r="BM250" s="392"/>
      <c r="BN250" s="392"/>
      <c r="BO250" s="392"/>
      <c r="BP250" s="392"/>
      <c r="BQ250" s="392"/>
      <c r="BR250" s="392"/>
      <c r="BS250" s="392"/>
      <c r="BT250" s="392"/>
      <c r="BU250" s="392"/>
      <c r="BV250" s="392"/>
      <c r="BW250" s="392"/>
      <c r="BX250" s="392"/>
      <c r="BY250" s="392"/>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7"/>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92"/>
      <c r="BB251" s="238"/>
      <c r="BC251" s="392"/>
      <c r="BD251" s="392"/>
      <c r="BE251" s="392"/>
      <c r="BF251" s="392"/>
      <c r="BG251" s="392"/>
      <c r="BH251" s="392"/>
      <c r="BI251" s="392"/>
      <c r="BJ251" s="392"/>
      <c r="BK251" s="392"/>
      <c r="BL251" s="392"/>
      <c r="BM251" s="392"/>
      <c r="BN251" s="392"/>
      <c r="BO251" s="392"/>
      <c r="BP251" s="392"/>
      <c r="BQ251" s="392"/>
      <c r="BR251" s="392"/>
      <c r="BS251" s="392"/>
      <c r="BT251" s="392"/>
      <c r="BU251" s="392"/>
      <c r="BV251" s="392"/>
      <c r="BW251" s="392"/>
      <c r="BX251" s="392"/>
      <c r="BY251" s="392"/>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7"/>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92"/>
      <c r="BB252" s="238"/>
      <c r="BC252" s="392"/>
      <c r="BD252" s="392"/>
      <c r="BE252" s="392"/>
      <c r="BF252" s="392"/>
      <c r="BG252" s="392"/>
      <c r="BH252" s="392"/>
      <c r="BI252" s="392"/>
      <c r="BJ252" s="392"/>
      <c r="BK252" s="392"/>
      <c r="BL252" s="392"/>
      <c r="BM252" s="392"/>
      <c r="BN252" s="392"/>
      <c r="BO252" s="392"/>
      <c r="BP252" s="392"/>
      <c r="BQ252" s="392"/>
      <c r="BR252" s="392"/>
      <c r="BS252" s="392"/>
      <c r="BT252" s="392"/>
      <c r="BU252" s="392"/>
      <c r="BV252" s="392"/>
      <c r="BW252" s="392"/>
      <c r="BX252" s="392"/>
      <c r="BY252" s="392"/>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7"/>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92"/>
      <c r="BB253" s="238"/>
      <c r="BC253" s="392"/>
      <c r="BD253" s="392"/>
      <c r="BE253" s="392"/>
      <c r="BF253" s="392"/>
      <c r="BG253" s="392"/>
      <c r="BH253" s="392"/>
      <c r="BI253" s="392"/>
      <c r="BJ253" s="392"/>
      <c r="BK253" s="392"/>
      <c r="BL253" s="392"/>
      <c r="BM253" s="392"/>
      <c r="BN253" s="392"/>
      <c r="BO253" s="392"/>
      <c r="BP253" s="392"/>
      <c r="BQ253" s="392"/>
      <c r="BR253" s="392"/>
      <c r="BS253" s="392"/>
      <c r="BT253" s="392"/>
      <c r="BU253" s="392"/>
      <c r="BV253" s="392"/>
      <c r="BW253" s="392"/>
      <c r="BX253" s="392"/>
      <c r="BY253" s="392"/>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7"/>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92"/>
      <c r="BB254" s="238"/>
      <c r="BC254" s="392"/>
      <c r="BD254" s="392"/>
      <c r="BE254" s="392"/>
      <c r="BF254" s="392"/>
      <c r="BG254" s="392"/>
      <c r="BH254" s="392"/>
      <c r="BI254" s="392"/>
      <c r="BJ254" s="392"/>
      <c r="BK254" s="392"/>
      <c r="BL254" s="392"/>
      <c r="BM254" s="392"/>
      <c r="BN254" s="392"/>
      <c r="BO254" s="392"/>
      <c r="BP254" s="392"/>
      <c r="BQ254" s="392"/>
      <c r="BR254" s="392"/>
      <c r="BS254" s="392"/>
      <c r="BT254" s="392"/>
      <c r="BU254" s="392"/>
      <c r="BV254" s="392"/>
      <c r="BW254" s="392"/>
      <c r="BX254" s="392"/>
      <c r="BY254" s="392"/>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7"/>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92"/>
      <c r="BB255" s="238"/>
      <c r="BC255" s="392"/>
      <c r="BD255" s="392"/>
      <c r="BE255" s="392"/>
      <c r="BF255" s="392"/>
      <c r="BG255" s="392"/>
      <c r="BH255" s="392"/>
      <c r="BI255" s="392"/>
      <c r="BJ255" s="392"/>
      <c r="BK255" s="392"/>
      <c r="BL255" s="392"/>
      <c r="BM255" s="392"/>
      <c r="BN255" s="392"/>
      <c r="BO255" s="392"/>
      <c r="BP255" s="392"/>
      <c r="BQ255" s="392"/>
      <c r="BR255" s="392"/>
      <c r="BS255" s="392"/>
      <c r="BT255" s="392"/>
      <c r="BU255" s="392"/>
      <c r="BV255" s="392"/>
      <c r="BW255" s="392"/>
      <c r="BX255" s="392"/>
      <c r="BY255" s="392"/>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7"/>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92"/>
      <c r="BB256" s="238"/>
      <c r="BC256" s="392"/>
      <c r="BD256" s="392"/>
      <c r="BE256" s="392"/>
      <c r="BF256" s="392"/>
      <c r="BG256" s="392"/>
      <c r="BH256" s="392"/>
      <c r="BI256" s="392"/>
      <c r="BJ256" s="392"/>
      <c r="BK256" s="392"/>
      <c r="BL256" s="392"/>
      <c r="BM256" s="392"/>
      <c r="BN256" s="392"/>
      <c r="BO256" s="392"/>
      <c r="BP256" s="392"/>
      <c r="BQ256" s="392"/>
      <c r="BR256" s="392"/>
      <c r="BS256" s="392"/>
      <c r="BT256" s="392"/>
      <c r="BU256" s="392"/>
      <c r="BV256" s="392"/>
      <c r="BW256" s="392"/>
      <c r="BX256" s="392"/>
      <c r="BY256" s="392"/>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7"/>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92"/>
      <c r="BB257" s="238"/>
      <c r="BC257" s="392"/>
      <c r="BD257" s="392"/>
      <c r="BE257" s="392"/>
      <c r="BF257" s="392"/>
      <c r="BG257" s="392"/>
      <c r="BH257" s="392"/>
      <c r="BI257" s="392"/>
      <c r="BJ257" s="392"/>
      <c r="BK257" s="392"/>
      <c r="BL257" s="392"/>
      <c r="BM257" s="392"/>
      <c r="BN257" s="392"/>
      <c r="BO257" s="392"/>
      <c r="BP257" s="392"/>
      <c r="BQ257" s="392"/>
      <c r="BR257" s="392"/>
      <c r="BS257" s="392"/>
      <c r="BT257" s="392"/>
      <c r="BU257" s="392"/>
      <c r="BV257" s="392"/>
      <c r="BW257" s="392"/>
      <c r="BX257" s="392"/>
      <c r="BY257" s="392"/>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7"/>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92"/>
      <c r="BB258" s="238"/>
      <c r="BC258" s="392"/>
      <c r="BD258" s="392"/>
      <c r="BE258" s="392"/>
      <c r="BF258" s="392"/>
      <c r="BG258" s="392"/>
      <c r="BH258" s="392"/>
      <c r="BI258" s="392"/>
      <c r="BJ258" s="392"/>
      <c r="BK258" s="392"/>
      <c r="BL258" s="392"/>
      <c r="BM258" s="392"/>
      <c r="BN258" s="392"/>
      <c r="BO258" s="392"/>
      <c r="BP258" s="392"/>
      <c r="BQ258" s="392"/>
      <c r="BR258" s="392"/>
      <c r="BS258" s="392"/>
      <c r="BT258" s="392"/>
      <c r="BU258" s="392"/>
      <c r="BV258" s="392"/>
      <c r="BW258" s="392"/>
      <c r="BX258" s="392"/>
      <c r="BY258" s="392"/>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399" customFormat="true" ht="15" customHeight="true" x14ac:dyDescent="0.2">
      <c r="B259" s="398"/>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2575" t="s">
        <v>114</v>
      </c>
      <c r="BD259" s="2576"/>
      <c r="BE259" s="2576"/>
      <c r="BF259" s="2576"/>
      <c r="BG259" s="2577"/>
      <c r="BH259" s="2578" t="s">
        <v>38</v>
      </c>
      <c r="BI259" s="2576"/>
      <c r="BJ259" s="2576"/>
      <c r="BK259" s="2576"/>
      <c r="BL259" s="2577"/>
      <c r="BM259" s="2578" t="s">
        <v>37</v>
      </c>
      <c r="BN259" s="2576"/>
      <c r="BO259" s="2576"/>
      <c r="BP259" s="2576"/>
      <c r="BQ259" s="2579"/>
      <c r="BR259" s="2085" t="s">
        <v>137</v>
      </c>
      <c r="BS259" s="2086"/>
      <c r="BT259" s="2086"/>
      <c r="BU259" s="2086"/>
      <c r="BV259" s="2086"/>
      <c r="BW259" s="2086"/>
      <c r="BX259" s="2086"/>
      <c r="BY259" s="2087"/>
      <c r="BZ259" s="313"/>
      <c r="CA259" s="313"/>
      <c r="CB259" s="313"/>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399" customFormat="true" ht="12.75" x14ac:dyDescent="0.2">
      <c r="B260" s="398"/>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246</v>
      </c>
      <c r="BS260" s="178" t="s">
        <v>247</v>
      </c>
      <c r="BT260" s="178" t="s">
        <v>150</v>
      </c>
      <c r="BU260" s="178" t="s">
        <v>151</v>
      </c>
      <c r="BV260" s="178" t="s">
        <v>152</v>
      </c>
      <c r="BW260" s="178" t="s">
        <v>153</v>
      </c>
      <c r="BX260" s="178" t="s">
        <v>154</v>
      </c>
      <c r="BY260" s="179" t="s">
        <v>155</v>
      </c>
      <c r="BZ260" s="179" t="s">
        <v>156</v>
      </c>
      <c r="CA260" s="179" t="s">
        <v>157</v>
      </c>
      <c r="CB260" s="179" t="s">
        <v>158</v>
      </c>
      <c r="CC260" s="2170"/>
      <c r="CD260" s="2170"/>
      <c r="CE260" s="2170"/>
      <c r="CF260" s="2170"/>
      <c r="CG260" s="2170"/>
      <c r="CH260" s="2170"/>
      <c r="CI260" s="2170"/>
      <c r="CJ260" s="2170"/>
      <c r="CK260" s="2170"/>
      <c r="CL260" s="2170"/>
      <c r="CM260" s="2170"/>
      <c r="CN260" s="2170"/>
      <c r="CO260" s="2170"/>
      <c r="CP260" s="2170"/>
      <c r="CQ260" s="2170"/>
      <c r="CR260" s="2170"/>
      <c r="CS260" s="2170"/>
      <c r="CT260" s="2170"/>
      <c r="CU260" s="2170"/>
      <c r="CV260" s="2170"/>
      <c r="CW260" s="2170"/>
      <c r="CX260" s="2170"/>
      <c r="CY260" s="2170"/>
      <c r="CZ260" s="2170"/>
    </row>
    <row r="261" s="399" customFormat="true" ht="15" customHeight="true" x14ac:dyDescent="0.2">
      <c r="B261" s="398"/>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580" t="s">
        <v>73</v>
      </c>
      <c r="BB261" s="294" t="s">
        <v>49</v>
      </c>
      <c r="BC261" s="1232" t="s">
        <v>35</v>
      </c>
      <c r="BD261" s="1252" t="s">
        <v>35</v>
      </c>
      <c r="BE261" s="1252" t="s">
        <v>35</v>
      </c>
      <c r="BF261" s="1252" t="s">
        <v>35</v>
      </c>
      <c r="BG261" s="1273" t="s">
        <v>35</v>
      </c>
      <c r="BH261" s="1294" t="s">
        <v>35</v>
      </c>
      <c r="BI261" s="1252" t="s">
        <v>35</v>
      </c>
      <c r="BJ261" s="1252" t="s">
        <v>35</v>
      </c>
      <c r="BK261" s="1252" t="s">
        <v>35</v>
      </c>
      <c r="BL261" s="1273" t="s">
        <v>35</v>
      </c>
      <c r="BM261" s="1294" t="s">
        <v>35</v>
      </c>
      <c r="BN261" s="1252" t="s">
        <v>35</v>
      </c>
      <c r="BO261" s="1252" t="s">
        <v>35</v>
      </c>
      <c r="BP261" s="1252" t="s">
        <v>35</v>
      </c>
      <c r="BQ261" s="1273" t="s">
        <v>35</v>
      </c>
      <c r="BR261" s="1294" t="s">
        <v>35</v>
      </c>
      <c r="BS261" s="1252" t="s">
        <v>35</v>
      </c>
      <c r="BT261" s="1252" t="s">
        <v>35</v>
      </c>
      <c r="BU261" s="1252" t="s">
        <v>35</v>
      </c>
      <c r="BV261" s="1252" t="s">
        <v>35</v>
      </c>
      <c r="BW261" s="1252" t="s">
        <v>35</v>
      </c>
      <c r="BX261" s="1252" t="s">
        <v>35</v>
      </c>
      <c r="BY261" s="1313" t="s">
        <v>35</v>
      </c>
      <c r="BZ261" s="1313" t="s">
        <v>35</v>
      </c>
      <c r="CA261" s="1313" t="s">
        <v>35</v>
      </c>
      <c r="CB261" s="1313" t="s">
        <v>35</v>
      </c>
      <c r="CC261" s="2171"/>
      <c r="CD261" s="2171"/>
      <c r="CE261" s="2171"/>
      <c r="CF261" s="2171"/>
      <c r="CG261" s="2171"/>
      <c r="CH261" s="2171"/>
      <c r="CI261" s="2171"/>
      <c r="CJ261" s="2171"/>
      <c r="CK261" s="2171"/>
      <c r="CL261" s="2171"/>
      <c r="CM261" s="2171"/>
      <c r="CN261" s="2171"/>
      <c r="CO261" s="2171"/>
      <c r="CP261" s="2171"/>
      <c r="CQ261" s="2171"/>
      <c r="CR261" s="2171"/>
      <c r="CS261" s="2171"/>
      <c r="CT261" s="2171"/>
      <c r="CU261" s="2171"/>
      <c r="CV261" s="2171"/>
      <c r="CW261" s="2171"/>
      <c r="CX261" s="2171"/>
      <c r="CY261" s="2171"/>
      <c r="CZ261" s="2171"/>
    </row>
    <row r="262" s="399" customFormat="true" ht="15" customHeight="true" x14ac:dyDescent="0.2">
      <c r="B262" s="398"/>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581"/>
      <c r="BB262" s="295" t="s">
        <v>48</v>
      </c>
      <c r="BC262" s="1233" t="s">
        <v>35</v>
      </c>
      <c r="BD262" s="1253" t="s">
        <v>35</v>
      </c>
      <c r="BE262" s="1253" t="s">
        <v>35</v>
      </c>
      <c r="BF262" s="1253" t="s">
        <v>35</v>
      </c>
      <c r="BG262" s="1274" t="s">
        <v>35</v>
      </c>
      <c r="BH262" s="1295" t="s">
        <v>35</v>
      </c>
      <c r="BI262" s="1253" t="s">
        <v>35</v>
      </c>
      <c r="BJ262" s="1253" t="s">
        <v>35</v>
      </c>
      <c r="BK262" s="1253" t="s">
        <v>35</v>
      </c>
      <c r="BL262" s="1274" t="s">
        <v>35</v>
      </c>
      <c r="BM262" s="1295" t="s">
        <v>35</v>
      </c>
      <c r="BN262" s="1253" t="s">
        <v>35</v>
      </c>
      <c r="BO262" s="1253" t="s">
        <v>35</v>
      </c>
      <c r="BP262" s="1253" t="s">
        <v>35</v>
      </c>
      <c r="BQ262" s="1274" t="s">
        <v>35</v>
      </c>
      <c r="BR262" s="1295" t="s">
        <v>35</v>
      </c>
      <c r="BS262" s="1253" t="s">
        <v>35</v>
      </c>
      <c r="BT262" s="1253" t="s">
        <v>35</v>
      </c>
      <c r="BU262" s="1253" t="s">
        <v>35</v>
      </c>
      <c r="BV262" s="1253" t="s">
        <v>35</v>
      </c>
      <c r="BW262" s="1253" t="s">
        <v>35</v>
      </c>
      <c r="BX262" s="1253" t="s">
        <v>35</v>
      </c>
      <c r="BY262" s="1314" t="s">
        <v>35</v>
      </c>
      <c r="BZ262" s="1314" t="s">
        <v>35</v>
      </c>
      <c r="CA262" s="1314" t="s">
        <v>35</v>
      </c>
      <c r="CB262" s="1314" t="s">
        <v>35</v>
      </c>
      <c r="CC262" s="2172"/>
      <c r="CD262" s="2172"/>
      <c r="CE262" s="2172"/>
      <c r="CF262" s="2172"/>
      <c r="CG262" s="2172"/>
      <c r="CH262" s="2172"/>
      <c r="CI262" s="2172"/>
      <c r="CJ262" s="2172"/>
      <c r="CK262" s="2172"/>
      <c r="CL262" s="2172"/>
      <c r="CM262" s="2172"/>
      <c r="CN262" s="2172"/>
      <c r="CO262" s="2172"/>
      <c r="CP262" s="2172"/>
      <c r="CQ262" s="2172"/>
      <c r="CR262" s="2172"/>
      <c r="CS262" s="2172"/>
      <c r="CT262" s="2172"/>
      <c r="CU262" s="2172"/>
      <c r="CV262" s="2172"/>
      <c r="CW262" s="2172"/>
      <c r="CX262" s="2172"/>
      <c r="CY262" s="2172"/>
      <c r="CZ262" s="2172"/>
    </row>
    <row r="263" s="399" customFormat="true" ht="15" customHeight="true" x14ac:dyDescent="0.2">
      <c r="B263" s="398"/>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581"/>
      <c r="BB263" s="295" t="s">
        <v>112</v>
      </c>
      <c r="BC263" s="1233" t="s">
        <v>35</v>
      </c>
      <c r="BD263" s="1253" t="s">
        <v>35</v>
      </c>
      <c r="BE263" s="1253" t="s">
        <v>35</v>
      </c>
      <c r="BF263" s="1253" t="s">
        <v>35</v>
      </c>
      <c r="BG263" s="1274" t="s">
        <v>35</v>
      </c>
      <c r="BH263" s="1295" t="s">
        <v>35</v>
      </c>
      <c r="BI263" s="1253" t="s">
        <v>35</v>
      </c>
      <c r="BJ263" s="1253" t="s">
        <v>35</v>
      </c>
      <c r="BK263" s="1253" t="s">
        <v>35</v>
      </c>
      <c r="BL263" s="1274" t="s">
        <v>35</v>
      </c>
      <c r="BM263" s="1295" t="s">
        <v>35</v>
      </c>
      <c r="BN263" s="1253" t="s">
        <v>35</v>
      </c>
      <c r="BO263" s="1253" t="s">
        <v>35</v>
      </c>
      <c r="BP263" s="1253" t="s">
        <v>35</v>
      </c>
      <c r="BQ263" s="1274" t="s">
        <v>35</v>
      </c>
      <c r="BR263" s="1295" t="s">
        <v>35</v>
      </c>
      <c r="BS263" s="1253" t="s">
        <v>35</v>
      </c>
      <c r="BT263" s="1253" t="s">
        <v>35</v>
      </c>
      <c r="BU263" s="1253" t="s">
        <v>35</v>
      </c>
      <c r="BV263" s="1253" t="s">
        <v>35</v>
      </c>
      <c r="BW263" s="1253" t="s">
        <v>35</v>
      </c>
      <c r="BX263" s="1253" t="s">
        <v>35</v>
      </c>
      <c r="BY263" s="1314" t="s">
        <v>35</v>
      </c>
      <c r="BZ263" s="1314" t="s">
        <v>35</v>
      </c>
      <c r="CA263" s="1314" t="s">
        <v>35</v>
      </c>
      <c r="CB263" s="1314" t="s">
        <v>35</v>
      </c>
      <c r="CC263" s="2172"/>
      <c r="CD263" s="2172"/>
      <c r="CE263" s="2172"/>
      <c r="CF263" s="2172"/>
      <c r="CG263" s="2172"/>
      <c r="CH263" s="2172"/>
      <c r="CI263" s="2172"/>
      <c r="CJ263" s="2172"/>
      <c r="CK263" s="2172"/>
      <c r="CL263" s="2172"/>
      <c r="CM263" s="2172"/>
      <c r="CN263" s="2172"/>
      <c r="CO263" s="2172"/>
      <c r="CP263" s="2172"/>
      <c r="CQ263" s="2172"/>
      <c r="CR263" s="2172"/>
      <c r="CS263" s="2172"/>
      <c r="CT263" s="2172"/>
      <c r="CU263" s="2172"/>
      <c r="CV263" s="2172"/>
      <c r="CW263" s="2172"/>
      <c r="CX263" s="2172"/>
      <c r="CY263" s="2172"/>
      <c r="CZ263" s="2172"/>
    </row>
    <row r="264" s="399" customFormat="true" ht="15" customHeight="true" x14ac:dyDescent="0.2">
      <c r="B264" s="398"/>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581" t="s">
        <v>74</v>
      </c>
      <c r="BB264" s="295" t="s">
        <v>88</v>
      </c>
      <c r="BC264" s="1233" t="s">
        <v>35</v>
      </c>
      <c r="BD264" s="1253" t="s">
        <v>35</v>
      </c>
      <c r="BE264" s="1253" t="s">
        <v>35</v>
      </c>
      <c r="BF264" s="1253" t="s">
        <v>35</v>
      </c>
      <c r="BG264" s="1274" t="s">
        <v>35</v>
      </c>
      <c r="BH264" s="1295" t="s">
        <v>35</v>
      </c>
      <c r="BI264" s="1253" t="s">
        <v>35</v>
      </c>
      <c r="BJ264" s="1253" t="s">
        <v>35</v>
      </c>
      <c r="BK264" s="1253" t="s">
        <v>35</v>
      </c>
      <c r="BL264" s="1274" t="s">
        <v>35</v>
      </c>
      <c r="BM264" s="1295" t="s">
        <v>35</v>
      </c>
      <c r="BN264" s="1253" t="s">
        <v>35</v>
      </c>
      <c r="BO264" s="1253" t="s">
        <v>35</v>
      </c>
      <c r="BP264" s="1253" t="s">
        <v>35</v>
      </c>
      <c r="BQ264" s="1274" t="s">
        <v>35</v>
      </c>
      <c r="BR264" s="1295" t="s">
        <v>35</v>
      </c>
      <c r="BS264" s="1253" t="s">
        <v>35</v>
      </c>
      <c r="BT264" s="1253" t="s">
        <v>35</v>
      </c>
      <c r="BU264" s="1253" t="s">
        <v>35</v>
      </c>
      <c r="BV264" s="1253" t="s">
        <v>35</v>
      </c>
      <c r="BW264" s="1253" t="s">
        <v>35</v>
      </c>
      <c r="BX264" s="1253" t="s">
        <v>35</v>
      </c>
      <c r="BY264" s="1314" t="s">
        <v>35</v>
      </c>
      <c r="BZ264" s="1314" t="s">
        <v>35</v>
      </c>
      <c r="CA264" s="1314" t="s">
        <v>35</v>
      </c>
      <c r="CB264" s="1314" t="s">
        <v>35</v>
      </c>
      <c r="CC264" s="2172"/>
      <c r="CD264" s="2172"/>
      <c r="CE264" s="2172"/>
      <c r="CF264" s="2172"/>
      <c r="CG264" s="2172"/>
      <c r="CH264" s="2172"/>
      <c r="CI264" s="2172"/>
      <c r="CJ264" s="2172"/>
      <c r="CK264" s="2172"/>
      <c r="CL264" s="2172"/>
      <c r="CM264" s="2172"/>
      <c r="CN264" s="2172"/>
      <c r="CO264" s="2172"/>
      <c r="CP264" s="2172"/>
      <c r="CQ264" s="2172"/>
      <c r="CR264" s="2172"/>
      <c r="CS264" s="2172"/>
      <c r="CT264" s="2172"/>
      <c r="CU264" s="2172"/>
      <c r="CV264" s="2172"/>
      <c r="CW264" s="2172"/>
      <c r="CX264" s="2172"/>
      <c r="CY264" s="2172"/>
      <c r="CZ264" s="2172"/>
    </row>
    <row r="265" s="399" customFormat="true" ht="15" customHeight="true" x14ac:dyDescent="0.2">
      <c r="B265" s="398"/>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581"/>
      <c r="BB265" s="295" t="s">
        <v>89</v>
      </c>
      <c r="BC265" s="1233" t="s">
        <v>35</v>
      </c>
      <c r="BD265" s="1253" t="s">
        <v>35</v>
      </c>
      <c r="BE265" s="1253" t="s">
        <v>35</v>
      </c>
      <c r="BF265" s="1253" t="s">
        <v>35</v>
      </c>
      <c r="BG265" s="1274" t="s">
        <v>35</v>
      </c>
      <c r="BH265" s="1295" t="s">
        <v>35</v>
      </c>
      <c r="BI265" s="1253" t="s">
        <v>35</v>
      </c>
      <c r="BJ265" s="1253" t="s">
        <v>35</v>
      </c>
      <c r="BK265" s="1253" t="s">
        <v>35</v>
      </c>
      <c r="BL265" s="1274" t="s">
        <v>35</v>
      </c>
      <c r="BM265" s="1295" t="s">
        <v>35</v>
      </c>
      <c r="BN265" s="1253" t="s">
        <v>35</v>
      </c>
      <c r="BO265" s="1253" t="s">
        <v>35</v>
      </c>
      <c r="BP265" s="1253" t="s">
        <v>35</v>
      </c>
      <c r="BQ265" s="1274" t="s">
        <v>35</v>
      </c>
      <c r="BR265" s="1295" t="s">
        <v>35</v>
      </c>
      <c r="BS265" s="1253" t="s">
        <v>35</v>
      </c>
      <c r="BT265" s="1253" t="s">
        <v>35</v>
      </c>
      <c r="BU265" s="1253" t="s">
        <v>35</v>
      </c>
      <c r="BV265" s="1253" t="s">
        <v>35</v>
      </c>
      <c r="BW265" s="1253" t="s">
        <v>35</v>
      </c>
      <c r="BX265" s="1253" t="s">
        <v>35</v>
      </c>
      <c r="BY265" s="1314" t="s">
        <v>35</v>
      </c>
      <c r="BZ265" s="1314" t="s">
        <v>35</v>
      </c>
      <c r="CA265" s="1314" t="s">
        <v>35</v>
      </c>
      <c r="CB265" s="1314" t="s">
        <v>35</v>
      </c>
      <c r="CC265" s="2172"/>
      <c r="CD265" s="2172"/>
      <c r="CE265" s="2172"/>
      <c r="CF265" s="2172"/>
      <c r="CG265" s="2172"/>
      <c r="CH265" s="2172"/>
      <c r="CI265" s="2172"/>
      <c r="CJ265" s="2172"/>
      <c r="CK265" s="2172"/>
      <c r="CL265" s="2172"/>
      <c r="CM265" s="2172"/>
      <c r="CN265" s="2172"/>
      <c r="CO265" s="2172"/>
      <c r="CP265" s="2172"/>
      <c r="CQ265" s="2172"/>
      <c r="CR265" s="2172"/>
      <c r="CS265" s="2172"/>
      <c r="CT265" s="2172"/>
      <c r="CU265" s="2172"/>
      <c r="CV265" s="2172"/>
      <c r="CW265" s="2172"/>
      <c r="CX265" s="2172"/>
      <c r="CY265" s="2172"/>
      <c r="CZ265" s="2172"/>
    </row>
    <row r="266" s="399" customFormat="true" ht="15" customHeight="true" x14ac:dyDescent="0.2">
      <c r="B266" s="398"/>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581"/>
      <c r="BB266" s="295" t="s">
        <v>90</v>
      </c>
      <c r="BC266" s="1233" t="s">
        <v>35</v>
      </c>
      <c r="BD266" s="1253" t="s">
        <v>35</v>
      </c>
      <c r="BE266" s="1253" t="s">
        <v>35</v>
      </c>
      <c r="BF266" s="1253" t="s">
        <v>35</v>
      </c>
      <c r="BG266" s="1274" t="s">
        <v>35</v>
      </c>
      <c r="BH266" s="1295" t="s">
        <v>35</v>
      </c>
      <c r="BI266" s="1253" t="s">
        <v>35</v>
      </c>
      <c r="BJ266" s="1253" t="s">
        <v>35</v>
      </c>
      <c r="BK266" s="1253" t="s">
        <v>35</v>
      </c>
      <c r="BL266" s="1274" t="s">
        <v>35</v>
      </c>
      <c r="BM266" s="1295" t="s">
        <v>35</v>
      </c>
      <c r="BN266" s="1253" t="s">
        <v>35</v>
      </c>
      <c r="BO266" s="1253" t="s">
        <v>35</v>
      </c>
      <c r="BP266" s="1253" t="s">
        <v>35</v>
      </c>
      <c r="BQ266" s="1274" t="s">
        <v>35</v>
      </c>
      <c r="BR266" s="1295" t="s">
        <v>35</v>
      </c>
      <c r="BS266" s="1253" t="s">
        <v>35</v>
      </c>
      <c r="BT266" s="1253" t="s">
        <v>35</v>
      </c>
      <c r="BU266" s="1253" t="s">
        <v>35</v>
      </c>
      <c r="BV266" s="1253" t="s">
        <v>35</v>
      </c>
      <c r="BW266" s="1253" t="s">
        <v>35</v>
      </c>
      <c r="BX266" s="1253" t="s">
        <v>35</v>
      </c>
      <c r="BY266" s="1314" t="s">
        <v>35</v>
      </c>
      <c r="BZ266" s="1314" t="s">
        <v>35</v>
      </c>
      <c r="CA266" s="1314" t="s">
        <v>35</v>
      </c>
      <c r="CB266" s="1314" t="s">
        <v>35</v>
      </c>
      <c r="CC266" s="2172"/>
      <c r="CD266" s="2172"/>
      <c r="CE266" s="2172"/>
      <c r="CF266" s="2172"/>
      <c r="CG266" s="2172"/>
      <c r="CH266" s="2172"/>
      <c r="CI266" s="2172"/>
      <c r="CJ266" s="2172"/>
      <c r="CK266" s="2172"/>
      <c r="CL266" s="2172"/>
      <c r="CM266" s="2172"/>
      <c r="CN266" s="2172"/>
      <c r="CO266" s="2172"/>
      <c r="CP266" s="2172"/>
      <c r="CQ266" s="2172"/>
      <c r="CR266" s="2172"/>
      <c r="CS266" s="2172"/>
      <c r="CT266" s="2172"/>
      <c r="CU266" s="2172"/>
      <c r="CV266" s="2172"/>
      <c r="CW266" s="2172"/>
      <c r="CX266" s="2172"/>
      <c r="CY266" s="2172"/>
      <c r="CZ266" s="2172"/>
    </row>
    <row r="267" s="399" customFormat="true" ht="15" customHeight="true" x14ac:dyDescent="0.2">
      <c r="B267" s="398"/>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581"/>
      <c r="BB267" s="295" t="s">
        <v>112</v>
      </c>
      <c r="BC267" s="1233" t="s">
        <v>35</v>
      </c>
      <c r="BD267" s="1253" t="s">
        <v>35</v>
      </c>
      <c r="BE267" s="1253" t="s">
        <v>35</v>
      </c>
      <c r="BF267" s="1253" t="s">
        <v>35</v>
      </c>
      <c r="BG267" s="1274" t="s">
        <v>35</v>
      </c>
      <c r="BH267" s="1295" t="s">
        <v>35</v>
      </c>
      <c r="BI267" s="1253" t="s">
        <v>35</v>
      </c>
      <c r="BJ267" s="1253" t="s">
        <v>35</v>
      </c>
      <c r="BK267" s="1253" t="s">
        <v>35</v>
      </c>
      <c r="BL267" s="1274" t="s">
        <v>35</v>
      </c>
      <c r="BM267" s="1295" t="s">
        <v>35</v>
      </c>
      <c r="BN267" s="1253" t="s">
        <v>35</v>
      </c>
      <c r="BO267" s="1253" t="s">
        <v>35</v>
      </c>
      <c r="BP267" s="1253" t="s">
        <v>35</v>
      </c>
      <c r="BQ267" s="1274" t="s">
        <v>35</v>
      </c>
      <c r="BR267" s="1295" t="s">
        <v>35</v>
      </c>
      <c r="BS267" s="1253" t="s">
        <v>35</v>
      </c>
      <c r="BT267" s="1253" t="s">
        <v>35</v>
      </c>
      <c r="BU267" s="1253" t="s">
        <v>35</v>
      </c>
      <c r="BV267" s="1253" t="s">
        <v>35</v>
      </c>
      <c r="BW267" s="1253" t="s">
        <v>35</v>
      </c>
      <c r="BX267" s="1253" t="s">
        <v>35</v>
      </c>
      <c r="BY267" s="1314" t="s">
        <v>35</v>
      </c>
      <c r="BZ267" s="1314" t="s">
        <v>35</v>
      </c>
      <c r="CA267" s="1314" t="s">
        <v>35</v>
      </c>
      <c r="CB267" s="1314" t="s">
        <v>35</v>
      </c>
      <c r="CC267" s="2172"/>
      <c r="CD267" s="2172"/>
      <c r="CE267" s="2172"/>
      <c r="CF267" s="2172"/>
      <c r="CG267" s="2172"/>
      <c r="CH267" s="2172"/>
      <c r="CI267" s="2172"/>
      <c r="CJ267" s="2172"/>
      <c r="CK267" s="2172"/>
      <c r="CL267" s="2172"/>
      <c r="CM267" s="2172"/>
      <c r="CN267" s="2172"/>
      <c r="CO267" s="2172"/>
      <c r="CP267" s="2172"/>
      <c r="CQ267" s="2172"/>
      <c r="CR267" s="2172"/>
      <c r="CS267" s="2172"/>
      <c r="CT267" s="2172"/>
      <c r="CU267" s="2172"/>
      <c r="CV267" s="2172"/>
      <c r="CW267" s="2172"/>
      <c r="CX267" s="2172"/>
      <c r="CY267" s="2172"/>
      <c r="CZ267" s="2172"/>
    </row>
    <row r="268" s="399" customFormat="true" ht="15" customHeight="true" x14ac:dyDescent="0.2">
      <c r="B268" s="398"/>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581" t="s">
        <v>115</v>
      </c>
      <c r="BB268" s="295" t="s">
        <v>88</v>
      </c>
      <c r="BC268" s="1233" t="s">
        <v>35</v>
      </c>
      <c r="BD268" s="1253" t="s">
        <v>35</v>
      </c>
      <c r="BE268" s="1253" t="s">
        <v>35</v>
      </c>
      <c r="BF268" s="1253" t="s">
        <v>35</v>
      </c>
      <c r="BG268" s="1274" t="s">
        <v>35</v>
      </c>
      <c r="BH268" s="1295" t="s">
        <v>35</v>
      </c>
      <c r="BI268" s="1253" t="s">
        <v>35</v>
      </c>
      <c r="BJ268" s="1253" t="s">
        <v>35</v>
      </c>
      <c r="BK268" s="1253" t="s">
        <v>35</v>
      </c>
      <c r="BL268" s="1274" t="s">
        <v>35</v>
      </c>
      <c r="BM268" s="1295" t="s">
        <v>35</v>
      </c>
      <c r="BN268" s="1253" t="s">
        <v>35</v>
      </c>
      <c r="BO268" s="1253" t="s">
        <v>35</v>
      </c>
      <c r="BP268" s="1253" t="s">
        <v>35</v>
      </c>
      <c r="BQ268" s="1274" t="s">
        <v>35</v>
      </c>
      <c r="BR268" s="1295" t="s">
        <v>35</v>
      </c>
      <c r="BS268" s="1253" t="s">
        <v>35</v>
      </c>
      <c r="BT268" s="1253" t="s">
        <v>35</v>
      </c>
      <c r="BU268" s="1253" t="s">
        <v>35</v>
      </c>
      <c r="BV268" s="1253" t="s">
        <v>35</v>
      </c>
      <c r="BW268" s="1253" t="s">
        <v>35</v>
      </c>
      <c r="BX268" s="1253" t="s">
        <v>35</v>
      </c>
      <c r="BY268" s="1314" t="s">
        <v>35</v>
      </c>
      <c r="BZ268" s="1314" t="s">
        <v>35</v>
      </c>
      <c r="CA268" s="1314" t="s">
        <v>35</v>
      </c>
      <c r="CB268" s="1314" t="s">
        <v>35</v>
      </c>
      <c r="CC268" s="2172"/>
      <c r="CD268" s="2172"/>
      <c r="CE268" s="2172"/>
      <c r="CF268" s="2172"/>
      <c r="CG268" s="2172"/>
      <c r="CH268" s="2172"/>
      <c r="CI268" s="2172"/>
      <c r="CJ268" s="2172"/>
      <c r="CK268" s="2172"/>
      <c r="CL268" s="2172"/>
      <c r="CM268" s="2172"/>
      <c r="CN268" s="2172"/>
      <c r="CO268" s="2172"/>
      <c r="CP268" s="2172"/>
      <c r="CQ268" s="2172"/>
      <c r="CR268" s="2172"/>
      <c r="CS268" s="2172"/>
      <c r="CT268" s="2172"/>
      <c r="CU268" s="2172"/>
      <c r="CV268" s="2172"/>
      <c r="CW268" s="2172"/>
      <c r="CX268" s="2172"/>
      <c r="CY268" s="2172"/>
      <c r="CZ268" s="2172"/>
    </row>
    <row r="269" s="399" customFormat="true" ht="15" customHeight="true" x14ac:dyDescent="0.2">
      <c r="B269" s="398"/>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581"/>
      <c r="BB269" s="295" t="s">
        <v>89</v>
      </c>
      <c r="BC269" s="1233" t="s">
        <v>35</v>
      </c>
      <c r="BD269" s="1253" t="s">
        <v>35</v>
      </c>
      <c r="BE269" s="1253" t="s">
        <v>35</v>
      </c>
      <c r="BF269" s="1253" t="s">
        <v>35</v>
      </c>
      <c r="BG269" s="1274" t="s">
        <v>35</v>
      </c>
      <c r="BH269" s="1295" t="s">
        <v>35</v>
      </c>
      <c r="BI269" s="1253" t="s">
        <v>35</v>
      </c>
      <c r="BJ269" s="1253" t="s">
        <v>35</v>
      </c>
      <c r="BK269" s="1253" t="s">
        <v>35</v>
      </c>
      <c r="BL269" s="1274" t="s">
        <v>35</v>
      </c>
      <c r="BM269" s="1295" t="s">
        <v>35</v>
      </c>
      <c r="BN269" s="1253" t="s">
        <v>35</v>
      </c>
      <c r="BO269" s="1253" t="s">
        <v>35</v>
      </c>
      <c r="BP269" s="1253" t="s">
        <v>35</v>
      </c>
      <c r="BQ269" s="1274" t="s">
        <v>35</v>
      </c>
      <c r="BR269" s="1295" t="s">
        <v>35</v>
      </c>
      <c r="BS269" s="1253" t="s">
        <v>35</v>
      </c>
      <c r="BT269" s="1253" t="s">
        <v>35</v>
      </c>
      <c r="BU269" s="1253" t="s">
        <v>35</v>
      </c>
      <c r="BV269" s="1253" t="s">
        <v>35</v>
      </c>
      <c r="BW269" s="1253" t="s">
        <v>35</v>
      </c>
      <c r="BX269" s="1253" t="s">
        <v>35</v>
      </c>
      <c r="BY269" s="1314" t="s">
        <v>35</v>
      </c>
      <c r="BZ269" s="1314" t="s">
        <v>35</v>
      </c>
      <c r="CA269" s="1314" t="s">
        <v>35</v>
      </c>
      <c r="CB269" s="1314" t="s">
        <v>35</v>
      </c>
      <c r="CC269" s="2172"/>
      <c r="CD269" s="2172"/>
      <c r="CE269" s="2172"/>
      <c r="CF269" s="2172"/>
      <c r="CG269" s="2172"/>
      <c r="CH269" s="2172"/>
      <c r="CI269" s="2172"/>
      <c r="CJ269" s="2172"/>
      <c r="CK269" s="2172"/>
      <c r="CL269" s="2172"/>
      <c r="CM269" s="2172"/>
      <c r="CN269" s="2172"/>
      <c r="CO269" s="2172"/>
      <c r="CP269" s="2172"/>
      <c r="CQ269" s="2172"/>
      <c r="CR269" s="2172"/>
      <c r="CS269" s="2172"/>
      <c r="CT269" s="2172"/>
      <c r="CU269" s="2172"/>
      <c r="CV269" s="2172"/>
      <c r="CW269" s="2172"/>
      <c r="CX269" s="2172"/>
      <c r="CY269" s="2172"/>
      <c r="CZ269" s="2172"/>
    </row>
    <row r="270" s="399" customFormat="true" ht="15" customHeight="true" x14ac:dyDescent="0.2">
      <c r="B270" s="398"/>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581"/>
      <c r="BB270" s="295" t="s">
        <v>90</v>
      </c>
      <c r="BC270" s="1233" t="s">
        <v>35</v>
      </c>
      <c r="BD270" s="1253" t="s">
        <v>35</v>
      </c>
      <c r="BE270" s="1253" t="s">
        <v>35</v>
      </c>
      <c r="BF270" s="1253" t="s">
        <v>35</v>
      </c>
      <c r="BG270" s="1274" t="s">
        <v>35</v>
      </c>
      <c r="BH270" s="1295" t="s">
        <v>35</v>
      </c>
      <c r="BI270" s="1253" t="s">
        <v>35</v>
      </c>
      <c r="BJ270" s="1253" t="s">
        <v>35</v>
      </c>
      <c r="BK270" s="1253" t="s">
        <v>35</v>
      </c>
      <c r="BL270" s="1274" t="s">
        <v>35</v>
      </c>
      <c r="BM270" s="1295" t="s">
        <v>35</v>
      </c>
      <c r="BN270" s="1253" t="s">
        <v>35</v>
      </c>
      <c r="BO270" s="1253" t="s">
        <v>35</v>
      </c>
      <c r="BP270" s="1253" t="s">
        <v>35</v>
      </c>
      <c r="BQ270" s="1274" t="s">
        <v>35</v>
      </c>
      <c r="BR270" s="1295" t="s">
        <v>35</v>
      </c>
      <c r="BS270" s="1253" t="s">
        <v>35</v>
      </c>
      <c r="BT270" s="1253" t="s">
        <v>35</v>
      </c>
      <c r="BU270" s="1253" t="s">
        <v>35</v>
      </c>
      <c r="BV270" s="1253" t="s">
        <v>35</v>
      </c>
      <c r="BW270" s="1253" t="s">
        <v>35</v>
      </c>
      <c r="BX270" s="1253" t="s">
        <v>35</v>
      </c>
      <c r="BY270" s="1314" t="s">
        <v>35</v>
      </c>
      <c r="BZ270" s="1314" t="s">
        <v>35</v>
      </c>
      <c r="CA270" s="1314" t="s">
        <v>35</v>
      </c>
      <c r="CB270" s="1314" t="s">
        <v>35</v>
      </c>
      <c r="CC270" s="2172"/>
      <c r="CD270" s="2172"/>
      <c r="CE270" s="2172"/>
      <c r="CF270" s="2172"/>
      <c r="CG270" s="2172"/>
      <c r="CH270" s="2172"/>
      <c r="CI270" s="2172"/>
      <c r="CJ270" s="2172"/>
      <c r="CK270" s="2172"/>
      <c r="CL270" s="2172"/>
      <c r="CM270" s="2172"/>
      <c r="CN270" s="2172"/>
      <c r="CO270" s="2172"/>
      <c r="CP270" s="2172"/>
      <c r="CQ270" s="2172"/>
      <c r="CR270" s="2172"/>
      <c r="CS270" s="2172"/>
      <c r="CT270" s="2172"/>
      <c r="CU270" s="2172"/>
      <c r="CV270" s="2172"/>
      <c r="CW270" s="2172"/>
      <c r="CX270" s="2172"/>
      <c r="CY270" s="2172"/>
      <c r="CZ270" s="2172"/>
    </row>
    <row r="271" s="399" customFormat="true" ht="15" customHeight="true" x14ac:dyDescent="0.2">
      <c r="B271" s="398"/>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581" t="s">
        <v>75</v>
      </c>
      <c r="BB271" s="295" t="s">
        <v>49</v>
      </c>
      <c r="BC271" s="1233" t="s">
        <v>35</v>
      </c>
      <c r="BD271" s="1254" t="s">
        <v>35</v>
      </c>
      <c r="BE271" s="1254" t="s">
        <v>35</v>
      </c>
      <c r="BF271" s="1254" t="s">
        <v>35</v>
      </c>
      <c r="BG271" s="1275" t="s">
        <v>35</v>
      </c>
      <c r="BH271" s="1233" t="s">
        <v>35</v>
      </c>
      <c r="BI271" s="1254" t="s">
        <v>35</v>
      </c>
      <c r="BJ271" s="1254" t="s">
        <v>35</v>
      </c>
      <c r="BK271" s="1254" t="s">
        <v>35</v>
      </c>
      <c r="BL271" s="1275" t="s">
        <v>35</v>
      </c>
      <c r="BM271" s="1233" t="s">
        <v>35</v>
      </c>
      <c r="BN271" s="1254" t="s">
        <v>35</v>
      </c>
      <c r="BO271" s="1254" t="s">
        <v>35</v>
      </c>
      <c r="BP271" s="1254" t="s">
        <v>35</v>
      </c>
      <c r="BQ271" s="1275" t="s">
        <v>35</v>
      </c>
      <c r="BR271" s="1233" t="s">
        <v>35</v>
      </c>
      <c r="BS271" s="1254" t="s">
        <v>35</v>
      </c>
      <c r="BT271" s="1254" t="s">
        <v>35</v>
      </c>
      <c r="BU271" s="1254" t="s">
        <v>35</v>
      </c>
      <c r="BV271" s="1254" t="s">
        <v>35</v>
      </c>
      <c r="BW271" s="1254" t="s">
        <v>35</v>
      </c>
      <c r="BX271" s="1254" t="s">
        <v>35</v>
      </c>
      <c r="BY271" s="1315" t="s">
        <v>35</v>
      </c>
      <c r="BZ271" s="1315" t="s">
        <v>35</v>
      </c>
      <c r="CA271" s="1315" t="s">
        <v>35</v>
      </c>
      <c r="CB271" s="1315" t="s">
        <v>35</v>
      </c>
      <c r="CC271" s="2173"/>
      <c r="CD271" s="2173"/>
      <c r="CE271" s="2173"/>
      <c r="CF271" s="2173"/>
      <c r="CG271" s="2173"/>
      <c r="CH271" s="2173"/>
      <c r="CI271" s="2173"/>
      <c r="CJ271" s="2173"/>
      <c r="CK271" s="2173"/>
      <c r="CL271" s="2173"/>
      <c r="CM271" s="2173"/>
      <c r="CN271" s="2173"/>
      <c r="CO271" s="2173"/>
      <c r="CP271" s="2173"/>
      <c r="CQ271" s="2173"/>
      <c r="CR271" s="2173"/>
      <c r="CS271" s="2173"/>
      <c r="CT271" s="2173"/>
      <c r="CU271" s="2173"/>
      <c r="CV271" s="2173"/>
      <c r="CW271" s="2173"/>
      <c r="CX271" s="2173"/>
      <c r="CY271" s="2173"/>
      <c r="CZ271" s="2173"/>
    </row>
    <row r="272" s="399" customFormat="true" ht="15" customHeight="true" x14ac:dyDescent="0.2">
      <c r="B272" s="398"/>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581"/>
      <c r="BB272" s="295" t="s">
        <v>48</v>
      </c>
      <c r="BC272" s="1233" t="s">
        <v>35</v>
      </c>
      <c r="BD272" s="1254" t="s">
        <v>35</v>
      </c>
      <c r="BE272" s="1254" t="s">
        <v>35</v>
      </c>
      <c r="BF272" s="1254" t="s">
        <v>35</v>
      </c>
      <c r="BG272" s="1275" t="s">
        <v>35</v>
      </c>
      <c r="BH272" s="1233" t="s">
        <v>35</v>
      </c>
      <c r="BI272" s="1254" t="s">
        <v>35</v>
      </c>
      <c r="BJ272" s="1254" t="s">
        <v>35</v>
      </c>
      <c r="BK272" s="1254" t="s">
        <v>35</v>
      </c>
      <c r="BL272" s="1275" t="s">
        <v>35</v>
      </c>
      <c r="BM272" s="1233" t="s">
        <v>35</v>
      </c>
      <c r="BN272" s="1254" t="s">
        <v>35</v>
      </c>
      <c r="BO272" s="1254" t="s">
        <v>35</v>
      </c>
      <c r="BP272" s="1254" t="s">
        <v>35</v>
      </c>
      <c r="BQ272" s="1275" t="s">
        <v>35</v>
      </c>
      <c r="BR272" s="1233" t="s">
        <v>35</v>
      </c>
      <c r="BS272" s="1254" t="s">
        <v>35</v>
      </c>
      <c r="BT272" s="1254" t="s">
        <v>35</v>
      </c>
      <c r="BU272" s="1254" t="s">
        <v>35</v>
      </c>
      <c r="BV272" s="1254" t="s">
        <v>35</v>
      </c>
      <c r="BW272" s="1254" t="s">
        <v>35</v>
      </c>
      <c r="BX272" s="1254" t="s">
        <v>35</v>
      </c>
      <c r="BY272" s="1315" t="s">
        <v>35</v>
      </c>
      <c r="BZ272" s="1315" t="s">
        <v>35</v>
      </c>
      <c r="CA272" s="1315" t="s">
        <v>35</v>
      </c>
      <c r="CB272" s="1315" t="s">
        <v>35</v>
      </c>
      <c r="CC272" s="2173"/>
      <c r="CD272" s="2173"/>
      <c r="CE272" s="2173"/>
      <c r="CF272" s="2173"/>
      <c r="CG272" s="2173"/>
      <c r="CH272" s="2173"/>
      <c r="CI272" s="2173"/>
      <c r="CJ272" s="2173"/>
      <c r="CK272" s="2173"/>
      <c r="CL272" s="2173"/>
      <c r="CM272" s="2173"/>
      <c r="CN272" s="2173"/>
      <c r="CO272" s="2173"/>
      <c r="CP272" s="2173"/>
      <c r="CQ272" s="2173"/>
      <c r="CR272" s="2173"/>
      <c r="CS272" s="2173"/>
      <c r="CT272" s="2173"/>
      <c r="CU272" s="2173"/>
      <c r="CV272" s="2173"/>
      <c r="CW272" s="2173"/>
      <c r="CX272" s="2173"/>
      <c r="CY272" s="2173"/>
      <c r="CZ272" s="2173"/>
    </row>
    <row r="273" s="399" customFormat="true" ht="15" customHeight="true" x14ac:dyDescent="0.2">
      <c r="B273" s="398"/>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581"/>
      <c r="BB273" s="295" t="s">
        <v>112</v>
      </c>
      <c r="BC273" s="1233" t="s">
        <v>35</v>
      </c>
      <c r="BD273" s="1254" t="s">
        <v>35</v>
      </c>
      <c r="BE273" s="1254" t="s">
        <v>35</v>
      </c>
      <c r="BF273" s="1254" t="s">
        <v>35</v>
      </c>
      <c r="BG273" s="1275" t="s">
        <v>35</v>
      </c>
      <c r="BH273" s="1233" t="s">
        <v>35</v>
      </c>
      <c r="BI273" s="1254" t="s">
        <v>35</v>
      </c>
      <c r="BJ273" s="1254" t="s">
        <v>35</v>
      </c>
      <c r="BK273" s="1254" t="s">
        <v>35</v>
      </c>
      <c r="BL273" s="1275" t="s">
        <v>35</v>
      </c>
      <c r="BM273" s="1233" t="s">
        <v>35</v>
      </c>
      <c r="BN273" s="1254" t="s">
        <v>35</v>
      </c>
      <c r="BO273" s="1254" t="s">
        <v>35</v>
      </c>
      <c r="BP273" s="1254" t="s">
        <v>35</v>
      </c>
      <c r="BQ273" s="1275" t="s">
        <v>35</v>
      </c>
      <c r="BR273" s="1233" t="s">
        <v>35</v>
      </c>
      <c r="BS273" s="1254" t="s">
        <v>35</v>
      </c>
      <c r="BT273" s="1254" t="s">
        <v>35</v>
      </c>
      <c r="BU273" s="1254" t="s">
        <v>35</v>
      </c>
      <c r="BV273" s="1254" t="s">
        <v>35</v>
      </c>
      <c r="BW273" s="1254" t="s">
        <v>35</v>
      </c>
      <c r="BX273" s="1254" t="s">
        <v>35</v>
      </c>
      <c r="BY273" s="1315" t="s">
        <v>35</v>
      </c>
      <c r="BZ273" s="1315" t="s">
        <v>35</v>
      </c>
      <c r="CA273" s="1315" t="s">
        <v>35</v>
      </c>
      <c r="CB273" s="1315" t="s">
        <v>35</v>
      </c>
      <c r="CC273" s="2173"/>
      <c r="CD273" s="2173"/>
      <c r="CE273" s="2173"/>
      <c r="CF273" s="2173"/>
      <c r="CG273" s="2173"/>
      <c r="CH273" s="2173"/>
      <c r="CI273" s="2173"/>
      <c r="CJ273" s="2173"/>
      <c r="CK273" s="2173"/>
      <c r="CL273" s="2173"/>
      <c r="CM273" s="2173"/>
      <c r="CN273" s="2173"/>
      <c r="CO273" s="2173"/>
      <c r="CP273" s="2173"/>
      <c r="CQ273" s="2173"/>
      <c r="CR273" s="2173"/>
      <c r="CS273" s="2173"/>
      <c r="CT273" s="2173"/>
      <c r="CU273" s="2173"/>
      <c r="CV273" s="2173"/>
      <c r="CW273" s="2173"/>
      <c r="CX273" s="2173"/>
      <c r="CY273" s="2173"/>
      <c r="CZ273" s="2173"/>
    </row>
    <row r="274" s="399" customFormat="true" ht="15" customHeight="true" x14ac:dyDescent="0.2">
      <c r="B274" s="398"/>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581" t="s">
        <v>76</v>
      </c>
      <c r="BB274" s="295" t="s">
        <v>49</v>
      </c>
      <c r="BC274" s="1233" t="s">
        <v>35</v>
      </c>
      <c r="BD274" s="1253" t="s">
        <v>35</v>
      </c>
      <c r="BE274" s="1253" t="s">
        <v>35</v>
      </c>
      <c r="BF274" s="1253" t="s">
        <v>35</v>
      </c>
      <c r="BG274" s="1274" t="s">
        <v>35</v>
      </c>
      <c r="BH274" s="1295" t="s">
        <v>35</v>
      </c>
      <c r="BI274" s="1253" t="s">
        <v>35</v>
      </c>
      <c r="BJ274" s="1253" t="s">
        <v>35</v>
      </c>
      <c r="BK274" s="1253" t="s">
        <v>35</v>
      </c>
      <c r="BL274" s="1274" t="s">
        <v>35</v>
      </c>
      <c r="BM274" s="1295" t="s">
        <v>35</v>
      </c>
      <c r="BN274" s="1253" t="s">
        <v>35</v>
      </c>
      <c r="BO274" s="1253" t="s">
        <v>35</v>
      </c>
      <c r="BP274" s="1253" t="s">
        <v>35</v>
      </c>
      <c r="BQ274" s="1274" t="s">
        <v>35</v>
      </c>
      <c r="BR274" s="1295" t="s">
        <v>35</v>
      </c>
      <c r="BS274" s="1253" t="s">
        <v>35</v>
      </c>
      <c r="BT274" s="1253" t="s">
        <v>35</v>
      </c>
      <c r="BU274" s="1253" t="s">
        <v>35</v>
      </c>
      <c r="BV274" s="1253" t="s">
        <v>35</v>
      </c>
      <c r="BW274" s="1253" t="s">
        <v>35</v>
      </c>
      <c r="BX274" s="1253" t="s">
        <v>35</v>
      </c>
      <c r="BY274" s="1314" t="s">
        <v>35</v>
      </c>
      <c r="BZ274" s="1314" t="s">
        <v>35</v>
      </c>
      <c r="CA274" s="1314" t="s">
        <v>35</v>
      </c>
      <c r="CB274" s="1314" t="s">
        <v>35</v>
      </c>
      <c r="CC274" s="2172"/>
      <c r="CD274" s="2172"/>
      <c r="CE274" s="2172"/>
      <c r="CF274" s="2172"/>
      <c r="CG274" s="2172"/>
      <c r="CH274" s="2172"/>
      <c r="CI274" s="2172"/>
      <c r="CJ274" s="2172"/>
      <c r="CK274" s="2172"/>
      <c r="CL274" s="2172"/>
      <c r="CM274" s="2172"/>
      <c r="CN274" s="2172"/>
      <c r="CO274" s="2172"/>
      <c r="CP274" s="2172"/>
      <c r="CQ274" s="2172"/>
      <c r="CR274" s="2172"/>
      <c r="CS274" s="2172"/>
      <c r="CT274" s="2172"/>
      <c r="CU274" s="2172"/>
      <c r="CV274" s="2172"/>
      <c r="CW274" s="2172"/>
      <c r="CX274" s="2172"/>
      <c r="CY274" s="2172"/>
      <c r="CZ274" s="2172"/>
    </row>
    <row r="275" s="399" customFormat="true" ht="15" customHeight="true" x14ac:dyDescent="0.2">
      <c r="B275" s="398"/>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581"/>
      <c r="BB275" s="295" t="s">
        <v>48</v>
      </c>
      <c r="BC275" s="1233" t="s">
        <v>35</v>
      </c>
      <c r="BD275" s="1253" t="s">
        <v>35</v>
      </c>
      <c r="BE275" s="1253" t="s">
        <v>35</v>
      </c>
      <c r="BF275" s="1253" t="s">
        <v>35</v>
      </c>
      <c r="BG275" s="1274" t="s">
        <v>35</v>
      </c>
      <c r="BH275" s="1295" t="s">
        <v>35</v>
      </c>
      <c r="BI275" s="1253" t="s">
        <v>35</v>
      </c>
      <c r="BJ275" s="1253" t="s">
        <v>35</v>
      </c>
      <c r="BK275" s="1253" t="s">
        <v>35</v>
      </c>
      <c r="BL275" s="1274" t="s">
        <v>35</v>
      </c>
      <c r="BM275" s="1295" t="s">
        <v>35</v>
      </c>
      <c r="BN275" s="1253" t="s">
        <v>35</v>
      </c>
      <c r="BO275" s="1253" t="s">
        <v>35</v>
      </c>
      <c r="BP275" s="1253" t="s">
        <v>35</v>
      </c>
      <c r="BQ275" s="1274" t="s">
        <v>35</v>
      </c>
      <c r="BR275" s="1295" t="s">
        <v>35</v>
      </c>
      <c r="BS275" s="1253" t="s">
        <v>35</v>
      </c>
      <c r="BT275" s="1253" t="s">
        <v>35</v>
      </c>
      <c r="BU275" s="1253" t="s">
        <v>35</v>
      </c>
      <c r="BV275" s="1253" t="s">
        <v>35</v>
      </c>
      <c r="BW275" s="1253" t="s">
        <v>35</v>
      </c>
      <c r="BX275" s="1253" t="s">
        <v>35</v>
      </c>
      <c r="BY275" s="1314" t="s">
        <v>35</v>
      </c>
      <c r="BZ275" s="1314" t="s">
        <v>35</v>
      </c>
      <c r="CA275" s="1314" t="s">
        <v>35</v>
      </c>
      <c r="CB275" s="1314" t="s">
        <v>35</v>
      </c>
      <c r="CC275" s="2172"/>
      <c r="CD275" s="2172"/>
      <c r="CE275" s="2172"/>
      <c r="CF275" s="2172"/>
      <c r="CG275" s="2172"/>
      <c r="CH275" s="2172"/>
      <c r="CI275" s="2172"/>
      <c r="CJ275" s="2172"/>
      <c r="CK275" s="2172"/>
      <c r="CL275" s="2172"/>
      <c r="CM275" s="2172"/>
      <c r="CN275" s="2172"/>
      <c r="CO275" s="2172"/>
      <c r="CP275" s="2172"/>
      <c r="CQ275" s="2172"/>
      <c r="CR275" s="2172"/>
      <c r="CS275" s="2172"/>
      <c r="CT275" s="2172"/>
      <c r="CU275" s="2172"/>
      <c r="CV275" s="2172"/>
      <c r="CW275" s="2172"/>
      <c r="CX275" s="2172"/>
      <c r="CY275" s="2172"/>
      <c r="CZ275" s="2172"/>
    </row>
    <row r="276" s="399" customFormat="true" ht="15" customHeight="true" x14ac:dyDescent="0.2">
      <c r="B276" s="398"/>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581"/>
      <c r="BB276" s="295" t="s">
        <v>113</v>
      </c>
      <c r="BC276" s="1233" t="s">
        <v>35</v>
      </c>
      <c r="BD276" s="1253" t="s">
        <v>35</v>
      </c>
      <c r="BE276" s="1253" t="s">
        <v>35</v>
      </c>
      <c r="BF276" s="1253" t="s">
        <v>35</v>
      </c>
      <c r="BG276" s="1274" t="s">
        <v>35</v>
      </c>
      <c r="BH276" s="1295" t="s">
        <v>35</v>
      </c>
      <c r="BI276" s="1253" t="s">
        <v>35</v>
      </c>
      <c r="BJ276" s="1253" t="s">
        <v>35</v>
      </c>
      <c r="BK276" s="1253" t="s">
        <v>35</v>
      </c>
      <c r="BL276" s="1274" t="s">
        <v>35</v>
      </c>
      <c r="BM276" s="1295" t="s">
        <v>35</v>
      </c>
      <c r="BN276" s="1253" t="s">
        <v>35</v>
      </c>
      <c r="BO276" s="1253" t="s">
        <v>35</v>
      </c>
      <c r="BP276" s="1253" t="s">
        <v>35</v>
      </c>
      <c r="BQ276" s="1274" t="s">
        <v>35</v>
      </c>
      <c r="BR276" s="1295" t="s">
        <v>35</v>
      </c>
      <c r="BS276" s="1253" t="s">
        <v>35</v>
      </c>
      <c r="BT276" s="1253" t="s">
        <v>35</v>
      </c>
      <c r="BU276" s="1253" t="s">
        <v>35</v>
      </c>
      <c r="BV276" s="1253" t="s">
        <v>35</v>
      </c>
      <c r="BW276" s="1253" t="s">
        <v>35</v>
      </c>
      <c r="BX276" s="1253" t="s">
        <v>35</v>
      </c>
      <c r="BY276" s="1314" t="s">
        <v>35</v>
      </c>
      <c r="BZ276" s="1314" t="s">
        <v>35</v>
      </c>
      <c r="CA276" s="1314" t="s">
        <v>35</v>
      </c>
      <c r="CB276" s="1314" t="s">
        <v>35</v>
      </c>
      <c r="CC276" s="2172"/>
      <c r="CD276" s="2172"/>
      <c r="CE276" s="2172"/>
      <c r="CF276" s="2172"/>
      <c r="CG276" s="2172"/>
      <c r="CH276" s="2172"/>
      <c r="CI276" s="2172"/>
      <c r="CJ276" s="2172"/>
      <c r="CK276" s="2172"/>
      <c r="CL276" s="2172"/>
      <c r="CM276" s="2172"/>
      <c r="CN276" s="2172"/>
      <c r="CO276" s="2172"/>
      <c r="CP276" s="2172"/>
      <c r="CQ276" s="2172"/>
      <c r="CR276" s="2172"/>
      <c r="CS276" s="2172"/>
      <c r="CT276" s="2172"/>
      <c r="CU276" s="2172"/>
      <c r="CV276" s="2172"/>
      <c r="CW276" s="2172"/>
      <c r="CX276" s="2172"/>
      <c r="CY276" s="2172"/>
      <c r="CZ276" s="2172"/>
    </row>
    <row r="277" s="399" customFormat="true" ht="15" customHeight="true" x14ac:dyDescent="0.2">
      <c r="B277" s="398"/>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581" t="s">
        <v>77</v>
      </c>
      <c r="BB277" s="295" t="s">
        <v>78</v>
      </c>
      <c r="BC277" s="1233" t="s">
        <v>35</v>
      </c>
      <c r="BD277" s="1253" t="s">
        <v>35</v>
      </c>
      <c r="BE277" s="1253" t="s">
        <v>35</v>
      </c>
      <c r="BF277" s="1253" t="s">
        <v>35</v>
      </c>
      <c r="BG277" s="1274" t="s">
        <v>35</v>
      </c>
      <c r="BH277" s="1295" t="s">
        <v>35</v>
      </c>
      <c r="BI277" s="1253" t="s">
        <v>35</v>
      </c>
      <c r="BJ277" s="1253" t="s">
        <v>35</v>
      </c>
      <c r="BK277" s="1253" t="s">
        <v>35</v>
      </c>
      <c r="BL277" s="1274" t="s">
        <v>35</v>
      </c>
      <c r="BM277" s="1295" t="s">
        <v>35</v>
      </c>
      <c r="BN277" s="1253" t="s">
        <v>35</v>
      </c>
      <c r="BO277" s="1253" t="s">
        <v>35</v>
      </c>
      <c r="BP277" s="1253" t="s">
        <v>35</v>
      </c>
      <c r="BQ277" s="1274" t="s">
        <v>35</v>
      </c>
      <c r="BR277" s="1295" t="s">
        <v>35</v>
      </c>
      <c r="BS277" s="1253" t="s">
        <v>35</v>
      </c>
      <c r="BT277" s="1253" t="s">
        <v>35</v>
      </c>
      <c r="BU277" s="1253" t="s">
        <v>35</v>
      </c>
      <c r="BV277" s="1253" t="s">
        <v>35</v>
      </c>
      <c r="BW277" s="1253" t="s">
        <v>35</v>
      </c>
      <c r="BX277" s="1253" t="s">
        <v>35</v>
      </c>
      <c r="BY277" s="1314" t="s">
        <v>35</v>
      </c>
      <c r="BZ277" s="1314" t="s">
        <v>35</v>
      </c>
      <c r="CA277" s="1314" t="s">
        <v>35</v>
      </c>
      <c r="CB277" s="1314" t="s">
        <v>35</v>
      </c>
      <c r="CC277" s="2172"/>
      <c r="CD277" s="2172"/>
      <c r="CE277" s="2172"/>
      <c r="CF277" s="2172"/>
      <c r="CG277" s="2172"/>
      <c r="CH277" s="2172"/>
      <c r="CI277" s="2172"/>
      <c r="CJ277" s="2172"/>
      <c r="CK277" s="2172"/>
      <c r="CL277" s="2172"/>
      <c r="CM277" s="2172"/>
      <c r="CN277" s="2172"/>
      <c r="CO277" s="2172"/>
      <c r="CP277" s="2172"/>
      <c r="CQ277" s="2172"/>
      <c r="CR277" s="2172"/>
      <c r="CS277" s="2172"/>
      <c r="CT277" s="2172"/>
      <c r="CU277" s="2172"/>
      <c r="CV277" s="2172"/>
      <c r="CW277" s="2172"/>
      <c r="CX277" s="2172"/>
      <c r="CY277" s="2172"/>
      <c r="CZ277" s="2172"/>
    </row>
    <row r="278" s="399" customFormat="true" ht="15" customHeight="true" x14ac:dyDescent="0.2">
      <c r="B278" s="398"/>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581"/>
      <c r="BB278" s="295" t="s">
        <v>79</v>
      </c>
      <c r="BC278" s="1233" t="s">
        <v>35</v>
      </c>
      <c r="BD278" s="1253" t="s">
        <v>35</v>
      </c>
      <c r="BE278" s="1253" t="s">
        <v>35</v>
      </c>
      <c r="BF278" s="1253" t="s">
        <v>35</v>
      </c>
      <c r="BG278" s="1274" t="s">
        <v>35</v>
      </c>
      <c r="BH278" s="1295" t="s">
        <v>35</v>
      </c>
      <c r="BI278" s="1253" t="s">
        <v>35</v>
      </c>
      <c r="BJ278" s="1253" t="s">
        <v>35</v>
      </c>
      <c r="BK278" s="1253" t="s">
        <v>35</v>
      </c>
      <c r="BL278" s="1274" t="s">
        <v>35</v>
      </c>
      <c r="BM278" s="1295" t="s">
        <v>35</v>
      </c>
      <c r="BN278" s="1253" t="s">
        <v>35</v>
      </c>
      <c r="BO278" s="1253" t="s">
        <v>35</v>
      </c>
      <c r="BP278" s="1253" t="s">
        <v>35</v>
      </c>
      <c r="BQ278" s="1274" t="s">
        <v>35</v>
      </c>
      <c r="BR278" s="1295" t="s">
        <v>35</v>
      </c>
      <c r="BS278" s="1253" t="s">
        <v>35</v>
      </c>
      <c r="BT278" s="1253" t="s">
        <v>35</v>
      </c>
      <c r="BU278" s="1253" t="s">
        <v>35</v>
      </c>
      <c r="BV278" s="1253" t="s">
        <v>35</v>
      </c>
      <c r="BW278" s="1253" t="s">
        <v>35</v>
      </c>
      <c r="BX278" s="1253" t="s">
        <v>35</v>
      </c>
      <c r="BY278" s="1314" t="s">
        <v>35</v>
      </c>
      <c r="BZ278" s="1314" t="s">
        <v>35</v>
      </c>
      <c r="CA278" s="1314" t="s">
        <v>35</v>
      </c>
      <c r="CB278" s="1314" t="s">
        <v>35</v>
      </c>
      <c r="CC278" s="2172"/>
      <c r="CD278" s="2172"/>
      <c r="CE278" s="2172"/>
      <c r="CF278" s="2172"/>
      <c r="CG278" s="2172"/>
      <c r="CH278" s="2172"/>
      <c r="CI278" s="2172"/>
      <c r="CJ278" s="2172"/>
      <c r="CK278" s="2172"/>
      <c r="CL278" s="2172"/>
      <c r="CM278" s="2172"/>
      <c r="CN278" s="2172"/>
      <c r="CO278" s="2172"/>
      <c r="CP278" s="2172"/>
      <c r="CQ278" s="2172"/>
      <c r="CR278" s="2172"/>
      <c r="CS278" s="2172"/>
      <c r="CT278" s="2172"/>
      <c r="CU278" s="2172"/>
      <c r="CV278" s="2172"/>
      <c r="CW278" s="2172"/>
      <c r="CX278" s="2172"/>
      <c r="CY278" s="2172"/>
      <c r="CZ278" s="2172"/>
    </row>
    <row r="279" s="399" customFormat="true" ht="15" customHeight="true" x14ac:dyDescent="0.2">
      <c r="B279" s="398"/>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581"/>
      <c r="BB279" s="295" t="s">
        <v>80</v>
      </c>
      <c r="BC279" s="1233" t="s">
        <v>35</v>
      </c>
      <c r="BD279" s="1254" t="s">
        <v>35</v>
      </c>
      <c r="BE279" s="1254" t="s">
        <v>35</v>
      </c>
      <c r="BF279" s="1254" t="s">
        <v>35</v>
      </c>
      <c r="BG279" s="1275" t="s">
        <v>35</v>
      </c>
      <c r="BH279" s="1233" t="s">
        <v>35</v>
      </c>
      <c r="BI279" s="1254" t="s">
        <v>35</v>
      </c>
      <c r="BJ279" s="1254" t="s">
        <v>35</v>
      </c>
      <c r="BK279" s="1254" t="s">
        <v>35</v>
      </c>
      <c r="BL279" s="1275" t="s">
        <v>35</v>
      </c>
      <c r="BM279" s="1233" t="s">
        <v>35</v>
      </c>
      <c r="BN279" s="1254" t="s">
        <v>35</v>
      </c>
      <c r="BO279" s="1254" t="s">
        <v>35</v>
      </c>
      <c r="BP279" s="1254" t="s">
        <v>35</v>
      </c>
      <c r="BQ279" s="1275" t="s">
        <v>35</v>
      </c>
      <c r="BR279" s="1233" t="s">
        <v>35</v>
      </c>
      <c r="BS279" s="1254" t="s">
        <v>35</v>
      </c>
      <c r="BT279" s="1254" t="s">
        <v>35</v>
      </c>
      <c r="BU279" s="1254" t="s">
        <v>35</v>
      </c>
      <c r="BV279" s="1254" t="s">
        <v>35</v>
      </c>
      <c r="BW279" s="1254" t="s">
        <v>35</v>
      </c>
      <c r="BX279" s="1254" t="s">
        <v>35</v>
      </c>
      <c r="BY279" s="1315" t="s">
        <v>35</v>
      </c>
      <c r="BZ279" s="1315" t="s">
        <v>35</v>
      </c>
      <c r="CA279" s="1315" t="s">
        <v>35</v>
      </c>
      <c r="CB279" s="1315" t="s">
        <v>35</v>
      </c>
      <c r="CC279" s="2173"/>
      <c r="CD279" s="2173"/>
      <c r="CE279" s="2173"/>
      <c r="CF279" s="2173"/>
      <c r="CG279" s="2173"/>
      <c r="CH279" s="2173"/>
      <c r="CI279" s="2173"/>
      <c r="CJ279" s="2173"/>
      <c r="CK279" s="2173"/>
      <c r="CL279" s="2173"/>
      <c r="CM279" s="2173"/>
      <c r="CN279" s="2173"/>
      <c r="CO279" s="2173"/>
      <c r="CP279" s="2173"/>
      <c r="CQ279" s="2173"/>
      <c r="CR279" s="2173"/>
      <c r="CS279" s="2173"/>
      <c r="CT279" s="2173"/>
      <c r="CU279" s="2173"/>
      <c r="CV279" s="2173"/>
      <c r="CW279" s="2173"/>
      <c r="CX279" s="2173"/>
      <c r="CY279" s="2173"/>
      <c r="CZ279" s="2173"/>
    </row>
    <row r="280" s="399" customFormat="true" ht="15" customHeight="true" x14ac:dyDescent="0.2">
      <c r="B280" s="398"/>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581"/>
      <c r="BB280" s="295" t="s">
        <v>81</v>
      </c>
      <c r="BC280" s="1233" t="s">
        <v>35</v>
      </c>
      <c r="BD280" s="1254" t="s">
        <v>35</v>
      </c>
      <c r="BE280" s="1254" t="s">
        <v>35</v>
      </c>
      <c r="BF280" s="1254" t="s">
        <v>35</v>
      </c>
      <c r="BG280" s="1275" t="s">
        <v>35</v>
      </c>
      <c r="BH280" s="1233" t="s">
        <v>35</v>
      </c>
      <c r="BI280" s="1254" t="s">
        <v>35</v>
      </c>
      <c r="BJ280" s="1254" t="s">
        <v>35</v>
      </c>
      <c r="BK280" s="1254" t="s">
        <v>35</v>
      </c>
      <c r="BL280" s="1275" t="s">
        <v>35</v>
      </c>
      <c r="BM280" s="1233" t="s">
        <v>35</v>
      </c>
      <c r="BN280" s="1254" t="s">
        <v>35</v>
      </c>
      <c r="BO280" s="1254" t="s">
        <v>35</v>
      </c>
      <c r="BP280" s="1254" t="s">
        <v>35</v>
      </c>
      <c r="BQ280" s="1275" t="s">
        <v>35</v>
      </c>
      <c r="BR280" s="1233" t="s">
        <v>35</v>
      </c>
      <c r="BS280" s="1254" t="s">
        <v>35</v>
      </c>
      <c r="BT280" s="1254" t="s">
        <v>35</v>
      </c>
      <c r="BU280" s="1254" t="s">
        <v>35</v>
      </c>
      <c r="BV280" s="1254" t="s">
        <v>35</v>
      </c>
      <c r="BW280" s="1254" t="s">
        <v>35</v>
      </c>
      <c r="BX280" s="1254" t="s">
        <v>35</v>
      </c>
      <c r="BY280" s="1315" t="s">
        <v>35</v>
      </c>
      <c r="BZ280" s="1315" t="s">
        <v>35</v>
      </c>
      <c r="CA280" s="1315" t="s">
        <v>35</v>
      </c>
      <c r="CB280" s="1315" t="s">
        <v>35</v>
      </c>
      <c r="CC280" s="2173"/>
      <c r="CD280" s="2173"/>
      <c r="CE280" s="2173"/>
      <c r="CF280" s="2173"/>
      <c r="CG280" s="2173"/>
      <c r="CH280" s="2173"/>
      <c r="CI280" s="2173"/>
      <c r="CJ280" s="2173"/>
      <c r="CK280" s="2173"/>
      <c r="CL280" s="2173"/>
      <c r="CM280" s="2173"/>
      <c r="CN280" s="2173"/>
      <c r="CO280" s="2173"/>
      <c r="CP280" s="2173"/>
      <c r="CQ280" s="2173"/>
      <c r="CR280" s="2173"/>
      <c r="CS280" s="2173"/>
      <c r="CT280" s="2173"/>
      <c r="CU280" s="2173"/>
      <c r="CV280" s="2173"/>
      <c r="CW280" s="2173"/>
      <c r="CX280" s="2173"/>
      <c r="CY280" s="2173"/>
      <c r="CZ280" s="2173"/>
    </row>
    <row r="281" s="399" customFormat="true" ht="15" customHeight="true" x14ac:dyDescent="0.2">
      <c r="B281" s="398"/>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581"/>
      <c r="BB281" s="295" t="s">
        <v>82</v>
      </c>
      <c r="BC281" s="1233" t="s">
        <v>35</v>
      </c>
      <c r="BD281" s="1254" t="s">
        <v>35</v>
      </c>
      <c r="BE281" s="1254" t="s">
        <v>35</v>
      </c>
      <c r="BF281" s="1254" t="s">
        <v>35</v>
      </c>
      <c r="BG281" s="1275" t="s">
        <v>35</v>
      </c>
      <c r="BH281" s="1233" t="s">
        <v>35</v>
      </c>
      <c r="BI281" s="1254" t="s">
        <v>35</v>
      </c>
      <c r="BJ281" s="1254" t="s">
        <v>35</v>
      </c>
      <c r="BK281" s="1254" t="s">
        <v>35</v>
      </c>
      <c r="BL281" s="1275" t="s">
        <v>35</v>
      </c>
      <c r="BM281" s="1233" t="s">
        <v>35</v>
      </c>
      <c r="BN281" s="1254" t="s">
        <v>35</v>
      </c>
      <c r="BO281" s="1254" t="s">
        <v>35</v>
      </c>
      <c r="BP281" s="1254" t="s">
        <v>35</v>
      </c>
      <c r="BQ281" s="1275" t="s">
        <v>35</v>
      </c>
      <c r="BR281" s="1233" t="s">
        <v>35</v>
      </c>
      <c r="BS281" s="1254" t="s">
        <v>35</v>
      </c>
      <c r="BT281" s="1254" t="s">
        <v>35</v>
      </c>
      <c r="BU281" s="1254" t="s">
        <v>35</v>
      </c>
      <c r="BV281" s="1254" t="s">
        <v>35</v>
      </c>
      <c r="BW281" s="1254" t="s">
        <v>35</v>
      </c>
      <c r="BX281" s="1254" t="s">
        <v>35</v>
      </c>
      <c r="BY281" s="1315" t="s">
        <v>35</v>
      </c>
      <c r="BZ281" s="1315" t="s">
        <v>35</v>
      </c>
      <c r="CA281" s="1315" t="s">
        <v>35</v>
      </c>
      <c r="CB281" s="1315" t="s">
        <v>35</v>
      </c>
      <c r="CC281" s="2173"/>
      <c r="CD281" s="2173"/>
      <c r="CE281" s="2173"/>
      <c r="CF281" s="2173"/>
      <c r="CG281" s="2173"/>
      <c r="CH281" s="2173"/>
      <c r="CI281" s="2173"/>
      <c r="CJ281" s="2173"/>
      <c r="CK281" s="2173"/>
      <c r="CL281" s="2173"/>
      <c r="CM281" s="2173"/>
      <c r="CN281" s="2173"/>
      <c r="CO281" s="2173"/>
      <c r="CP281" s="2173"/>
      <c r="CQ281" s="2173"/>
      <c r="CR281" s="2173"/>
      <c r="CS281" s="2173"/>
      <c r="CT281" s="2173"/>
      <c r="CU281" s="2173"/>
      <c r="CV281" s="2173"/>
      <c r="CW281" s="2173"/>
      <c r="CX281" s="2173"/>
      <c r="CY281" s="2173"/>
      <c r="CZ281" s="2173"/>
    </row>
    <row r="282" s="399" customFormat="true" ht="15" customHeight="true" x14ac:dyDescent="0.2">
      <c r="B282" s="398"/>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581"/>
      <c r="BB282" s="295" t="s">
        <v>83</v>
      </c>
      <c r="BC282" s="1233" t="s">
        <v>35</v>
      </c>
      <c r="BD282" s="1254" t="s">
        <v>35</v>
      </c>
      <c r="BE282" s="1254" t="s">
        <v>35</v>
      </c>
      <c r="BF282" s="1254" t="s">
        <v>35</v>
      </c>
      <c r="BG282" s="1275" t="s">
        <v>35</v>
      </c>
      <c r="BH282" s="1233" t="s">
        <v>35</v>
      </c>
      <c r="BI282" s="1254" t="s">
        <v>35</v>
      </c>
      <c r="BJ282" s="1254" t="s">
        <v>35</v>
      </c>
      <c r="BK282" s="1254" t="s">
        <v>35</v>
      </c>
      <c r="BL282" s="1275" t="s">
        <v>35</v>
      </c>
      <c r="BM282" s="1233" t="s">
        <v>35</v>
      </c>
      <c r="BN282" s="1254" t="s">
        <v>35</v>
      </c>
      <c r="BO282" s="1254" t="s">
        <v>35</v>
      </c>
      <c r="BP282" s="1254" t="s">
        <v>35</v>
      </c>
      <c r="BQ282" s="1275" t="s">
        <v>35</v>
      </c>
      <c r="BR282" s="1233" t="s">
        <v>35</v>
      </c>
      <c r="BS282" s="1254" t="s">
        <v>35</v>
      </c>
      <c r="BT282" s="1254" t="s">
        <v>35</v>
      </c>
      <c r="BU282" s="1254" t="s">
        <v>35</v>
      </c>
      <c r="BV282" s="1254" t="s">
        <v>35</v>
      </c>
      <c r="BW282" s="1254" t="s">
        <v>35</v>
      </c>
      <c r="BX282" s="1254" t="s">
        <v>35</v>
      </c>
      <c r="BY282" s="1315" t="s">
        <v>35</v>
      </c>
      <c r="BZ282" s="1315" t="s">
        <v>35</v>
      </c>
      <c r="CA282" s="1315" t="s">
        <v>35</v>
      </c>
      <c r="CB282" s="1315" t="s">
        <v>35</v>
      </c>
      <c r="CC282" s="2173"/>
      <c r="CD282" s="2173"/>
      <c r="CE282" s="2173"/>
      <c r="CF282" s="2173"/>
      <c r="CG282" s="2173"/>
      <c r="CH282" s="2173"/>
      <c r="CI282" s="2173"/>
      <c r="CJ282" s="2173"/>
      <c r="CK282" s="2173"/>
      <c r="CL282" s="2173"/>
      <c r="CM282" s="2173"/>
      <c r="CN282" s="2173"/>
      <c r="CO282" s="2173"/>
      <c r="CP282" s="2173"/>
      <c r="CQ282" s="2173"/>
      <c r="CR282" s="2173"/>
      <c r="CS282" s="2173"/>
      <c r="CT282" s="2173"/>
      <c r="CU282" s="2173"/>
      <c r="CV282" s="2173"/>
      <c r="CW282" s="2173"/>
      <c r="CX282" s="2173"/>
      <c r="CY282" s="2173"/>
      <c r="CZ282" s="2173"/>
    </row>
    <row r="283" s="399" customFormat="true" ht="15" customHeight="true" x14ac:dyDescent="0.2">
      <c r="B283" s="398"/>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581"/>
      <c r="BB283" s="295" t="s">
        <v>84</v>
      </c>
      <c r="BC283" s="1233" t="s">
        <v>35</v>
      </c>
      <c r="BD283" s="1254" t="s">
        <v>35</v>
      </c>
      <c r="BE283" s="1254" t="s">
        <v>35</v>
      </c>
      <c r="BF283" s="1254" t="s">
        <v>35</v>
      </c>
      <c r="BG283" s="1275" t="s">
        <v>35</v>
      </c>
      <c r="BH283" s="1233" t="s">
        <v>35</v>
      </c>
      <c r="BI283" s="1254" t="s">
        <v>35</v>
      </c>
      <c r="BJ283" s="1254" t="s">
        <v>35</v>
      </c>
      <c r="BK283" s="1254" t="s">
        <v>35</v>
      </c>
      <c r="BL283" s="1275" t="s">
        <v>35</v>
      </c>
      <c r="BM283" s="1233" t="s">
        <v>35</v>
      </c>
      <c r="BN283" s="1254" t="s">
        <v>35</v>
      </c>
      <c r="BO283" s="1254" t="s">
        <v>35</v>
      </c>
      <c r="BP283" s="1254" t="s">
        <v>35</v>
      </c>
      <c r="BQ283" s="1275" t="s">
        <v>35</v>
      </c>
      <c r="BR283" s="1233" t="s">
        <v>35</v>
      </c>
      <c r="BS283" s="1254" t="s">
        <v>35</v>
      </c>
      <c r="BT283" s="1254" t="s">
        <v>35</v>
      </c>
      <c r="BU283" s="1254" t="s">
        <v>35</v>
      </c>
      <c r="BV283" s="1254" t="s">
        <v>35</v>
      </c>
      <c r="BW283" s="1254" t="s">
        <v>35</v>
      </c>
      <c r="BX283" s="1254" t="s">
        <v>35</v>
      </c>
      <c r="BY283" s="1315" t="s">
        <v>35</v>
      </c>
      <c r="BZ283" s="1315" t="s">
        <v>35</v>
      </c>
      <c r="CA283" s="1315" t="s">
        <v>35</v>
      </c>
      <c r="CB283" s="1315" t="s">
        <v>35</v>
      </c>
      <c r="CC283" s="2173"/>
      <c r="CD283" s="2173"/>
      <c r="CE283" s="2173"/>
      <c r="CF283" s="2173"/>
      <c r="CG283" s="2173"/>
      <c r="CH283" s="2173"/>
      <c r="CI283" s="2173"/>
      <c r="CJ283" s="2173"/>
      <c r="CK283" s="2173"/>
      <c r="CL283" s="2173"/>
      <c r="CM283" s="2173"/>
      <c r="CN283" s="2173"/>
      <c r="CO283" s="2173"/>
      <c r="CP283" s="2173"/>
      <c r="CQ283" s="2173"/>
      <c r="CR283" s="2173"/>
      <c r="CS283" s="2173"/>
      <c r="CT283" s="2173"/>
      <c r="CU283" s="2173"/>
      <c r="CV283" s="2173"/>
      <c r="CW283" s="2173"/>
      <c r="CX283" s="2173"/>
      <c r="CY283" s="2173"/>
      <c r="CZ283" s="2173"/>
    </row>
    <row r="284" s="399" customFormat="true" ht="15" customHeight="true" x14ac:dyDescent="0.2">
      <c r="B284" s="398"/>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586"/>
      <c r="BB284" s="296" t="s">
        <v>113</v>
      </c>
      <c r="BC284" s="1234" t="s">
        <v>35</v>
      </c>
      <c r="BD284" s="1255" t="s">
        <v>35</v>
      </c>
      <c r="BE284" s="1255" t="s">
        <v>35</v>
      </c>
      <c r="BF284" s="1255" t="s">
        <v>35</v>
      </c>
      <c r="BG284" s="1276" t="s">
        <v>35</v>
      </c>
      <c r="BH284" s="1296" t="s">
        <v>35</v>
      </c>
      <c r="BI284" s="1255" t="s">
        <v>35</v>
      </c>
      <c r="BJ284" s="1255" t="s">
        <v>35</v>
      </c>
      <c r="BK284" s="1255" t="s">
        <v>35</v>
      </c>
      <c r="BL284" s="1276" t="s">
        <v>35</v>
      </c>
      <c r="BM284" s="1296" t="s">
        <v>35</v>
      </c>
      <c r="BN284" s="1255" t="s">
        <v>35</v>
      </c>
      <c r="BO284" s="1255" t="s">
        <v>35</v>
      </c>
      <c r="BP284" s="1255" t="s">
        <v>35</v>
      </c>
      <c r="BQ284" s="1276" t="s">
        <v>35</v>
      </c>
      <c r="BR284" s="1296" t="s">
        <v>35</v>
      </c>
      <c r="BS284" s="1255" t="s">
        <v>35</v>
      </c>
      <c r="BT284" s="1255" t="s">
        <v>35</v>
      </c>
      <c r="BU284" s="1255" t="s">
        <v>35</v>
      </c>
      <c r="BV284" s="1255" t="s">
        <v>35</v>
      </c>
      <c r="BW284" s="1255" t="s">
        <v>35</v>
      </c>
      <c r="BX284" s="1255" t="s">
        <v>35</v>
      </c>
      <c r="BY284" s="1316" t="s">
        <v>35</v>
      </c>
      <c r="BZ284" s="1316" t="s">
        <v>35</v>
      </c>
      <c r="CA284" s="1316" t="s">
        <v>35</v>
      </c>
      <c r="CB284" s="1316" t="s">
        <v>35</v>
      </c>
      <c r="CC284" s="2174"/>
      <c r="CD284" s="2174"/>
      <c r="CE284" s="2174"/>
      <c r="CF284" s="2174"/>
      <c r="CG284" s="2174"/>
      <c r="CH284" s="2174"/>
      <c r="CI284" s="2174"/>
      <c r="CJ284" s="2174"/>
      <c r="CK284" s="2174"/>
      <c r="CL284" s="2174"/>
      <c r="CM284" s="2174"/>
      <c r="CN284" s="2174"/>
      <c r="CO284" s="2174"/>
      <c r="CP284" s="2174"/>
      <c r="CQ284" s="2174"/>
      <c r="CR284" s="2174"/>
      <c r="CS284" s="2174"/>
      <c r="CT284" s="2174"/>
      <c r="CU284" s="2174"/>
      <c r="CV284" s="2174"/>
      <c r="CW284" s="2174"/>
      <c r="CX284" s="2174"/>
      <c r="CY284" s="2174"/>
      <c r="CZ284" s="2174"/>
    </row>
    <row r="285" s="399" customFormat="true" ht="15" customHeight="true" x14ac:dyDescent="0.2">
      <c r="B285" s="398"/>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399" customFormat="true" ht="15" customHeight="true" x14ac:dyDescent="0.2">
      <c r="B286" s="398"/>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399" customFormat="true" ht="15" customHeight="true" x14ac:dyDescent="0.2">
      <c r="B287" s="398"/>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399" customFormat="true" ht="15" customHeight="true" x14ac:dyDescent="0.2">
      <c r="B288" s="398"/>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399" customFormat="true" ht="15" customHeight="true" x14ac:dyDescent="0.2">
      <c r="A289" s="411"/>
      <c r="B289" s="412"/>
      <c r="C289" s="413"/>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399" customFormat="true" ht="15" customHeight="true" x14ac:dyDescent="0.2">
      <c r="A290" s="708"/>
      <c r="B290" s="709"/>
      <c r="C290" s="710"/>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399" customFormat="true" ht="15" customHeight="true" x14ac:dyDescent="0.2">
      <c r="A291" s="711"/>
      <c r="B291" s="712"/>
      <c r="C291" s="713"/>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399" customFormat="true" ht="15" customHeight="true" x14ac:dyDescent="0.2">
      <c r="A292" s="714"/>
      <c r="B292" s="715"/>
      <c r="C292" s="7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399" customFormat="true" ht="15" customHeight="true" x14ac:dyDescent="0.2">
      <c r="A293" s="717"/>
      <c r="B293" s="718"/>
      <c r="C293" s="719"/>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399" customFormat="true" ht="15" customHeight="true" x14ac:dyDescent="0.2">
      <c r="A294" s="720"/>
      <c r="B294" s="721"/>
      <c r="C294" s="722"/>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399" customFormat="true" ht="15" customHeight="true" x14ac:dyDescent="0.2">
      <c r="A295" s="720"/>
      <c r="B295" s="721"/>
      <c r="C295" s="722"/>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399" customFormat="true" ht="15" customHeight="true" x14ac:dyDescent="0.2">
      <c r="A296" s="720"/>
      <c r="B296" s="723"/>
      <c r="C296" s="722"/>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399" customFormat="true" ht="15" customHeight="true" x14ac:dyDescent="0.2">
      <c r="A297" s="724"/>
      <c r="B297" s="725"/>
      <c r="C297" s="72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399" customFormat="true" ht="15" customHeight="true" x14ac:dyDescent="0.2">
      <c r="B298" s="398"/>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399" customFormat="true" ht="15" customHeight="true" x14ac:dyDescent="0.2">
      <c r="A299" s="414"/>
      <c r="B299" s="415"/>
      <c r="C299" s="416"/>
      <c r="D299" s="417"/>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399" customFormat="true" ht="15" customHeight="true" x14ac:dyDescent="0.2">
      <c r="A300" s="727"/>
      <c r="B300" s="728"/>
      <c r="C300" s="729"/>
      <c r="D300" s="730"/>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399" customFormat="true" ht="15" customHeight="true" x14ac:dyDescent="0.2">
      <c r="A301" s="731"/>
      <c r="B301" s="732"/>
      <c r="C301" s="733"/>
      <c r="D301" s="734"/>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399" customFormat="true" ht="15" customHeight="true" x14ac:dyDescent="0.2">
      <c r="A302" s="735"/>
      <c r="B302" s="736"/>
      <c r="C302" s="737"/>
      <c r="D302" s="738"/>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399" customFormat="true" ht="15" customHeight="true" x14ac:dyDescent="0.2">
      <c r="A303" s="739"/>
      <c r="B303" s="740"/>
      <c r="C303" s="741"/>
      <c r="D303" s="742"/>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399" customFormat="true" ht="15" customHeight="true" x14ac:dyDescent="0.2">
      <c r="A304" s="743"/>
      <c r="B304" s="744"/>
      <c r="C304" s="745"/>
      <c r="D304" s="74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399" customFormat="true" ht="15" customHeight="true" x14ac:dyDescent="0.2">
      <c r="A305" s="747"/>
      <c r="B305" s="748"/>
      <c r="C305" s="749"/>
      <c r="D305" s="750"/>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399" customFormat="true" ht="15" customHeight="true" x14ac:dyDescent="0.2">
      <c r="B306" s="398"/>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399" customFormat="true" ht="15" customHeight="true" x14ac:dyDescent="0.2">
      <c r="B307" s="398"/>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399" customFormat="true" ht="15" customHeight="true" x14ac:dyDescent="0.2">
      <c r="B308" s="398"/>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399" customFormat="true" ht="15" customHeight="true" x14ac:dyDescent="0.2">
      <c r="B309" s="398"/>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399" customFormat="true" ht="15" customHeight="true" x14ac:dyDescent="0.2">
      <c r="B310" s="398"/>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399" customFormat="true" ht="15" customHeight="true" x14ac:dyDescent="0.2">
      <c r="B311" s="398"/>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399" customFormat="true" ht="15" customHeight="true" x14ac:dyDescent="0.2">
      <c r="B312" s="398"/>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399" customFormat="true" ht="15" customHeight="true" x14ac:dyDescent="0.2">
      <c r="B313" s="398"/>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399" customFormat="true" ht="15" customHeight="true" x14ac:dyDescent="0.2">
      <c r="B314" s="398"/>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399" customFormat="true" ht="15" customHeight="true" x14ac:dyDescent="0.2">
      <c r="B315" s="398"/>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399" customFormat="true" ht="15" customHeight="true" x14ac:dyDescent="0.2">
      <c r="B316" s="398"/>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399" customFormat="true" ht="15" customHeight="true" x14ac:dyDescent="0.2">
      <c r="B317" s="398"/>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399" customFormat="true" ht="15" customHeight="true" x14ac:dyDescent="0.2">
      <c r="B318" s="398"/>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399" customFormat="true" ht="15" customHeight="true" x14ac:dyDescent="0.2">
      <c r="B319" s="398"/>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399" customFormat="true" ht="15" customHeight="true" x14ac:dyDescent="0.2">
      <c r="B320" s="398"/>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399" customFormat="true" ht="15" customHeight="true" x14ac:dyDescent="0.2">
      <c r="B321" s="398"/>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399" customFormat="true" ht="15" customHeight="true" x14ac:dyDescent="0.2">
      <c r="B322" s="398"/>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399" customFormat="true" ht="15" customHeight="true" x14ac:dyDescent="0.2">
      <c r="B323" s="398"/>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399" customFormat="true" ht="15" customHeight="true" x14ac:dyDescent="0.2">
      <c r="B324" s="398"/>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399" customFormat="true" ht="15" customHeight="true" x14ac:dyDescent="0.2">
      <c r="B325" s="398"/>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399" customFormat="true" ht="15" customHeight="true" x14ac:dyDescent="0.2">
      <c r="B326" s="398"/>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399" customFormat="true" ht="15" customHeight="true" x14ac:dyDescent="0.2">
      <c r="B327" s="398"/>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399" customFormat="true" ht="15" customHeight="true" x14ac:dyDescent="0.2">
      <c r="B328" s="398"/>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399" customFormat="true" ht="250.15" customHeight="true" x14ac:dyDescent="0.2">
      <c r="B329" s="398"/>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7"/>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2"/>
      <c r="BD330" s="392"/>
      <c r="BE330" s="392"/>
      <c r="BF330" s="392"/>
      <c r="BG330" s="392"/>
      <c r="BH330" s="392"/>
      <c r="BI330" s="392"/>
      <c r="BJ330" s="392"/>
      <c r="BK330" s="392"/>
      <c r="BL330" s="392"/>
      <c r="BM330" s="392"/>
      <c r="BN330" s="392"/>
      <c r="BO330" s="392"/>
      <c r="BP330" s="392"/>
      <c r="BQ330" s="392"/>
      <c r="BR330" s="392"/>
      <c r="BS330" s="392"/>
      <c r="BT330" s="392"/>
      <c r="BU330" s="392"/>
      <c r="BV330" s="392"/>
      <c r="BW330" s="392"/>
      <c r="BX330" s="392"/>
      <c r="BY330" s="392"/>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7"/>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2"/>
      <c r="BD331" s="392"/>
      <c r="BE331" s="392"/>
      <c r="BF331" s="392"/>
      <c r="BG331" s="392"/>
      <c r="BH331" s="392"/>
      <c r="BI331" s="392"/>
      <c r="BJ331" s="392"/>
      <c r="BK331" s="392"/>
      <c r="BL331" s="392"/>
      <c r="BM331" s="392"/>
      <c r="BN331" s="392"/>
      <c r="BO331" s="392"/>
      <c r="BP331" s="392"/>
      <c r="BQ331" s="392"/>
      <c r="BR331" s="392"/>
      <c r="BS331" s="392"/>
      <c r="BT331" s="392"/>
      <c r="BU331" s="392"/>
      <c r="BV331" s="392"/>
      <c r="BW331" s="392"/>
      <c r="BX331" s="392"/>
      <c r="BY331" s="392"/>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7"/>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2"/>
      <c r="BD332" s="392"/>
      <c r="BE332" s="392"/>
      <c r="BF332" s="392"/>
      <c r="BG332" s="392"/>
      <c r="BH332" s="392"/>
      <c r="BI332" s="392"/>
      <c r="BJ332" s="392"/>
      <c r="BK332" s="392"/>
      <c r="BL332" s="392"/>
      <c r="BM332" s="392"/>
      <c r="BN332" s="392"/>
      <c r="BO332" s="392"/>
      <c r="BP332" s="392"/>
      <c r="BQ332" s="392"/>
      <c r="BR332" s="392"/>
      <c r="BS332" s="392"/>
      <c r="BT332" s="392"/>
      <c r="BU332" s="392"/>
      <c r="BV332" s="392"/>
      <c r="BW332" s="392"/>
      <c r="BX332" s="392"/>
      <c r="BY332" s="392"/>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7"/>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2"/>
      <c r="BD333" s="392"/>
      <c r="BE333" s="392"/>
      <c r="BF333" s="392"/>
      <c r="BG333" s="392"/>
      <c r="BH333" s="392"/>
      <c r="BI333" s="392"/>
      <c r="BJ333" s="392"/>
      <c r="BK333" s="392"/>
      <c r="BL333" s="392"/>
      <c r="BM333" s="392"/>
      <c r="BN333" s="392"/>
      <c r="BO333" s="392"/>
      <c r="BP333" s="392"/>
      <c r="BQ333" s="392"/>
      <c r="BR333" s="392"/>
      <c r="BS333" s="392"/>
      <c r="BT333" s="392"/>
      <c r="BU333" s="392"/>
      <c r="BV333" s="392"/>
      <c r="BW333" s="392"/>
      <c r="BX333" s="392"/>
      <c r="BY333" s="392"/>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7"/>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2"/>
      <c r="BD334" s="392"/>
      <c r="BE334" s="392"/>
      <c r="BF334" s="392"/>
      <c r="BG334" s="392"/>
      <c r="BH334" s="392"/>
      <c r="BI334" s="392"/>
      <c r="BJ334" s="392"/>
      <c r="BK334" s="392"/>
      <c r="BL334" s="392"/>
      <c r="BM334" s="392"/>
      <c r="BN334" s="392"/>
      <c r="BO334" s="392"/>
      <c r="BP334" s="392"/>
      <c r="BQ334" s="392"/>
      <c r="BR334" s="392"/>
      <c r="BS334" s="392"/>
      <c r="BT334" s="392"/>
      <c r="BU334" s="392"/>
      <c r="BV334" s="392"/>
      <c r="BW334" s="392"/>
      <c r="BX334" s="392"/>
      <c r="BY334" s="392"/>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7"/>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2"/>
      <c r="BD335" s="392"/>
      <c r="BE335" s="392"/>
      <c r="BF335" s="392"/>
      <c r="BG335" s="392"/>
      <c r="BH335" s="392"/>
      <c r="BI335" s="392"/>
      <c r="BJ335" s="392"/>
      <c r="BK335" s="392"/>
      <c r="BL335" s="392"/>
      <c r="BM335" s="392"/>
      <c r="BN335" s="392"/>
      <c r="BO335" s="392"/>
      <c r="BP335" s="392"/>
      <c r="BQ335" s="392"/>
      <c r="BR335" s="392"/>
      <c r="BS335" s="392"/>
      <c r="BT335" s="392"/>
      <c r="BU335" s="392"/>
      <c r="BV335" s="392"/>
      <c r="BW335" s="392"/>
      <c r="BX335" s="392"/>
      <c r="BY335" s="392"/>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7"/>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2"/>
      <c r="BD336" s="392"/>
      <c r="BE336" s="392"/>
      <c r="BF336" s="392"/>
      <c r="BG336" s="392"/>
      <c r="BH336" s="392"/>
      <c r="BI336" s="392"/>
      <c r="BJ336" s="392"/>
      <c r="BK336" s="392"/>
      <c r="BL336" s="392"/>
      <c r="BM336" s="392"/>
      <c r="BN336" s="392"/>
      <c r="BO336" s="392"/>
      <c r="BP336" s="392"/>
      <c r="BQ336" s="392"/>
      <c r="BR336" s="392"/>
      <c r="BS336" s="392"/>
      <c r="BT336" s="392"/>
      <c r="BU336" s="392"/>
      <c r="BV336" s="392"/>
      <c r="BW336" s="392"/>
      <c r="BX336" s="392"/>
      <c r="BY336" s="392"/>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7"/>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2"/>
      <c r="BD337" s="392"/>
      <c r="BE337" s="392"/>
      <c r="BF337" s="392"/>
      <c r="BG337" s="392"/>
      <c r="BH337" s="392"/>
      <c r="BI337" s="392"/>
      <c r="BJ337" s="392"/>
      <c r="BK337" s="392"/>
      <c r="BL337" s="392"/>
      <c r="BM337" s="392"/>
      <c r="BN337" s="392"/>
      <c r="BO337" s="392"/>
      <c r="BP337" s="392"/>
      <c r="BQ337" s="392"/>
      <c r="BR337" s="392"/>
      <c r="BS337" s="392"/>
      <c r="BT337" s="392"/>
      <c r="BU337" s="392"/>
      <c r="BV337" s="392"/>
      <c r="BW337" s="392"/>
      <c r="BX337" s="392"/>
      <c r="BY337" s="392"/>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7"/>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2"/>
      <c r="BD338" s="392"/>
      <c r="BE338" s="392"/>
      <c r="BF338" s="392"/>
      <c r="BG338" s="392"/>
      <c r="BH338" s="392"/>
      <c r="BI338" s="392"/>
      <c r="BJ338" s="392"/>
      <c r="BK338" s="392"/>
      <c r="BL338" s="392"/>
      <c r="BM338" s="392"/>
      <c r="BN338" s="392"/>
      <c r="BO338" s="392"/>
      <c r="BP338" s="392"/>
      <c r="BQ338" s="392"/>
      <c r="BR338" s="392"/>
      <c r="BS338" s="392"/>
      <c r="BT338" s="392"/>
      <c r="BU338" s="392"/>
      <c r="BV338" s="392"/>
      <c r="BW338" s="392"/>
      <c r="BX338" s="392"/>
      <c r="BY338" s="392"/>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399" customFormat="true" ht="15" customHeight="true" x14ac:dyDescent="0.2">
      <c r="B339" s="398"/>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587" t="s">
        <v>114</v>
      </c>
      <c r="BD339" s="2567"/>
      <c r="BE339" s="2567"/>
      <c r="BF339" s="2567"/>
      <c r="BG339" s="2568"/>
      <c r="BH339" s="2566" t="s">
        <v>38</v>
      </c>
      <c r="BI339" s="2567"/>
      <c r="BJ339" s="2567"/>
      <c r="BK339" s="2567"/>
      <c r="BL339" s="2568"/>
      <c r="BM339" s="2566" t="s">
        <v>37</v>
      </c>
      <c r="BN339" s="2567"/>
      <c r="BO339" s="2567"/>
      <c r="BP339" s="2567"/>
      <c r="BQ339" s="2569"/>
      <c r="BR339" s="2088" t="s">
        <v>137</v>
      </c>
      <c r="BS339" s="2089"/>
      <c r="BT339" s="2089"/>
      <c r="BU339" s="2089"/>
      <c r="BV339" s="2089"/>
      <c r="BW339" s="2089"/>
      <c r="BX339" s="2089"/>
      <c r="BY339" s="2090"/>
      <c r="BZ339" s="313"/>
      <c r="CA339" s="313"/>
      <c r="CB339" s="313"/>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399" customFormat="true" ht="12.75" x14ac:dyDescent="0.2">
      <c r="B340" s="398"/>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246</v>
      </c>
      <c r="BS340" s="180" t="s">
        <v>247</v>
      </c>
      <c r="BT340" s="180" t="s">
        <v>150</v>
      </c>
      <c r="BU340" s="180" t="s">
        <v>151</v>
      </c>
      <c r="BV340" s="180" t="s">
        <v>152</v>
      </c>
      <c r="BW340" s="180" t="s">
        <v>153</v>
      </c>
      <c r="BX340" s="180" t="s">
        <v>154</v>
      </c>
      <c r="BY340" s="181" t="s">
        <v>155</v>
      </c>
      <c r="BZ340" s="181" t="s">
        <v>156</v>
      </c>
      <c r="CA340" s="181" t="s">
        <v>157</v>
      </c>
      <c r="CB340" s="181" t="s">
        <v>158</v>
      </c>
      <c r="CC340" s="2175"/>
      <c r="CD340" s="2175"/>
      <c r="CE340" s="2175"/>
      <c r="CF340" s="2175"/>
      <c r="CG340" s="2175"/>
      <c r="CH340" s="2175"/>
      <c r="CI340" s="2175"/>
      <c r="CJ340" s="2175"/>
      <c r="CK340" s="2175"/>
      <c r="CL340" s="2175"/>
      <c r="CM340" s="2175"/>
      <c r="CN340" s="2175"/>
      <c r="CO340" s="2175"/>
      <c r="CP340" s="2175"/>
      <c r="CQ340" s="2175"/>
      <c r="CR340" s="2175"/>
      <c r="CS340" s="2175"/>
      <c r="CT340" s="2175"/>
      <c r="CU340" s="2175"/>
      <c r="CV340" s="2175"/>
      <c r="CW340" s="2175"/>
      <c r="CX340" s="2175"/>
      <c r="CY340" s="2175"/>
      <c r="CZ340" s="2175"/>
    </row>
    <row r="341" s="399" customFormat="true" ht="15" customHeight="true" x14ac:dyDescent="0.2">
      <c r="B341" s="398"/>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570" t="s">
        <v>144</v>
      </c>
      <c r="BB341" s="162" t="s">
        <v>49</v>
      </c>
      <c r="BC341" s="1235" t="s">
        <v>35</v>
      </c>
      <c r="BD341" s="1256" t="s">
        <v>35</v>
      </c>
      <c r="BE341" s="1256" t="s">
        <v>35</v>
      </c>
      <c r="BF341" s="1256" t="s">
        <v>35</v>
      </c>
      <c r="BG341" s="1277" t="s">
        <v>35</v>
      </c>
      <c r="BH341" s="1297" t="s">
        <v>35</v>
      </c>
      <c r="BI341" s="1256" t="s">
        <v>35</v>
      </c>
      <c r="BJ341" s="1256" t="s">
        <v>35</v>
      </c>
      <c r="BK341" s="1256" t="s">
        <v>35</v>
      </c>
      <c r="BL341" s="1277" t="s">
        <v>35</v>
      </c>
      <c r="BM341" s="1297" t="s">
        <v>35</v>
      </c>
      <c r="BN341" s="1256" t="s">
        <v>35</v>
      </c>
      <c r="BO341" s="1256" t="s">
        <v>35</v>
      </c>
      <c r="BP341" s="1256" t="s">
        <v>35</v>
      </c>
      <c r="BQ341" s="1277" t="s">
        <v>35</v>
      </c>
      <c r="BR341" s="1297" t="s">
        <v>35</v>
      </c>
      <c r="BS341" s="1256" t="s">
        <v>35</v>
      </c>
      <c r="BT341" s="1256" t="s">
        <v>35</v>
      </c>
      <c r="BU341" s="1256" t="s">
        <v>35</v>
      </c>
      <c r="BV341" s="1256" t="s">
        <v>35</v>
      </c>
      <c r="BW341" s="1256" t="s">
        <v>35</v>
      </c>
      <c r="BX341" s="1256" t="s">
        <v>35</v>
      </c>
      <c r="BY341" s="1317" t="s">
        <v>35</v>
      </c>
      <c r="BZ341" s="1317" t="s">
        <v>35</v>
      </c>
      <c r="CA341" s="1317" t="s">
        <v>35</v>
      </c>
      <c r="CB341" s="1317" t="s">
        <v>35</v>
      </c>
      <c r="CC341" s="2176"/>
      <c r="CD341" s="2176"/>
      <c r="CE341" s="2176"/>
      <c r="CF341" s="2176"/>
      <c r="CG341" s="2176"/>
      <c r="CH341" s="2176"/>
      <c r="CI341" s="2176"/>
      <c r="CJ341" s="2176"/>
      <c r="CK341" s="2176"/>
      <c r="CL341" s="2176"/>
      <c r="CM341" s="2176"/>
      <c r="CN341" s="2176"/>
      <c r="CO341" s="2176"/>
      <c r="CP341" s="2176"/>
      <c r="CQ341" s="2176"/>
      <c r="CR341" s="2176"/>
      <c r="CS341" s="2176"/>
      <c r="CT341" s="2176"/>
      <c r="CU341" s="2176"/>
      <c r="CV341" s="2176"/>
      <c r="CW341" s="2176"/>
      <c r="CX341" s="2176"/>
      <c r="CY341" s="2176"/>
      <c r="CZ341" s="2176"/>
    </row>
    <row r="342" s="399" customFormat="true" ht="15" customHeight="true" x14ac:dyDescent="0.2">
      <c r="B342" s="398"/>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571"/>
      <c r="BB342" s="163" t="s">
        <v>48</v>
      </c>
      <c r="BC342" s="1236" t="s">
        <v>35</v>
      </c>
      <c r="BD342" s="1257" t="s">
        <v>35</v>
      </c>
      <c r="BE342" s="1257" t="s">
        <v>35</v>
      </c>
      <c r="BF342" s="1257" t="s">
        <v>35</v>
      </c>
      <c r="BG342" s="1278" t="s">
        <v>35</v>
      </c>
      <c r="BH342" s="1298" t="s">
        <v>35</v>
      </c>
      <c r="BI342" s="1257" t="s">
        <v>35</v>
      </c>
      <c r="BJ342" s="1257" t="s">
        <v>35</v>
      </c>
      <c r="BK342" s="1257" t="s">
        <v>35</v>
      </c>
      <c r="BL342" s="1278" t="s">
        <v>35</v>
      </c>
      <c r="BM342" s="1298" t="s">
        <v>35</v>
      </c>
      <c r="BN342" s="1257" t="s">
        <v>35</v>
      </c>
      <c r="BO342" s="1257" t="s">
        <v>35</v>
      </c>
      <c r="BP342" s="1257" t="s">
        <v>35</v>
      </c>
      <c r="BQ342" s="1278" t="s">
        <v>35</v>
      </c>
      <c r="BR342" s="1298" t="s">
        <v>35</v>
      </c>
      <c r="BS342" s="1257" t="s">
        <v>35</v>
      </c>
      <c r="BT342" s="1257" t="s">
        <v>35</v>
      </c>
      <c r="BU342" s="1257" t="s">
        <v>35</v>
      </c>
      <c r="BV342" s="1257" t="s">
        <v>35</v>
      </c>
      <c r="BW342" s="1257" t="s">
        <v>35</v>
      </c>
      <c r="BX342" s="1257" t="s">
        <v>35</v>
      </c>
      <c r="BY342" s="1318" t="s">
        <v>35</v>
      </c>
      <c r="BZ342" s="1318" t="s">
        <v>35</v>
      </c>
      <c r="CA342" s="1318" t="s">
        <v>35</v>
      </c>
      <c r="CB342" s="1318" t="s">
        <v>35</v>
      </c>
      <c r="CC342" s="2177"/>
      <c r="CD342" s="2177"/>
      <c r="CE342" s="2177"/>
      <c r="CF342" s="2177"/>
      <c r="CG342" s="2177"/>
      <c r="CH342" s="2177"/>
      <c r="CI342" s="2177"/>
      <c r="CJ342" s="2177"/>
      <c r="CK342" s="2177"/>
      <c r="CL342" s="2177"/>
      <c r="CM342" s="2177"/>
      <c r="CN342" s="2177"/>
      <c r="CO342" s="2177"/>
      <c r="CP342" s="2177"/>
      <c r="CQ342" s="2177"/>
      <c r="CR342" s="2177"/>
      <c r="CS342" s="2177"/>
      <c r="CT342" s="2177"/>
      <c r="CU342" s="2177"/>
      <c r="CV342" s="2177"/>
      <c r="CW342" s="2177"/>
      <c r="CX342" s="2177"/>
      <c r="CY342" s="2177"/>
      <c r="CZ342" s="2177"/>
    </row>
    <row r="343" s="399" customFormat="true" ht="15" customHeight="true" x14ac:dyDescent="0.2">
      <c r="B343" s="398"/>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572" t="s">
        <v>139</v>
      </c>
      <c r="BB343" s="163" t="s">
        <v>49</v>
      </c>
      <c r="BC343" s="1236" t="s">
        <v>35</v>
      </c>
      <c r="BD343" s="1257" t="s">
        <v>35</v>
      </c>
      <c r="BE343" s="1257" t="s">
        <v>35</v>
      </c>
      <c r="BF343" s="1257" t="s">
        <v>35</v>
      </c>
      <c r="BG343" s="1278" t="s">
        <v>35</v>
      </c>
      <c r="BH343" s="1298" t="s">
        <v>35</v>
      </c>
      <c r="BI343" s="1257" t="s">
        <v>35</v>
      </c>
      <c r="BJ343" s="1257" t="s">
        <v>35</v>
      </c>
      <c r="BK343" s="1257" t="s">
        <v>35</v>
      </c>
      <c r="BL343" s="1278" t="s">
        <v>35</v>
      </c>
      <c r="BM343" s="1298" t="s">
        <v>35</v>
      </c>
      <c r="BN343" s="1257" t="s">
        <v>35</v>
      </c>
      <c r="BO343" s="1257" t="s">
        <v>35</v>
      </c>
      <c r="BP343" s="1257" t="s">
        <v>35</v>
      </c>
      <c r="BQ343" s="1278" t="s">
        <v>35</v>
      </c>
      <c r="BR343" s="1298" t="s">
        <v>35</v>
      </c>
      <c r="BS343" s="1257" t="s">
        <v>35</v>
      </c>
      <c r="BT343" s="1257" t="s">
        <v>35</v>
      </c>
      <c r="BU343" s="1257" t="s">
        <v>35</v>
      </c>
      <c r="BV343" s="1257" t="s">
        <v>35</v>
      </c>
      <c r="BW343" s="1257" t="s">
        <v>35</v>
      </c>
      <c r="BX343" s="1257" t="s">
        <v>35</v>
      </c>
      <c r="BY343" s="1318" t="s">
        <v>35</v>
      </c>
      <c r="BZ343" s="1318" t="s">
        <v>35</v>
      </c>
      <c r="CA343" s="1318" t="s">
        <v>35</v>
      </c>
      <c r="CB343" s="1318" t="s">
        <v>35</v>
      </c>
      <c r="CC343" s="2177"/>
      <c r="CD343" s="2177"/>
      <c r="CE343" s="2177"/>
      <c r="CF343" s="2177"/>
      <c r="CG343" s="2177"/>
      <c r="CH343" s="2177"/>
      <c r="CI343" s="2177"/>
      <c r="CJ343" s="2177"/>
      <c r="CK343" s="2177"/>
      <c r="CL343" s="2177"/>
      <c r="CM343" s="2177"/>
      <c r="CN343" s="2177"/>
      <c r="CO343" s="2177"/>
      <c r="CP343" s="2177"/>
      <c r="CQ343" s="2177"/>
      <c r="CR343" s="2177"/>
      <c r="CS343" s="2177"/>
      <c r="CT343" s="2177"/>
      <c r="CU343" s="2177"/>
      <c r="CV343" s="2177"/>
      <c r="CW343" s="2177"/>
      <c r="CX343" s="2177"/>
      <c r="CY343" s="2177"/>
      <c r="CZ343" s="2177"/>
    </row>
    <row r="344" s="399" customFormat="true" ht="15" customHeight="true" x14ac:dyDescent="0.2">
      <c r="B344" s="398"/>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571"/>
      <c r="BB344" s="163" t="s">
        <v>48</v>
      </c>
      <c r="BC344" s="1236" t="s">
        <v>35</v>
      </c>
      <c r="BD344" s="1257" t="s">
        <v>35</v>
      </c>
      <c r="BE344" s="1257" t="s">
        <v>35</v>
      </c>
      <c r="BF344" s="1257" t="s">
        <v>35</v>
      </c>
      <c r="BG344" s="1278" t="s">
        <v>35</v>
      </c>
      <c r="BH344" s="1298" t="s">
        <v>35</v>
      </c>
      <c r="BI344" s="1257" t="s">
        <v>35</v>
      </c>
      <c r="BJ344" s="1257" t="s">
        <v>35</v>
      </c>
      <c r="BK344" s="1257" t="s">
        <v>35</v>
      </c>
      <c r="BL344" s="1278" t="s">
        <v>35</v>
      </c>
      <c r="BM344" s="1298" t="s">
        <v>35</v>
      </c>
      <c r="BN344" s="1257" t="s">
        <v>35</v>
      </c>
      <c r="BO344" s="1257" t="s">
        <v>35</v>
      </c>
      <c r="BP344" s="1257" t="s">
        <v>35</v>
      </c>
      <c r="BQ344" s="1278" t="s">
        <v>35</v>
      </c>
      <c r="BR344" s="1298" t="s">
        <v>35</v>
      </c>
      <c r="BS344" s="1257" t="s">
        <v>35</v>
      </c>
      <c r="BT344" s="1257" t="s">
        <v>35</v>
      </c>
      <c r="BU344" s="1257" t="s">
        <v>35</v>
      </c>
      <c r="BV344" s="1257" t="s">
        <v>35</v>
      </c>
      <c r="BW344" s="1257" t="s">
        <v>35</v>
      </c>
      <c r="BX344" s="1257" t="s">
        <v>35</v>
      </c>
      <c r="BY344" s="1318" t="s">
        <v>35</v>
      </c>
      <c r="BZ344" s="1318" t="s">
        <v>35</v>
      </c>
      <c r="CA344" s="1318" t="s">
        <v>35</v>
      </c>
      <c r="CB344" s="1318" t="s">
        <v>35</v>
      </c>
      <c r="CC344" s="2177"/>
      <c r="CD344" s="2177"/>
      <c r="CE344" s="2177"/>
      <c r="CF344" s="2177"/>
      <c r="CG344" s="2177"/>
      <c r="CH344" s="2177"/>
      <c r="CI344" s="2177"/>
      <c r="CJ344" s="2177"/>
      <c r="CK344" s="2177"/>
      <c r="CL344" s="2177"/>
      <c r="CM344" s="2177"/>
      <c r="CN344" s="2177"/>
      <c r="CO344" s="2177"/>
      <c r="CP344" s="2177"/>
      <c r="CQ344" s="2177"/>
      <c r="CR344" s="2177"/>
      <c r="CS344" s="2177"/>
      <c r="CT344" s="2177"/>
      <c r="CU344" s="2177"/>
      <c r="CV344" s="2177"/>
      <c r="CW344" s="2177"/>
      <c r="CX344" s="2177"/>
      <c r="CY344" s="2177"/>
      <c r="CZ344" s="2177"/>
    </row>
    <row r="345" s="399" customFormat="true" ht="15" customHeight="true" x14ac:dyDescent="0.2">
      <c r="B345" s="398"/>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572" t="s">
        <v>140</v>
      </c>
      <c r="BB345" s="163" t="s">
        <v>49</v>
      </c>
      <c r="BC345" s="1236" t="s">
        <v>35</v>
      </c>
      <c r="BD345" s="1257" t="s">
        <v>35</v>
      </c>
      <c r="BE345" s="1257" t="s">
        <v>35</v>
      </c>
      <c r="BF345" s="1257" t="s">
        <v>35</v>
      </c>
      <c r="BG345" s="1278" t="s">
        <v>35</v>
      </c>
      <c r="BH345" s="1298" t="s">
        <v>35</v>
      </c>
      <c r="BI345" s="1257" t="s">
        <v>35</v>
      </c>
      <c r="BJ345" s="1257" t="s">
        <v>35</v>
      </c>
      <c r="BK345" s="1257" t="s">
        <v>35</v>
      </c>
      <c r="BL345" s="1278" t="s">
        <v>35</v>
      </c>
      <c r="BM345" s="1298" t="s">
        <v>35</v>
      </c>
      <c r="BN345" s="1257" t="s">
        <v>35</v>
      </c>
      <c r="BO345" s="1257" t="s">
        <v>35</v>
      </c>
      <c r="BP345" s="1257" t="s">
        <v>35</v>
      </c>
      <c r="BQ345" s="1278" t="s">
        <v>35</v>
      </c>
      <c r="BR345" s="1298" t="s">
        <v>35</v>
      </c>
      <c r="BS345" s="1257" t="s">
        <v>35</v>
      </c>
      <c r="BT345" s="1257" t="s">
        <v>35</v>
      </c>
      <c r="BU345" s="1257" t="s">
        <v>35</v>
      </c>
      <c r="BV345" s="1257" t="s">
        <v>35</v>
      </c>
      <c r="BW345" s="1257" t="s">
        <v>35</v>
      </c>
      <c r="BX345" s="1257" t="s">
        <v>35</v>
      </c>
      <c r="BY345" s="1318" t="s">
        <v>35</v>
      </c>
      <c r="BZ345" s="1318" t="s">
        <v>35</v>
      </c>
      <c r="CA345" s="1318" t="s">
        <v>35</v>
      </c>
      <c r="CB345" s="1318" t="s">
        <v>35</v>
      </c>
      <c r="CC345" s="2177"/>
      <c r="CD345" s="2177"/>
      <c r="CE345" s="2177"/>
      <c r="CF345" s="2177"/>
      <c r="CG345" s="2177"/>
      <c r="CH345" s="2177"/>
      <c r="CI345" s="2177"/>
      <c r="CJ345" s="2177"/>
      <c r="CK345" s="2177"/>
      <c r="CL345" s="2177"/>
      <c r="CM345" s="2177"/>
      <c r="CN345" s="2177"/>
      <c r="CO345" s="2177"/>
      <c r="CP345" s="2177"/>
      <c r="CQ345" s="2177"/>
      <c r="CR345" s="2177"/>
      <c r="CS345" s="2177"/>
      <c r="CT345" s="2177"/>
      <c r="CU345" s="2177"/>
      <c r="CV345" s="2177"/>
      <c r="CW345" s="2177"/>
      <c r="CX345" s="2177"/>
      <c r="CY345" s="2177"/>
      <c r="CZ345" s="2177"/>
    </row>
    <row r="346" s="399" customFormat="true" ht="15" customHeight="true" x14ac:dyDescent="0.2">
      <c r="B346" s="398"/>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571"/>
      <c r="BB346" s="163" t="s">
        <v>48</v>
      </c>
      <c r="BC346" s="1236" t="s">
        <v>35</v>
      </c>
      <c r="BD346" s="1257" t="s">
        <v>35</v>
      </c>
      <c r="BE346" s="1257" t="s">
        <v>35</v>
      </c>
      <c r="BF346" s="1257" t="s">
        <v>35</v>
      </c>
      <c r="BG346" s="1278" t="s">
        <v>35</v>
      </c>
      <c r="BH346" s="1298" t="s">
        <v>35</v>
      </c>
      <c r="BI346" s="1257" t="s">
        <v>35</v>
      </c>
      <c r="BJ346" s="1257" t="s">
        <v>35</v>
      </c>
      <c r="BK346" s="1257" t="s">
        <v>35</v>
      </c>
      <c r="BL346" s="1278" t="s">
        <v>35</v>
      </c>
      <c r="BM346" s="1298" t="s">
        <v>35</v>
      </c>
      <c r="BN346" s="1257" t="s">
        <v>35</v>
      </c>
      <c r="BO346" s="1257" t="s">
        <v>35</v>
      </c>
      <c r="BP346" s="1257" t="s">
        <v>35</v>
      </c>
      <c r="BQ346" s="1278" t="s">
        <v>35</v>
      </c>
      <c r="BR346" s="1298" t="s">
        <v>35</v>
      </c>
      <c r="BS346" s="1257" t="s">
        <v>35</v>
      </c>
      <c r="BT346" s="1257" t="s">
        <v>35</v>
      </c>
      <c r="BU346" s="1257" t="s">
        <v>35</v>
      </c>
      <c r="BV346" s="1257" t="s">
        <v>35</v>
      </c>
      <c r="BW346" s="1257" t="s">
        <v>35</v>
      </c>
      <c r="BX346" s="1257" t="s">
        <v>35</v>
      </c>
      <c r="BY346" s="1318" t="s">
        <v>35</v>
      </c>
      <c r="BZ346" s="1318" t="s">
        <v>35</v>
      </c>
      <c r="CA346" s="1318" t="s">
        <v>35</v>
      </c>
      <c r="CB346" s="1318" t="s">
        <v>35</v>
      </c>
      <c r="CC346" s="2177"/>
      <c r="CD346" s="2177"/>
      <c r="CE346" s="2177"/>
      <c r="CF346" s="2177"/>
      <c r="CG346" s="2177"/>
      <c r="CH346" s="2177"/>
      <c r="CI346" s="2177"/>
      <c r="CJ346" s="2177"/>
      <c r="CK346" s="2177"/>
      <c r="CL346" s="2177"/>
      <c r="CM346" s="2177"/>
      <c r="CN346" s="2177"/>
      <c r="CO346" s="2177"/>
      <c r="CP346" s="2177"/>
      <c r="CQ346" s="2177"/>
      <c r="CR346" s="2177"/>
      <c r="CS346" s="2177"/>
      <c r="CT346" s="2177"/>
      <c r="CU346" s="2177"/>
      <c r="CV346" s="2177"/>
      <c r="CW346" s="2177"/>
      <c r="CX346" s="2177"/>
      <c r="CY346" s="2177"/>
      <c r="CZ346" s="2177"/>
    </row>
    <row r="347" s="399" customFormat="true" ht="15" customHeight="true" x14ac:dyDescent="0.2">
      <c r="B347" s="398"/>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572" t="s">
        <v>141</v>
      </c>
      <c r="BB347" s="163" t="s">
        <v>49</v>
      </c>
      <c r="BC347" s="1236" t="s">
        <v>35</v>
      </c>
      <c r="BD347" s="1257" t="s">
        <v>35</v>
      </c>
      <c r="BE347" s="1257" t="s">
        <v>35</v>
      </c>
      <c r="BF347" s="1257" t="s">
        <v>35</v>
      </c>
      <c r="BG347" s="1278" t="s">
        <v>35</v>
      </c>
      <c r="BH347" s="1298" t="s">
        <v>35</v>
      </c>
      <c r="BI347" s="1257" t="s">
        <v>35</v>
      </c>
      <c r="BJ347" s="1257" t="s">
        <v>35</v>
      </c>
      <c r="BK347" s="1257" t="s">
        <v>35</v>
      </c>
      <c r="BL347" s="1278" t="s">
        <v>35</v>
      </c>
      <c r="BM347" s="1298" t="s">
        <v>35</v>
      </c>
      <c r="BN347" s="1257" t="s">
        <v>35</v>
      </c>
      <c r="BO347" s="1257" t="s">
        <v>35</v>
      </c>
      <c r="BP347" s="1257" t="s">
        <v>35</v>
      </c>
      <c r="BQ347" s="1278" t="s">
        <v>35</v>
      </c>
      <c r="BR347" s="1298" t="s">
        <v>35</v>
      </c>
      <c r="BS347" s="1257" t="s">
        <v>35</v>
      </c>
      <c r="BT347" s="1257" t="s">
        <v>35</v>
      </c>
      <c r="BU347" s="1257" t="s">
        <v>35</v>
      </c>
      <c r="BV347" s="1257" t="s">
        <v>35</v>
      </c>
      <c r="BW347" s="1257" t="s">
        <v>35</v>
      </c>
      <c r="BX347" s="1257" t="s">
        <v>35</v>
      </c>
      <c r="BY347" s="1318" t="s">
        <v>35</v>
      </c>
      <c r="BZ347" s="1318" t="s">
        <v>35</v>
      </c>
      <c r="CA347" s="1318" t="s">
        <v>35</v>
      </c>
      <c r="CB347" s="1318" t="s">
        <v>35</v>
      </c>
      <c r="CC347" s="2177"/>
      <c r="CD347" s="2177"/>
      <c r="CE347" s="2177"/>
      <c r="CF347" s="2177"/>
      <c r="CG347" s="2177"/>
      <c r="CH347" s="2177"/>
      <c r="CI347" s="2177"/>
      <c r="CJ347" s="2177"/>
      <c r="CK347" s="2177"/>
      <c r="CL347" s="2177"/>
      <c r="CM347" s="2177"/>
      <c r="CN347" s="2177"/>
      <c r="CO347" s="2177"/>
      <c r="CP347" s="2177"/>
      <c r="CQ347" s="2177"/>
      <c r="CR347" s="2177"/>
      <c r="CS347" s="2177"/>
      <c r="CT347" s="2177"/>
      <c r="CU347" s="2177"/>
      <c r="CV347" s="2177"/>
      <c r="CW347" s="2177"/>
      <c r="CX347" s="2177"/>
      <c r="CY347" s="2177"/>
      <c r="CZ347" s="2177"/>
    </row>
    <row r="348" s="399" customFormat="true" ht="15" customHeight="true" x14ac:dyDescent="0.2">
      <c r="B348" s="398"/>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571"/>
      <c r="BB348" s="163" t="s">
        <v>48</v>
      </c>
      <c r="BC348" s="1236" t="s">
        <v>35</v>
      </c>
      <c r="BD348" s="1257" t="s">
        <v>35</v>
      </c>
      <c r="BE348" s="1257" t="s">
        <v>35</v>
      </c>
      <c r="BF348" s="1257" t="s">
        <v>35</v>
      </c>
      <c r="BG348" s="1278" t="s">
        <v>35</v>
      </c>
      <c r="BH348" s="1298" t="s">
        <v>35</v>
      </c>
      <c r="BI348" s="1257" t="s">
        <v>35</v>
      </c>
      <c r="BJ348" s="1257" t="s">
        <v>35</v>
      </c>
      <c r="BK348" s="1257" t="s">
        <v>35</v>
      </c>
      <c r="BL348" s="1278" t="s">
        <v>35</v>
      </c>
      <c r="BM348" s="1298" t="s">
        <v>35</v>
      </c>
      <c r="BN348" s="1257" t="s">
        <v>35</v>
      </c>
      <c r="BO348" s="1257" t="s">
        <v>35</v>
      </c>
      <c r="BP348" s="1257" t="s">
        <v>35</v>
      </c>
      <c r="BQ348" s="1278" t="s">
        <v>35</v>
      </c>
      <c r="BR348" s="1298" t="s">
        <v>35</v>
      </c>
      <c r="BS348" s="1257" t="s">
        <v>35</v>
      </c>
      <c r="BT348" s="1257" t="s">
        <v>35</v>
      </c>
      <c r="BU348" s="1257" t="s">
        <v>35</v>
      </c>
      <c r="BV348" s="1257" t="s">
        <v>35</v>
      </c>
      <c r="BW348" s="1257" t="s">
        <v>35</v>
      </c>
      <c r="BX348" s="1257" t="s">
        <v>35</v>
      </c>
      <c r="BY348" s="1318" t="s">
        <v>35</v>
      </c>
      <c r="BZ348" s="1318" t="s">
        <v>35</v>
      </c>
      <c r="CA348" s="1318" t="s">
        <v>35</v>
      </c>
      <c r="CB348" s="1318" t="s">
        <v>35</v>
      </c>
      <c r="CC348" s="2177"/>
      <c r="CD348" s="2177"/>
      <c r="CE348" s="2177"/>
      <c r="CF348" s="2177"/>
      <c r="CG348" s="2177"/>
      <c r="CH348" s="2177"/>
      <c r="CI348" s="2177"/>
      <c r="CJ348" s="2177"/>
      <c r="CK348" s="2177"/>
      <c r="CL348" s="2177"/>
      <c r="CM348" s="2177"/>
      <c r="CN348" s="2177"/>
      <c r="CO348" s="2177"/>
      <c r="CP348" s="2177"/>
      <c r="CQ348" s="2177"/>
      <c r="CR348" s="2177"/>
      <c r="CS348" s="2177"/>
      <c r="CT348" s="2177"/>
      <c r="CU348" s="2177"/>
      <c r="CV348" s="2177"/>
      <c r="CW348" s="2177"/>
      <c r="CX348" s="2177"/>
      <c r="CY348" s="2177"/>
      <c r="CZ348" s="2177"/>
    </row>
    <row r="349" s="399" customFormat="true" ht="15" customHeight="true" x14ac:dyDescent="0.2">
      <c r="B349" s="398"/>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572" t="s">
        <v>142</v>
      </c>
      <c r="BB349" s="163" t="s">
        <v>49</v>
      </c>
      <c r="BC349" s="1236" t="s">
        <v>35</v>
      </c>
      <c r="BD349" s="1257" t="s">
        <v>35</v>
      </c>
      <c r="BE349" s="1257" t="s">
        <v>35</v>
      </c>
      <c r="BF349" s="1257" t="s">
        <v>35</v>
      </c>
      <c r="BG349" s="1278" t="s">
        <v>35</v>
      </c>
      <c r="BH349" s="1298" t="s">
        <v>35</v>
      </c>
      <c r="BI349" s="1257" t="s">
        <v>35</v>
      </c>
      <c r="BJ349" s="1257" t="s">
        <v>35</v>
      </c>
      <c r="BK349" s="1257" t="s">
        <v>35</v>
      </c>
      <c r="BL349" s="1278" t="s">
        <v>35</v>
      </c>
      <c r="BM349" s="1298" t="s">
        <v>35</v>
      </c>
      <c r="BN349" s="1257" t="s">
        <v>35</v>
      </c>
      <c r="BO349" s="1257" t="s">
        <v>35</v>
      </c>
      <c r="BP349" s="1257" t="s">
        <v>35</v>
      </c>
      <c r="BQ349" s="1278" t="s">
        <v>35</v>
      </c>
      <c r="BR349" s="1298" t="s">
        <v>35</v>
      </c>
      <c r="BS349" s="1257" t="s">
        <v>35</v>
      </c>
      <c r="BT349" s="1257" t="s">
        <v>35</v>
      </c>
      <c r="BU349" s="1257" t="s">
        <v>35</v>
      </c>
      <c r="BV349" s="1257" t="s">
        <v>35</v>
      </c>
      <c r="BW349" s="1257" t="s">
        <v>35</v>
      </c>
      <c r="BX349" s="1257" t="s">
        <v>35</v>
      </c>
      <c r="BY349" s="1318" t="s">
        <v>35</v>
      </c>
      <c r="BZ349" s="1318" t="s">
        <v>35</v>
      </c>
      <c r="CA349" s="1318" t="s">
        <v>35</v>
      </c>
      <c r="CB349" s="1318" t="s">
        <v>35</v>
      </c>
      <c r="CC349" s="2177"/>
      <c r="CD349" s="2177"/>
      <c r="CE349" s="2177"/>
      <c r="CF349" s="2177"/>
      <c r="CG349" s="2177"/>
      <c r="CH349" s="2177"/>
      <c r="CI349" s="2177"/>
      <c r="CJ349" s="2177"/>
      <c r="CK349" s="2177"/>
      <c r="CL349" s="2177"/>
      <c r="CM349" s="2177"/>
      <c r="CN349" s="2177"/>
      <c r="CO349" s="2177"/>
      <c r="CP349" s="2177"/>
      <c r="CQ349" s="2177"/>
      <c r="CR349" s="2177"/>
      <c r="CS349" s="2177"/>
      <c r="CT349" s="2177"/>
      <c r="CU349" s="2177"/>
      <c r="CV349" s="2177"/>
      <c r="CW349" s="2177"/>
      <c r="CX349" s="2177"/>
      <c r="CY349" s="2177"/>
      <c r="CZ349" s="2177"/>
    </row>
    <row r="350" s="399" customFormat="true" ht="15" customHeight="true" x14ac:dyDescent="0.2">
      <c r="B350" s="398"/>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571"/>
      <c r="BB350" s="163" t="s">
        <v>48</v>
      </c>
      <c r="BC350" s="1236" t="s">
        <v>35</v>
      </c>
      <c r="BD350" s="1257" t="s">
        <v>35</v>
      </c>
      <c r="BE350" s="1257" t="s">
        <v>35</v>
      </c>
      <c r="BF350" s="1257" t="s">
        <v>35</v>
      </c>
      <c r="BG350" s="1278" t="s">
        <v>35</v>
      </c>
      <c r="BH350" s="1298" t="s">
        <v>35</v>
      </c>
      <c r="BI350" s="1257" t="s">
        <v>35</v>
      </c>
      <c r="BJ350" s="1257" t="s">
        <v>35</v>
      </c>
      <c r="BK350" s="1257" t="s">
        <v>35</v>
      </c>
      <c r="BL350" s="1278" t="s">
        <v>35</v>
      </c>
      <c r="BM350" s="1298" t="s">
        <v>35</v>
      </c>
      <c r="BN350" s="1257" t="s">
        <v>35</v>
      </c>
      <c r="BO350" s="1257" t="s">
        <v>35</v>
      </c>
      <c r="BP350" s="1257" t="s">
        <v>35</v>
      </c>
      <c r="BQ350" s="1278" t="s">
        <v>35</v>
      </c>
      <c r="BR350" s="1298" t="s">
        <v>35</v>
      </c>
      <c r="BS350" s="1257" t="s">
        <v>35</v>
      </c>
      <c r="BT350" s="1257" t="s">
        <v>35</v>
      </c>
      <c r="BU350" s="1257" t="s">
        <v>35</v>
      </c>
      <c r="BV350" s="1257" t="s">
        <v>35</v>
      </c>
      <c r="BW350" s="1257" t="s">
        <v>35</v>
      </c>
      <c r="BX350" s="1257" t="s">
        <v>35</v>
      </c>
      <c r="BY350" s="1318" t="s">
        <v>35</v>
      </c>
      <c r="BZ350" s="1318" t="s">
        <v>35</v>
      </c>
      <c r="CA350" s="1318" t="s">
        <v>35</v>
      </c>
      <c r="CB350" s="1318" t="s">
        <v>35</v>
      </c>
      <c r="CC350" s="2177"/>
      <c r="CD350" s="2177"/>
      <c r="CE350" s="2177"/>
      <c r="CF350" s="2177"/>
      <c r="CG350" s="2177"/>
      <c r="CH350" s="2177"/>
      <c r="CI350" s="2177"/>
      <c r="CJ350" s="2177"/>
      <c r="CK350" s="2177"/>
      <c r="CL350" s="2177"/>
      <c r="CM350" s="2177"/>
      <c r="CN350" s="2177"/>
      <c r="CO350" s="2177"/>
      <c r="CP350" s="2177"/>
      <c r="CQ350" s="2177"/>
      <c r="CR350" s="2177"/>
      <c r="CS350" s="2177"/>
      <c r="CT350" s="2177"/>
      <c r="CU350" s="2177"/>
      <c r="CV350" s="2177"/>
      <c r="CW350" s="2177"/>
      <c r="CX350" s="2177"/>
      <c r="CY350" s="2177"/>
      <c r="CZ350" s="2177"/>
    </row>
    <row r="351" s="399" customFormat="true" ht="15" customHeight="true" x14ac:dyDescent="0.2">
      <c r="B351" s="398"/>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572" t="s">
        <v>143</v>
      </c>
      <c r="BB351" s="163" t="s">
        <v>49</v>
      </c>
      <c r="BC351" s="1236" t="s">
        <v>35</v>
      </c>
      <c r="BD351" s="1257" t="s">
        <v>35</v>
      </c>
      <c r="BE351" s="1257" t="s">
        <v>35</v>
      </c>
      <c r="BF351" s="1257" t="s">
        <v>35</v>
      </c>
      <c r="BG351" s="1278" t="s">
        <v>35</v>
      </c>
      <c r="BH351" s="1298" t="s">
        <v>35</v>
      </c>
      <c r="BI351" s="1257" t="s">
        <v>35</v>
      </c>
      <c r="BJ351" s="1257" t="s">
        <v>35</v>
      </c>
      <c r="BK351" s="1257" t="s">
        <v>35</v>
      </c>
      <c r="BL351" s="1278" t="s">
        <v>35</v>
      </c>
      <c r="BM351" s="1298" t="s">
        <v>35</v>
      </c>
      <c r="BN351" s="1257" t="s">
        <v>35</v>
      </c>
      <c r="BO351" s="1257" t="s">
        <v>35</v>
      </c>
      <c r="BP351" s="1257" t="s">
        <v>35</v>
      </c>
      <c r="BQ351" s="1278" t="s">
        <v>35</v>
      </c>
      <c r="BR351" s="1298" t="s">
        <v>35</v>
      </c>
      <c r="BS351" s="1257" t="s">
        <v>35</v>
      </c>
      <c r="BT351" s="1257" t="s">
        <v>35</v>
      </c>
      <c r="BU351" s="1257" t="s">
        <v>35</v>
      </c>
      <c r="BV351" s="1257" t="s">
        <v>35</v>
      </c>
      <c r="BW351" s="1257" t="s">
        <v>35</v>
      </c>
      <c r="BX351" s="1257" t="s">
        <v>35</v>
      </c>
      <c r="BY351" s="1318" t="s">
        <v>35</v>
      </c>
      <c r="BZ351" s="1318" t="s">
        <v>35</v>
      </c>
      <c r="CA351" s="1318" t="s">
        <v>35</v>
      </c>
      <c r="CB351" s="1318" t="s">
        <v>35</v>
      </c>
      <c r="CC351" s="2177"/>
      <c r="CD351" s="2177"/>
      <c r="CE351" s="2177"/>
      <c r="CF351" s="2177"/>
      <c r="CG351" s="2177"/>
      <c r="CH351" s="2177"/>
      <c r="CI351" s="2177"/>
      <c r="CJ351" s="2177"/>
      <c r="CK351" s="2177"/>
      <c r="CL351" s="2177"/>
      <c r="CM351" s="2177"/>
      <c r="CN351" s="2177"/>
      <c r="CO351" s="2177"/>
      <c r="CP351" s="2177"/>
      <c r="CQ351" s="2177"/>
      <c r="CR351" s="2177"/>
      <c r="CS351" s="2177"/>
      <c r="CT351" s="2177"/>
      <c r="CU351" s="2177"/>
      <c r="CV351" s="2177"/>
      <c r="CW351" s="2177"/>
      <c r="CX351" s="2177"/>
      <c r="CY351" s="2177"/>
      <c r="CZ351" s="2177"/>
    </row>
    <row r="352" s="399" customFormat="true" ht="15" customHeight="true" x14ac:dyDescent="0.2">
      <c r="B352" s="398"/>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571"/>
      <c r="BB352" s="163" t="s">
        <v>48</v>
      </c>
      <c r="BC352" s="1236" t="s">
        <v>35</v>
      </c>
      <c r="BD352" s="1257" t="s">
        <v>35</v>
      </c>
      <c r="BE352" s="1257" t="s">
        <v>35</v>
      </c>
      <c r="BF352" s="1257" t="s">
        <v>35</v>
      </c>
      <c r="BG352" s="1278" t="s">
        <v>35</v>
      </c>
      <c r="BH352" s="1298" t="s">
        <v>35</v>
      </c>
      <c r="BI352" s="1257" t="s">
        <v>35</v>
      </c>
      <c r="BJ352" s="1257" t="s">
        <v>35</v>
      </c>
      <c r="BK352" s="1257" t="s">
        <v>35</v>
      </c>
      <c r="BL352" s="1278" t="s">
        <v>35</v>
      </c>
      <c r="BM352" s="1298" t="s">
        <v>35</v>
      </c>
      <c r="BN352" s="1257" t="s">
        <v>35</v>
      </c>
      <c r="BO352" s="1257" t="s">
        <v>35</v>
      </c>
      <c r="BP352" s="1257" t="s">
        <v>35</v>
      </c>
      <c r="BQ352" s="1278" t="s">
        <v>35</v>
      </c>
      <c r="BR352" s="1298" t="s">
        <v>35</v>
      </c>
      <c r="BS352" s="1257" t="s">
        <v>35</v>
      </c>
      <c r="BT352" s="1257" t="s">
        <v>35</v>
      </c>
      <c r="BU352" s="1257" t="s">
        <v>35</v>
      </c>
      <c r="BV352" s="1257" t="s">
        <v>35</v>
      </c>
      <c r="BW352" s="1257" t="s">
        <v>35</v>
      </c>
      <c r="BX352" s="1257" t="s">
        <v>35</v>
      </c>
      <c r="BY352" s="1318" t="s">
        <v>35</v>
      </c>
      <c r="BZ352" s="1318" t="s">
        <v>35</v>
      </c>
      <c r="CA352" s="1318" t="s">
        <v>35</v>
      </c>
      <c r="CB352" s="1318" t="s">
        <v>35</v>
      </c>
      <c r="CC352" s="2177"/>
      <c r="CD352" s="2177"/>
      <c r="CE352" s="2177"/>
      <c r="CF352" s="2177"/>
      <c r="CG352" s="2177"/>
      <c r="CH352" s="2177"/>
      <c r="CI352" s="2177"/>
      <c r="CJ352" s="2177"/>
      <c r="CK352" s="2177"/>
      <c r="CL352" s="2177"/>
      <c r="CM352" s="2177"/>
      <c r="CN352" s="2177"/>
      <c r="CO352" s="2177"/>
      <c r="CP352" s="2177"/>
      <c r="CQ352" s="2177"/>
      <c r="CR352" s="2177"/>
      <c r="CS352" s="2177"/>
      <c r="CT352" s="2177"/>
      <c r="CU352" s="2177"/>
      <c r="CV352" s="2177"/>
      <c r="CW352" s="2177"/>
      <c r="CX352" s="2177"/>
      <c r="CY352" s="2177"/>
      <c r="CZ352" s="2177"/>
    </row>
    <row r="353" s="399" customFormat="true" ht="15" customHeight="true" x14ac:dyDescent="0.2">
      <c r="B353" s="398"/>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572" t="s">
        <v>138</v>
      </c>
      <c r="BB353" s="163" t="s">
        <v>49</v>
      </c>
      <c r="BC353" s="1236" t="s">
        <v>35</v>
      </c>
      <c r="BD353" s="1257" t="s">
        <v>35</v>
      </c>
      <c r="BE353" s="1257" t="s">
        <v>35</v>
      </c>
      <c r="BF353" s="1257" t="s">
        <v>35</v>
      </c>
      <c r="BG353" s="1278" t="s">
        <v>35</v>
      </c>
      <c r="BH353" s="1298" t="s">
        <v>35</v>
      </c>
      <c r="BI353" s="1257" t="s">
        <v>35</v>
      </c>
      <c r="BJ353" s="1257" t="s">
        <v>35</v>
      </c>
      <c r="BK353" s="1257" t="s">
        <v>35</v>
      </c>
      <c r="BL353" s="1278" t="s">
        <v>35</v>
      </c>
      <c r="BM353" s="1298" t="s">
        <v>35</v>
      </c>
      <c r="BN353" s="1257" t="s">
        <v>35</v>
      </c>
      <c r="BO353" s="1257" t="s">
        <v>35</v>
      </c>
      <c r="BP353" s="1257" t="s">
        <v>35</v>
      </c>
      <c r="BQ353" s="1278" t="s">
        <v>35</v>
      </c>
      <c r="BR353" s="1298" t="s">
        <v>35</v>
      </c>
      <c r="BS353" s="1257" t="s">
        <v>35</v>
      </c>
      <c r="BT353" s="1257" t="s">
        <v>35</v>
      </c>
      <c r="BU353" s="1257" t="s">
        <v>35</v>
      </c>
      <c r="BV353" s="1257" t="s">
        <v>35</v>
      </c>
      <c r="BW353" s="1257" t="s">
        <v>35</v>
      </c>
      <c r="BX353" s="1257" t="s">
        <v>35</v>
      </c>
      <c r="BY353" s="1318" t="s">
        <v>35</v>
      </c>
      <c r="BZ353" s="1318" t="s">
        <v>35</v>
      </c>
      <c r="CA353" s="1318" t="s">
        <v>35</v>
      </c>
      <c r="CB353" s="1318" t="s">
        <v>35</v>
      </c>
      <c r="CC353" s="2177"/>
      <c r="CD353" s="2177"/>
      <c r="CE353" s="2177"/>
      <c r="CF353" s="2177"/>
      <c r="CG353" s="2177"/>
      <c r="CH353" s="2177"/>
      <c r="CI353" s="2177"/>
      <c r="CJ353" s="2177"/>
      <c r="CK353" s="2177"/>
      <c r="CL353" s="2177"/>
      <c r="CM353" s="2177"/>
      <c r="CN353" s="2177"/>
      <c r="CO353" s="2177"/>
      <c r="CP353" s="2177"/>
      <c r="CQ353" s="2177"/>
      <c r="CR353" s="2177"/>
      <c r="CS353" s="2177"/>
      <c r="CT353" s="2177"/>
      <c r="CU353" s="2177"/>
      <c r="CV353" s="2177"/>
      <c r="CW353" s="2177"/>
      <c r="CX353" s="2177"/>
      <c r="CY353" s="2177"/>
      <c r="CZ353" s="2177"/>
    </row>
    <row r="354" s="399" customFormat="true" ht="15" customHeight="true" x14ac:dyDescent="0.2">
      <c r="B354" s="398"/>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582"/>
      <c r="BB354" s="164" t="s">
        <v>48</v>
      </c>
      <c r="BC354" s="1237" t="s">
        <v>35</v>
      </c>
      <c r="BD354" s="1258" t="s">
        <v>35</v>
      </c>
      <c r="BE354" s="1258" t="s">
        <v>35</v>
      </c>
      <c r="BF354" s="1258" t="s">
        <v>35</v>
      </c>
      <c r="BG354" s="1279" t="s">
        <v>35</v>
      </c>
      <c r="BH354" s="1299" t="s">
        <v>35</v>
      </c>
      <c r="BI354" s="1258" t="s">
        <v>35</v>
      </c>
      <c r="BJ354" s="1258" t="s">
        <v>35</v>
      </c>
      <c r="BK354" s="1258" t="s">
        <v>35</v>
      </c>
      <c r="BL354" s="1279" t="s">
        <v>35</v>
      </c>
      <c r="BM354" s="1299" t="s">
        <v>35</v>
      </c>
      <c r="BN354" s="1258" t="s">
        <v>35</v>
      </c>
      <c r="BO354" s="1258" t="s">
        <v>35</v>
      </c>
      <c r="BP354" s="1258" t="s">
        <v>35</v>
      </c>
      <c r="BQ354" s="1279" t="s">
        <v>35</v>
      </c>
      <c r="BR354" s="1299" t="s">
        <v>35</v>
      </c>
      <c r="BS354" s="1258" t="s">
        <v>35</v>
      </c>
      <c r="BT354" s="1258" t="s">
        <v>35</v>
      </c>
      <c r="BU354" s="1258" t="s">
        <v>35</v>
      </c>
      <c r="BV354" s="1258" t="s">
        <v>35</v>
      </c>
      <c r="BW354" s="1258" t="s">
        <v>35</v>
      </c>
      <c r="BX354" s="1258" t="s">
        <v>35</v>
      </c>
      <c r="BY354" s="1319" t="s">
        <v>35</v>
      </c>
      <c r="BZ354" s="1319" t="s">
        <v>35</v>
      </c>
      <c r="CA354" s="1319" t="s">
        <v>35</v>
      </c>
      <c r="CB354" s="1319" t="s">
        <v>35</v>
      </c>
      <c r="CC354" s="2178"/>
      <c r="CD354" s="2178"/>
      <c r="CE354" s="2178"/>
      <c r="CF354" s="2178"/>
      <c r="CG354" s="2178"/>
      <c r="CH354" s="2178"/>
      <c r="CI354" s="2178"/>
      <c r="CJ354" s="2178"/>
      <c r="CK354" s="2178"/>
      <c r="CL354" s="2178"/>
      <c r="CM354" s="2178"/>
      <c r="CN354" s="2178"/>
      <c r="CO354" s="2178"/>
      <c r="CP354" s="2178"/>
      <c r="CQ354" s="2178"/>
      <c r="CR354" s="2178"/>
      <c r="CS354" s="2178"/>
      <c r="CT354" s="2178"/>
      <c r="CU354" s="2178"/>
      <c r="CV354" s="2178"/>
      <c r="CW354" s="2178"/>
      <c r="CX354" s="2178"/>
      <c r="CY354" s="2178"/>
      <c r="CZ354" s="2178"/>
    </row>
    <row r="355" s="399" customFormat="true" ht="15" customHeight="true" x14ac:dyDescent="0.2">
      <c r="B355" s="398"/>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399" customFormat="true" ht="15" customHeight="true" x14ac:dyDescent="0.2">
      <c r="B356" s="398"/>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399" customFormat="true" ht="15" customHeight="true" x14ac:dyDescent="0.2">
      <c r="B390" s="398"/>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399" customFormat="true" ht="15" customHeight="true" x14ac:dyDescent="0.2">
      <c r="B391" s="398"/>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399" customFormat="true" ht="15" customHeight="true" x14ac:dyDescent="0.2">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399" customFormat="true" ht="15" customHeight="true" x14ac:dyDescent="0.2">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399" customFormat="true" ht="15" customHeight="true" x14ac:dyDescent="0.2">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399" customFormat="true" ht="15" customHeight="true" x14ac:dyDescent="0.2">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399" customFormat="true" ht="15" customHeight="true" x14ac:dyDescent="0.2">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399" customFormat="true" ht="15" customHeight="true" x14ac:dyDescent="0.2">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399" customFormat="true" ht="15" customHeight="true" x14ac:dyDescent="0.2">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8" customFormat="true" ht="15" customHeight="true" x14ac:dyDescent="0.25">
      <c r="A399" s="136"/>
      <c r="B399" s="136"/>
      <c r="C399" s="2465" t="s">
        <v>129</v>
      </c>
      <c r="D399" s="2466"/>
      <c r="E399" s="2466"/>
      <c r="F399" s="2466"/>
      <c r="G399" s="136"/>
      <c r="H399" s="2436" t="s">
        <v>130</v>
      </c>
      <c r="I399" s="2437"/>
      <c r="J399" s="2437"/>
      <c r="K399" s="2437"/>
      <c r="M399" s="2436" t="s">
        <v>131</v>
      </c>
      <c r="N399" s="2437"/>
      <c r="O399" s="2437"/>
      <c r="P399" s="2437"/>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626" t="s">
        <v>193</v>
      </c>
      <c r="D400" s="2439"/>
      <c r="E400" s="2439"/>
      <c r="H400" s="2627" t="s">
        <v>193</v>
      </c>
      <c r="I400" s="2439"/>
      <c r="J400" s="2439"/>
      <c r="M400" s="2628" t="s">
        <v>193</v>
      </c>
      <c r="N400" s="2439"/>
      <c r="O400" s="2439"/>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8"/>
      <c r="BB400" s="136"/>
      <c r="BC400" s="418"/>
      <c r="BD400" s="418"/>
      <c r="BE400" s="418"/>
      <c r="BF400" s="418"/>
      <c r="BG400" s="418"/>
      <c r="BH400" s="418"/>
      <c r="BI400" s="418"/>
      <c r="BJ400" s="418"/>
      <c r="BK400" s="418"/>
      <c r="BL400" s="418"/>
      <c r="BM400" s="418"/>
      <c r="BN400" s="418"/>
      <c r="BO400" s="418"/>
      <c r="BP400" s="418"/>
      <c r="BQ400" s="418"/>
      <c r="BR400" s="418"/>
      <c r="BS400" s="418"/>
      <c r="BT400" s="418"/>
      <c r="BU400" s="418"/>
      <c r="BV400" s="418"/>
      <c r="BW400" s="418"/>
      <c r="BX400" s="418"/>
      <c r="BY400" s="418"/>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442"/>
      <c r="D401" s="2439"/>
      <c r="E401" s="435" t="s">
        <v>194</v>
      </c>
      <c r="H401" s="2442"/>
      <c r="I401" s="2439"/>
      <c r="J401" s="436" t="s">
        <v>194</v>
      </c>
      <c r="M401" s="2442"/>
      <c r="N401" s="2439"/>
      <c r="O401" s="437" t="s">
        <v>194</v>
      </c>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8"/>
      <c r="BB401" s="136"/>
      <c r="BC401" s="418"/>
      <c r="BD401" s="418"/>
      <c r="BE401" s="418"/>
      <c r="BF401" s="418"/>
      <c r="BG401" s="418"/>
      <c r="BH401" s="418"/>
      <c r="BI401" s="418"/>
      <c r="BJ401" s="418"/>
      <c r="BK401" s="418"/>
      <c r="BL401" s="418"/>
      <c r="BM401" s="418"/>
      <c r="BN401" s="418"/>
      <c r="BO401" s="418"/>
      <c r="BP401" s="418"/>
      <c r="BQ401" s="418"/>
      <c r="BR401" s="418"/>
      <c r="BS401" s="418"/>
      <c r="BT401" s="418"/>
      <c r="BU401" s="418"/>
      <c r="BV401" s="418"/>
      <c r="BW401" s="418"/>
      <c r="BX401" s="418"/>
      <c r="BY401" s="418"/>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443" t="s">
        <v>135</v>
      </c>
      <c r="C402" s="2439"/>
      <c r="D402" s="2439"/>
      <c r="E402" s="438" t="s">
        <v>195</v>
      </c>
      <c r="H402" s="2439"/>
      <c r="I402" s="2439"/>
      <c r="J402" s="439" t="s">
        <v>195</v>
      </c>
      <c r="M402" s="2439"/>
      <c r="N402" s="2439"/>
      <c r="O402" s="440" t="s">
        <v>195</v>
      </c>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8"/>
      <c r="BB402" s="136"/>
      <c r="BC402" s="418"/>
      <c r="BD402" s="418"/>
      <c r="BE402" s="418"/>
      <c r="BF402" s="418"/>
      <c r="BG402" s="418"/>
      <c r="BH402" s="418"/>
      <c r="BI402" s="418"/>
      <c r="BJ402" s="418"/>
      <c r="BK402" s="418"/>
      <c r="BL402" s="418"/>
      <c r="BM402" s="418"/>
      <c r="BN402" s="418"/>
      <c r="BO402" s="418"/>
      <c r="BP402" s="418"/>
      <c r="BQ402" s="418"/>
      <c r="BR402" s="418"/>
      <c r="BS402" s="418"/>
      <c r="BT402" s="418"/>
      <c r="BU402" s="418"/>
      <c r="BV402" s="418"/>
      <c r="BW402" s="418"/>
      <c r="BX402" s="418"/>
      <c r="BY402" s="418"/>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439"/>
      <c r="C403" s="2613" t="s">
        <v>271</v>
      </c>
      <c r="D403" s="2399"/>
      <c r="E403" s="541">
        <v>0.82279107701157261</v>
      </c>
      <c r="F403" s="477"/>
      <c r="G403" s="477"/>
      <c r="H403" s="2603" t="s">
        <v>272</v>
      </c>
      <c r="I403" s="2399"/>
      <c r="J403" s="542">
        <v>0.68799604104766143</v>
      </c>
      <c r="K403" s="477"/>
      <c r="L403" s="477"/>
      <c r="M403" s="2604" t="s">
        <v>273</v>
      </c>
      <c r="N403" s="2399"/>
      <c r="O403" s="543">
        <v>0.5442069556714112</v>
      </c>
      <c r="P403" s="477"/>
      <c r="Q403" s="477"/>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439"/>
      <c r="C404" s="2601" t="s">
        <v>272</v>
      </c>
      <c r="D404" s="2399"/>
      <c r="E404" s="544">
        <v>0.78513140570137263</v>
      </c>
      <c r="F404" s="477"/>
      <c r="G404" s="477"/>
      <c r="H404" s="2594" t="s">
        <v>274</v>
      </c>
      <c r="I404" s="2399"/>
      <c r="J404" s="545">
        <v>0.62201595438250223</v>
      </c>
      <c r="K404" s="477"/>
      <c r="L404" s="477"/>
      <c r="M404" s="2595" t="s">
        <v>272</v>
      </c>
      <c r="N404" s="2399"/>
      <c r="O404" s="546">
        <v>0.52737494615137936</v>
      </c>
      <c r="P404" s="477"/>
      <c r="Q404" s="477"/>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439"/>
      <c r="C405" s="2601" t="s">
        <v>275</v>
      </c>
      <c r="D405" s="2399"/>
      <c r="E405" s="544">
        <v>-0.69984905048111623</v>
      </c>
      <c r="F405" s="477"/>
      <c r="G405" s="477"/>
      <c r="H405" s="2594" t="s">
        <v>276</v>
      </c>
      <c r="I405" s="2399"/>
      <c r="J405" s="545">
        <v>-0.60713792001954847</v>
      </c>
      <c r="K405" s="477"/>
      <c r="L405" s="477"/>
      <c r="M405" s="2595" t="s">
        <v>277</v>
      </c>
      <c r="N405" s="2399"/>
      <c r="O405" s="546">
        <v>0.44717335368854927</v>
      </c>
      <c r="P405" s="477"/>
      <c r="Q405" s="477"/>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439"/>
      <c r="C406" s="2601" t="s">
        <v>278</v>
      </c>
      <c r="D406" s="2399"/>
      <c r="E406" s="544">
        <v>0.69182174646572692</v>
      </c>
      <c r="F406" s="477"/>
      <c r="G406" s="477"/>
      <c r="H406" s="2594" t="s">
        <v>273</v>
      </c>
      <c r="I406" s="2399"/>
      <c r="J406" s="545">
        <v>0.60110801906956735</v>
      </c>
      <c r="K406" s="477"/>
      <c r="L406" s="477"/>
      <c r="M406" s="2595" t="s">
        <v>279</v>
      </c>
      <c r="N406" s="2399"/>
      <c r="O406" s="546">
        <v>0.44018582736202211</v>
      </c>
      <c r="P406" s="477"/>
      <c r="Q406" s="477"/>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439"/>
      <c r="C407" s="2601" t="s">
        <v>279</v>
      </c>
      <c r="D407" s="2399"/>
      <c r="E407" s="544">
        <v>0.67993974735919316</v>
      </c>
      <c r="F407" s="477"/>
      <c r="G407" s="477"/>
      <c r="H407" s="2594" t="s">
        <v>280</v>
      </c>
      <c r="I407" s="2399"/>
      <c r="J407" s="545">
        <v>0.55026966931512333</v>
      </c>
      <c r="K407" s="477"/>
      <c r="L407" s="477"/>
      <c r="M407" s="2595" t="s">
        <v>271</v>
      </c>
      <c r="N407" s="2399"/>
      <c r="O407" s="546">
        <v>0.42259869527748023</v>
      </c>
      <c r="P407" s="477"/>
      <c r="Q407" s="477"/>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439"/>
      <c r="C408" s="2601" t="s">
        <v>274</v>
      </c>
      <c r="D408" s="2399"/>
      <c r="E408" s="544">
        <v>0.65644581215290376</v>
      </c>
      <c r="F408" s="477"/>
      <c r="G408" s="477"/>
      <c r="H408" s="2594" t="s">
        <v>275</v>
      </c>
      <c r="I408" s="2399"/>
      <c r="J408" s="545">
        <v>-0.54166931484076131</v>
      </c>
      <c r="K408" s="477"/>
      <c r="L408" s="477"/>
      <c r="M408" s="2595" t="s">
        <v>281</v>
      </c>
      <c r="N408" s="2399"/>
      <c r="O408" s="546">
        <v>0.41309438349223615</v>
      </c>
      <c r="P408" s="477"/>
      <c r="Q408" s="477"/>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439"/>
      <c r="C409" s="2601" t="s">
        <v>273</v>
      </c>
      <c r="D409" s="2399"/>
      <c r="E409" s="544">
        <v>0.63658623463362896</v>
      </c>
      <c r="F409" s="477"/>
      <c r="G409" s="477"/>
      <c r="H409" s="2594" t="s">
        <v>271</v>
      </c>
      <c r="I409" s="2399"/>
      <c r="J409" s="545">
        <v>0.52896747490827201</v>
      </c>
      <c r="K409" s="477"/>
      <c r="L409" s="477"/>
      <c r="M409" s="2595" t="s">
        <v>282</v>
      </c>
      <c r="N409" s="2399"/>
      <c r="O409" s="546">
        <v>0.40846586595693024</v>
      </c>
      <c r="P409" s="477"/>
      <c r="Q409" s="477"/>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439"/>
      <c r="C410" s="2601" t="s">
        <v>280</v>
      </c>
      <c r="D410" s="2399"/>
      <c r="E410" s="544">
        <v>0.61012995175304396</v>
      </c>
      <c r="F410" s="477"/>
      <c r="G410" s="477"/>
      <c r="H410" s="2594" t="s">
        <v>283</v>
      </c>
      <c r="I410" s="2399"/>
      <c r="J410" s="545">
        <v>0.52558286539017918</v>
      </c>
      <c r="K410" s="477"/>
      <c r="L410" s="477"/>
      <c r="M410" s="2595" t="s">
        <v>278</v>
      </c>
      <c r="N410" s="2399"/>
      <c r="O410" s="546">
        <v>0.40072029722424135</v>
      </c>
      <c r="P410" s="477"/>
      <c r="Q410" s="477"/>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439"/>
      <c r="C411" s="2601" t="s">
        <v>276</v>
      </c>
      <c r="D411" s="2399"/>
      <c r="E411" s="544">
        <v>-0.60386155945273434</v>
      </c>
      <c r="F411" s="477"/>
      <c r="G411" s="477"/>
      <c r="H411" s="2594" t="s">
        <v>284</v>
      </c>
      <c r="I411" s="2399"/>
      <c r="J411" s="545">
        <v>0.52475185280588166</v>
      </c>
      <c r="K411" s="477"/>
      <c r="L411" s="477"/>
      <c r="M411" s="2595" t="s">
        <v>285</v>
      </c>
      <c r="N411" s="2399"/>
      <c r="O411" s="546">
        <v>0.38719790477374244</v>
      </c>
      <c r="P411" s="477"/>
      <c r="Q411" s="477"/>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439"/>
      <c r="C412" s="2601" t="s">
        <v>285</v>
      </c>
      <c r="D412" s="2399"/>
      <c r="E412" s="544">
        <v>0.59004302421012522</v>
      </c>
      <c r="F412" s="477"/>
      <c r="G412" s="477"/>
      <c r="H412" s="2594" t="s">
        <v>279</v>
      </c>
      <c r="I412" s="2399"/>
      <c r="J412" s="545">
        <v>0.52100341518640336</v>
      </c>
      <c r="K412" s="477"/>
      <c r="L412" s="477"/>
      <c r="M412" s="2595" t="s">
        <v>283</v>
      </c>
      <c r="N412" s="2399"/>
      <c r="O412" s="546">
        <v>0.38134177865961744</v>
      </c>
      <c r="P412" s="477"/>
      <c r="Q412" s="477"/>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439"/>
      <c r="C413" s="2601" t="s">
        <v>283</v>
      </c>
      <c r="D413" s="2399"/>
      <c r="E413" s="544">
        <v>0.57622169534681378</v>
      </c>
      <c r="F413" s="477"/>
      <c r="G413" s="477"/>
      <c r="H413" s="2594" t="s">
        <v>282</v>
      </c>
      <c r="I413" s="2399"/>
      <c r="J413" s="545">
        <v>0.51848852343500229</v>
      </c>
      <c r="K413" s="477"/>
      <c r="L413" s="477"/>
      <c r="M413" s="2595" t="s">
        <v>274</v>
      </c>
      <c r="N413" s="2399"/>
      <c r="O413" s="546">
        <v>0.37615945305768617</v>
      </c>
      <c r="P413" s="477"/>
      <c r="Q413" s="477"/>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439"/>
      <c r="C414" s="2601" t="s">
        <v>286</v>
      </c>
      <c r="D414" s="2399"/>
      <c r="E414" s="544">
        <v>0.56642699765595905</v>
      </c>
      <c r="F414" s="477"/>
      <c r="G414" s="477"/>
      <c r="H414" s="2594" t="s">
        <v>287</v>
      </c>
      <c r="I414" s="2399"/>
      <c r="J414" s="545">
        <v>0.46930671899472831</v>
      </c>
      <c r="K414" s="477"/>
      <c r="L414" s="477"/>
      <c r="M414" s="2595" t="s">
        <v>288</v>
      </c>
      <c r="N414" s="2399"/>
      <c r="O414" s="546">
        <v>-0.37036592090894549</v>
      </c>
      <c r="P414" s="477"/>
      <c r="Q414" s="477"/>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439"/>
      <c r="C415" s="2601" t="s">
        <v>282</v>
      </c>
      <c r="D415" s="2399"/>
      <c r="E415" s="544">
        <v>0.56130000488493526</v>
      </c>
      <c r="F415" s="477"/>
      <c r="G415" s="477"/>
      <c r="H415" s="2594" t="s">
        <v>285</v>
      </c>
      <c r="I415" s="2399"/>
      <c r="J415" s="545">
        <v>0.4688392685763102</v>
      </c>
      <c r="K415" s="477"/>
      <c r="L415" s="477"/>
      <c r="M415" s="2595" t="s">
        <v>289</v>
      </c>
      <c r="N415" s="2399"/>
      <c r="O415" s="546">
        <v>0.36736484523818141</v>
      </c>
      <c r="P415" s="477"/>
      <c r="Q415" s="477"/>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439"/>
      <c r="C416" s="2601" t="s">
        <v>290</v>
      </c>
      <c r="D416" s="2399"/>
      <c r="E416" s="544">
        <v>0.536030455733428</v>
      </c>
      <c r="F416" s="477"/>
      <c r="G416" s="477"/>
      <c r="H416" s="2594" t="s">
        <v>291</v>
      </c>
      <c r="I416" s="2399"/>
      <c r="J416" s="545">
        <v>0.46851154753715618</v>
      </c>
      <c r="K416" s="477"/>
      <c r="L416" s="477"/>
      <c r="M416" s="2595" t="s">
        <v>276</v>
      </c>
      <c r="N416" s="2399"/>
      <c r="O416" s="546">
        <v>-0.36087570504387423</v>
      </c>
      <c r="P416" s="477"/>
      <c r="Q416" s="477"/>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439"/>
      <c r="C417" s="2601" t="s">
        <v>292</v>
      </c>
      <c r="D417" s="2399"/>
      <c r="E417" s="544">
        <v>-0.52526015108758362</v>
      </c>
      <c r="F417" s="477"/>
      <c r="G417" s="477"/>
      <c r="H417" s="2594" t="s">
        <v>293</v>
      </c>
      <c r="I417" s="2399"/>
      <c r="J417" s="545">
        <v>0.45825243338716193</v>
      </c>
      <c r="K417" s="477"/>
      <c r="L417" s="477"/>
      <c r="M417" s="2595" t="s">
        <v>294</v>
      </c>
      <c r="N417" s="2399"/>
      <c r="O417" s="546">
        <v>-0.35560724349800293</v>
      </c>
      <c r="P417" s="477"/>
      <c r="Q417" s="477"/>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439"/>
      <c r="C418" s="2601" t="s">
        <v>284</v>
      </c>
      <c r="D418" s="2399"/>
      <c r="E418" s="544">
        <v>0.51899691158100114</v>
      </c>
      <c r="F418" s="477"/>
      <c r="G418" s="477"/>
      <c r="H418" s="2594" t="s">
        <v>278</v>
      </c>
      <c r="I418" s="2399"/>
      <c r="J418" s="545">
        <v>0.43728138809759504</v>
      </c>
      <c r="K418" s="477"/>
      <c r="L418" s="477"/>
      <c r="M418" s="2595" t="s">
        <v>291</v>
      </c>
      <c r="N418" s="2399"/>
      <c r="O418" s="546">
        <v>0.34174471903637144</v>
      </c>
      <c r="P418" s="477"/>
      <c r="Q418" s="477"/>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439"/>
      <c r="C419" s="2601" t="s">
        <v>295</v>
      </c>
      <c r="D419" s="2399"/>
      <c r="E419" s="544">
        <v>-0.51769227974489451</v>
      </c>
      <c r="F419" s="477"/>
      <c r="G419" s="477"/>
      <c r="H419" s="2594" t="s">
        <v>295</v>
      </c>
      <c r="I419" s="2399"/>
      <c r="J419" s="545">
        <v>-0.41988289916671279</v>
      </c>
      <c r="K419" s="477"/>
      <c r="L419" s="477"/>
      <c r="M419" s="2595" t="s">
        <v>296</v>
      </c>
      <c r="N419" s="2399"/>
      <c r="O419" s="546">
        <v>-0.33890439582522647</v>
      </c>
      <c r="P419" s="477"/>
      <c r="Q419" s="477"/>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439"/>
      <c r="C420" s="2601" t="s">
        <v>291</v>
      </c>
      <c r="D420" s="2399"/>
      <c r="E420" s="544">
        <v>0.49294827906557537</v>
      </c>
      <c r="F420" s="477"/>
      <c r="G420" s="477"/>
      <c r="H420" s="2594" t="s">
        <v>292</v>
      </c>
      <c r="I420" s="2399"/>
      <c r="J420" s="545">
        <v>-0.40199757212584863</v>
      </c>
      <c r="K420" s="477"/>
      <c r="L420" s="477"/>
      <c r="M420" s="2595" t="s">
        <v>297</v>
      </c>
      <c r="N420" s="2399"/>
      <c r="O420" s="546">
        <v>0.31702968403951404</v>
      </c>
      <c r="P420" s="477"/>
      <c r="Q420" s="477"/>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439"/>
      <c r="C421" s="2601" t="s">
        <v>289</v>
      </c>
      <c r="D421" s="2399"/>
      <c r="E421" s="544">
        <v>0.49233673168368119</v>
      </c>
      <c r="F421" s="477"/>
      <c r="G421" s="477"/>
      <c r="H421" s="2594" t="s">
        <v>298</v>
      </c>
      <c r="I421" s="2399"/>
      <c r="J421" s="545">
        <v>0.35732332751451135</v>
      </c>
      <c r="K421" s="477"/>
      <c r="L421" s="477"/>
      <c r="M421" s="2595" t="s">
        <v>290</v>
      </c>
      <c r="N421" s="2399"/>
      <c r="O421" s="546">
        <v>0.30713390394249407</v>
      </c>
      <c r="P421" s="477"/>
      <c r="Q421" s="477"/>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439"/>
      <c r="C422" s="2601" t="s">
        <v>293</v>
      </c>
      <c r="D422" s="2399"/>
      <c r="E422" s="544">
        <v>0.48761759110261443</v>
      </c>
      <c r="F422" s="477"/>
      <c r="G422" s="477"/>
      <c r="H422" s="2594" t="s">
        <v>289</v>
      </c>
      <c r="I422" s="2399"/>
      <c r="J422" s="545">
        <v>0.33583140455634725</v>
      </c>
      <c r="K422" s="477"/>
      <c r="L422" s="477"/>
      <c r="M422" s="2595" t="s">
        <v>280</v>
      </c>
      <c r="N422" s="2399"/>
      <c r="O422" s="546">
        <v>0.29823113913689847</v>
      </c>
      <c r="P422" s="477"/>
      <c r="Q422" s="477"/>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439"/>
      <c r="C423" s="2601" t="s">
        <v>277</v>
      </c>
      <c r="D423" s="2399"/>
      <c r="E423" s="544">
        <v>0.4654683248559997</v>
      </c>
      <c r="F423" s="477"/>
      <c r="G423" s="477"/>
      <c r="H423" s="2594" t="s">
        <v>299</v>
      </c>
      <c r="I423" s="2399"/>
      <c r="J423" s="545">
        <v>0.32856368585406698</v>
      </c>
      <c r="K423" s="477"/>
      <c r="L423" s="477"/>
      <c r="M423" s="2595" t="s">
        <v>287</v>
      </c>
      <c r="N423" s="2399"/>
      <c r="O423" s="546">
        <v>0.28851115346368683</v>
      </c>
      <c r="P423" s="477"/>
      <c r="Q423" s="477"/>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439"/>
      <c r="C424" s="2601" t="s">
        <v>287</v>
      </c>
      <c r="D424" s="2399"/>
      <c r="E424" s="544">
        <v>0.45511064898744569</v>
      </c>
      <c r="F424" s="477"/>
      <c r="G424" s="477"/>
      <c r="H424" s="2594" t="s">
        <v>290</v>
      </c>
      <c r="I424" s="2399"/>
      <c r="J424" s="545">
        <v>0.3202732955331104</v>
      </c>
      <c r="K424" s="477"/>
      <c r="L424" s="477"/>
      <c r="M424" s="2595" t="s">
        <v>300</v>
      </c>
      <c r="N424" s="2399"/>
      <c r="O424" s="546">
        <v>-0.26192664877557992</v>
      </c>
      <c r="P424" s="477"/>
      <c r="Q424" s="477"/>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439"/>
      <c r="C425" s="2601" t="s">
        <v>298</v>
      </c>
      <c r="D425" s="2399"/>
      <c r="E425" s="544">
        <v>0.40243295130663204</v>
      </c>
      <c r="F425" s="477"/>
      <c r="G425" s="477"/>
      <c r="H425" s="2594" t="s">
        <v>281</v>
      </c>
      <c r="I425" s="2399"/>
      <c r="J425" s="545">
        <v>0.30336133731328629</v>
      </c>
      <c r="K425" s="477"/>
      <c r="L425" s="477"/>
      <c r="M425" s="2595" t="s">
        <v>284</v>
      </c>
      <c r="N425" s="2399"/>
      <c r="O425" s="546">
        <v>0.24039837367294692</v>
      </c>
      <c r="P425" s="477"/>
      <c r="Q425" s="477"/>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439"/>
      <c r="C426" s="2601" t="s">
        <v>281</v>
      </c>
      <c r="D426" s="2399"/>
      <c r="E426" s="544">
        <v>0.38247083263466658</v>
      </c>
      <c r="F426" s="477"/>
      <c r="G426" s="477"/>
      <c r="H426" s="2594" t="s">
        <v>286</v>
      </c>
      <c r="I426" s="2399"/>
      <c r="J426" s="545">
        <v>0.2797635647223824</v>
      </c>
      <c r="K426" s="477"/>
      <c r="L426" s="477"/>
      <c r="M426" s="2595" t="s">
        <v>286</v>
      </c>
      <c r="N426" s="2399"/>
      <c r="O426" s="546">
        <v>0.23503662204932196</v>
      </c>
      <c r="P426" s="477"/>
      <c r="Q426" s="477"/>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439"/>
      <c r="C427" s="2601" t="s">
        <v>299</v>
      </c>
      <c r="D427" s="2399"/>
      <c r="E427" s="544">
        <v>0.33121645937901495</v>
      </c>
      <c r="F427" s="477"/>
      <c r="G427" s="477"/>
      <c r="H427" s="2594" t="s">
        <v>297</v>
      </c>
      <c r="I427" s="2399"/>
      <c r="J427" s="545">
        <v>-0.258947524581425</v>
      </c>
      <c r="K427" s="477"/>
      <c r="L427" s="477"/>
      <c r="M427" s="2595" t="s">
        <v>295</v>
      </c>
      <c r="N427" s="2399"/>
      <c r="O427" s="546">
        <v>-0.23367612151285175</v>
      </c>
      <c r="P427" s="477"/>
      <c r="Q427" s="477"/>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439"/>
      <c r="C428" s="2601" t="s">
        <v>215</v>
      </c>
      <c r="D428" s="2399"/>
      <c r="E428" s="544">
        <v>0.30175819774935114</v>
      </c>
      <c r="F428" s="477"/>
      <c r="G428" s="477"/>
      <c r="H428" s="2594" t="s">
        <v>301</v>
      </c>
      <c r="I428" s="2399"/>
      <c r="J428" s="545">
        <v>-0.2480691220170321</v>
      </c>
      <c r="K428" s="477"/>
      <c r="L428" s="477"/>
      <c r="M428" s="2595" t="s">
        <v>302</v>
      </c>
      <c r="N428" s="2399"/>
      <c r="O428" s="546">
        <v>-0.2291741864929116</v>
      </c>
      <c r="P428" s="477"/>
      <c r="Q428" s="477"/>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439"/>
      <c r="C429" s="2601" t="s">
        <v>221</v>
      </c>
      <c r="D429" s="2399"/>
      <c r="E429" s="544">
        <v>-0.28432415487759444</v>
      </c>
      <c r="F429" s="477"/>
      <c r="G429" s="477"/>
      <c r="H429" s="2594" t="s">
        <v>277</v>
      </c>
      <c r="I429" s="2399"/>
      <c r="J429" s="545">
        <v>0.23501610443010432</v>
      </c>
      <c r="K429" s="477"/>
      <c r="L429" s="477"/>
      <c r="M429" s="2595" t="s">
        <v>303</v>
      </c>
      <c r="N429" s="2399"/>
      <c r="O429" s="546">
        <v>0.22065595357946763</v>
      </c>
      <c r="P429" s="477"/>
      <c r="Q429" s="477"/>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439"/>
      <c r="C430" s="2601" t="s">
        <v>304</v>
      </c>
      <c r="D430" s="2399"/>
      <c r="E430" s="544">
        <v>0.2749625697914056</v>
      </c>
      <c r="F430" s="477"/>
      <c r="G430" s="477"/>
      <c r="H430" s="2594" t="s">
        <v>296</v>
      </c>
      <c r="I430" s="2399"/>
      <c r="J430" s="545">
        <v>-0.20894290341115895</v>
      </c>
      <c r="K430" s="477"/>
      <c r="L430" s="477"/>
      <c r="M430" s="2595" t="s">
        <v>304</v>
      </c>
      <c r="N430" s="2399"/>
      <c r="O430" s="546">
        <v>0.21605522660084195</v>
      </c>
      <c r="P430" s="477"/>
      <c r="Q430" s="477"/>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439"/>
      <c r="C431" s="2601" t="s">
        <v>305</v>
      </c>
      <c r="D431" s="2399"/>
      <c r="E431" s="544">
        <v>0.24273840155040038</v>
      </c>
      <c r="F431" s="477"/>
      <c r="G431" s="477"/>
      <c r="H431" s="2594" t="s">
        <v>288</v>
      </c>
      <c r="I431" s="2399"/>
      <c r="J431" s="545">
        <v>-0.19712024318643326</v>
      </c>
      <c r="K431" s="477"/>
      <c r="L431" s="477"/>
      <c r="M431" s="2595" t="s">
        <v>301</v>
      </c>
      <c r="N431" s="2399"/>
      <c r="O431" s="546">
        <v>0.20713055680457224</v>
      </c>
      <c r="P431" s="477"/>
      <c r="Q431" s="477"/>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439"/>
      <c r="C432" s="2601" t="s">
        <v>306</v>
      </c>
      <c r="D432" s="2399"/>
      <c r="E432" s="544">
        <v>0.22861521157070883</v>
      </c>
      <c r="F432" s="477"/>
      <c r="G432" s="477"/>
      <c r="H432" s="2594" t="s">
        <v>305</v>
      </c>
      <c r="I432" s="2399"/>
      <c r="J432" s="545">
        <v>0.18021833462978534</v>
      </c>
      <c r="K432" s="477"/>
      <c r="L432" s="477"/>
      <c r="M432" s="2595" t="s">
        <v>293</v>
      </c>
      <c r="N432" s="2399"/>
      <c r="O432" s="546">
        <v>0.19493584540598136</v>
      </c>
      <c r="P432" s="477"/>
      <c r="Q432" s="477"/>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439"/>
      <c r="C433" s="2601" t="s">
        <v>288</v>
      </c>
      <c r="D433" s="2399"/>
      <c r="E433" s="544">
        <v>-0.19233739596915397</v>
      </c>
      <c r="F433" s="477"/>
      <c r="G433" s="477"/>
      <c r="H433" s="2594" t="s">
        <v>307</v>
      </c>
      <c r="I433" s="2399"/>
      <c r="J433" s="545">
        <v>-0.17695069961302842</v>
      </c>
      <c r="K433" s="477"/>
      <c r="L433" s="477"/>
      <c r="M433" s="2595" t="s">
        <v>308</v>
      </c>
      <c r="N433" s="2399"/>
      <c r="O433" s="546">
        <v>-0.17832200311463001</v>
      </c>
      <c r="P433" s="477"/>
      <c r="Q433" s="477"/>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439"/>
      <c r="C434" s="2601" t="s">
        <v>309</v>
      </c>
      <c r="D434" s="2399"/>
      <c r="E434" s="544">
        <v>0.17315067211046284</v>
      </c>
      <c r="F434" s="477"/>
      <c r="G434" s="477"/>
      <c r="H434" s="2594" t="s">
        <v>304</v>
      </c>
      <c r="I434" s="2399"/>
      <c r="J434" s="545">
        <v>0.17521982354065646</v>
      </c>
      <c r="K434" s="477"/>
      <c r="L434" s="477"/>
      <c r="M434" s="2595" t="s">
        <v>310</v>
      </c>
      <c r="N434" s="2399"/>
      <c r="O434" s="546">
        <v>0.17373789551007673</v>
      </c>
      <c r="P434" s="477"/>
      <c r="Q434" s="477"/>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439"/>
      <c r="C435" s="2601" t="s">
        <v>296</v>
      </c>
      <c r="D435" s="2399"/>
      <c r="E435" s="544">
        <v>-0.16695962207274545</v>
      </c>
      <c r="F435" s="477"/>
      <c r="G435" s="477"/>
      <c r="H435" s="2594" t="s">
        <v>311</v>
      </c>
      <c r="I435" s="2399"/>
      <c r="J435" s="545">
        <v>-0.16663918786849197</v>
      </c>
      <c r="K435" s="477"/>
      <c r="L435" s="477"/>
      <c r="M435" s="2595" t="s">
        <v>275</v>
      </c>
      <c r="N435" s="2399"/>
      <c r="O435" s="546">
        <v>-0.16970953687035423</v>
      </c>
      <c r="P435" s="477"/>
      <c r="Q435" s="477"/>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439"/>
      <c r="C436" s="2601" t="s">
        <v>312</v>
      </c>
      <c r="D436" s="2399"/>
      <c r="E436" s="544">
        <v>0.16581587089211819</v>
      </c>
      <c r="F436" s="477"/>
      <c r="G436" s="477"/>
      <c r="H436" s="2594" t="s">
        <v>313</v>
      </c>
      <c r="I436" s="2399"/>
      <c r="J436" s="545">
        <v>-0.15965473011500828</v>
      </c>
      <c r="K436" s="477"/>
      <c r="L436" s="477"/>
      <c r="M436" s="2595" t="s">
        <v>221</v>
      </c>
      <c r="N436" s="2399"/>
      <c r="O436" s="546">
        <v>-0.137539575573597</v>
      </c>
      <c r="P436" s="477"/>
      <c r="Q436" s="477"/>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439"/>
      <c r="C437" s="2601" t="s">
        <v>303</v>
      </c>
      <c r="D437" s="2399"/>
      <c r="E437" s="544">
        <v>0.16012531522200504</v>
      </c>
      <c r="F437" s="477"/>
      <c r="G437" s="477"/>
      <c r="H437" s="2594" t="s">
        <v>221</v>
      </c>
      <c r="I437" s="2399"/>
      <c r="J437" s="545">
        <v>-0.15814736076249419</v>
      </c>
      <c r="K437" s="477"/>
      <c r="L437" s="477"/>
      <c r="M437" s="2595" t="s">
        <v>311</v>
      </c>
      <c r="N437" s="2399"/>
      <c r="O437" s="546">
        <v>0.13461569836332063</v>
      </c>
      <c r="P437" s="477"/>
      <c r="Q437" s="477"/>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439"/>
      <c r="C438" s="2601" t="s">
        <v>314</v>
      </c>
      <c r="D438" s="2399"/>
      <c r="E438" s="544">
        <v>0.15432524866680539</v>
      </c>
      <c r="F438" s="477"/>
      <c r="G438" s="477"/>
      <c r="H438" s="2594" t="s">
        <v>315</v>
      </c>
      <c r="I438" s="2399"/>
      <c r="J438" s="545">
        <v>-0.14832858188477255</v>
      </c>
      <c r="K438" s="477"/>
      <c r="L438" s="477"/>
      <c r="M438" s="2595" t="s">
        <v>306</v>
      </c>
      <c r="N438" s="2399"/>
      <c r="O438" s="546">
        <v>0.12712605103790336</v>
      </c>
      <c r="P438" s="477"/>
      <c r="Q438" s="477"/>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439"/>
      <c r="C439" s="2601" t="s">
        <v>316</v>
      </c>
      <c r="D439" s="2399"/>
      <c r="E439" s="544">
        <v>-0.14289018149043925</v>
      </c>
      <c r="F439" s="477"/>
      <c r="G439" s="477"/>
      <c r="H439" s="2594" t="s">
        <v>317</v>
      </c>
      <c r="I439" s="2399"/>
      <c r="J439" s="545">
        <v>-0.14723265301295677</v>
      </c>
      <c r="K439" s="477"/>
      <c r="L439" s="477"/>
      <c r="M439" s="2595" t="s">
        <v>318</v>
      </c>
      <c r="N439" s="2399"/>
      <c r="O439" s="546">
        <v>-0.12651455407493986</v>
      </c>
      <c r="P439" s="477"/>
      <c r="Q439" s="477"/>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439"/>
      <c r="C440" s="2601" t="s">
        <v>319</v>
      </c>
      <c r="D440" s="2399"/>
      <c r="E440" s="544">
        <v>0.13783757804998653</v>
      </c>
      <c r="F440" s="477"/>
      <c r="G440" s="477"/>
      <c r="H440" s="2594" t="s">
        <v>314</v>
      </c>
      <c r="I440" s="2399"/>
      <c r="J440" s="545">
        <v>0.14538279453147676</v>
      </c>
      <c r="K440" s="477"/>
      <c r="L440" s="477"/>
      <c r="M440" s="2595" t="s">
        <v>307</v>
      </c>
      <c r="N440" s="2399"/>
      <c r="O440" s="546">
        <v>-0.12176349054547983</v>
      </c>
      <c r="P440" s="477"/>
      <c r="Q440" s="477"/>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439"/>
      <c r="C441" s="2601" t="s">
        <v>311</v>
      </c>
      <c r="D441" s="2399"/>
      <c r="E441" s="544">
        <v>0.12377617193997174</v>
      </c>
      <c r="F441" s="477"/>
      <c r="G441" s="477"/>
      <c r="H441" s="2594" t="s">
        <v>320</v>
      </c>
      <c r="I441" s="2399"/>
      <c r="J441" s="545">
        <v>-0.14247527617301139</v>
      </c>
      <c r="K441" s="477"/>
      <c r="L441" s="477"/>
      <c r="M441" s="2595" t="s">
        <v>215</v>
      </c>
      <c r="N441" s="2399"/>
      <c r="O441" s="546">
        <v>0.11719911296335604</v>
      </c>
      <c r="P441" s="477"/>
      <c r="Q441" s="477"/>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439"/>
      <c r="C442" s="2601" t="s">
        <v>301</v>
      </c>
      <c r="D442" s="2399"/>
      <c r="E442" s="544">
        <v>-0.12291444553942463</v>
      </c>
      <c r="F442" s="477"/>
      <c r="G442" s="477"/>
      <c r="H442" s="2594" t="s">
        <v>306</v>
      </c>
      <c r="I442" s="2399"/>
      <c r="J442" s="545">
        <v>0.14081696874040672</v>
      </c>
      <c r="K442" s="477"/>
      <c r="L442" s="477"/>
      <c r="M442" s="2595" t="s">
        <v>309</v>
      </c>
      <c r="N442" s="2399"/>
      <c r="O442" s="546">
        <v>0.11203724528046562</v>
      </c>
      <c r="P442" s="477"/>
      <c r="Q442" s="477"/>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439"/>
      <c r="C443" s="2601" t="s">
        <v>308</v>
      </c>
      <c r="D443" s="2399"/>
      <c r="E443" s="544">
        <v>-0.11354477611198177</v>
      </c>
      <c r="F443" s="477"/>
      <c r="G443" s="477"/>
      <c r="H443" s="2594" t="s">
        <v>321</v>
      </c>
      <c r="I443" s="2399"/>
      <c r="J443" s="545">
        <v>-0.13908453923507536</v>
      </c>
      <c r="K443" s="477"/>
      <c r="L443" s="477"/>
      <c r="M443" s="2595" t="s">
        <v>315</v>
      </c>
      <c r="N443" s="2399"/>
      <c r="O443" s="546">
        <v>-0.10926563326796875</v>
      </c>
      <c r="P443" s="477"/>
      <c r="Q443" s="477"/>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439"/>
      <c r="C444" s="2601" t="s">
        <v>322</v>
      </c>
      <c r="D444" s="2399"/>
      <c r="E444" s="544">
        <v>0.10243987379368259</v>
      </c>
      <c r="F444" s="477"/>
      <c r="G444" s="477"/>
      <c r="H444" s="2594" t="s">
        <v>309</v>
      </c>
      <c r="I444" s="2399"/>
      <c r="J444" s="545">
        <v>0.13862998947789484</v>
      </c>
      <c r="K444" s="477"/>
      <c r="L444" s="477"/>
      <c r="M444" s="2595" t="s">
        <v>323</v>
      </c>
      <c r="N444" s="2399"/>
      <c r="O444" s="546">
        <v>9.313183748998588E-2</v>
      </c>
      <c r="P444" s="477"/>
      <c r="Q444" s="477"/>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439"/>
      <c r="C445" s="2601" t="s">
        <v>324</v>
      </c>
      <c r="D445" s="2399"/>
      <c r="E445" s="544">
        <v>9.6196154141284865E-2</v>
      </c>
      <c r="F445" s="477"/>
      <c r="G445" s="477"/>
      <c r="H445" s="2594" t="s">
        <v>325</v>
      </c>
      <c r="I445" s="2399"/>
      <c r="J445" s="545">
        <v>-0.13854418776314981</v>
      </c>
      <c r="K445" s="477"/>
      <c r="L445" s="477"/>
      <c r="M445" s="2595" t="s">
        <v>326</v>
      </c>
      <c r="N445" s="2399"/>
      <c r="O445" s="546">
        <v>-7.9979871810584469E-2</v>
      </c>
      <c r="P445" s="477"/>
      <c r="Q445" s="477"/>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601" t="s">
        <v>327</v>
      </c>
      <c r="D446" s="2399"/>
      <c r="E446" s="544">
        <v>9.1247120957304417E-2</v>
      </c>
      <c r="F446" s="477"/>
      <c r="G446" s="477"/>
      <c r="H446" s="2594" t="s">
        <v>302</v>
      </c>
      <c r="I446" s="2399"/>
      <c r="J446" s="545">
        <v>-0.13522227537512629</v>
      </c>
      <c r="K446" s="477"/>
      <c r="L446" s="477"/>
      <c r="M446" s="2595" t="s">
        <v>299</v>
      </c>
      <c r="N446" s="2399"/>
      <c r="O446" s="546">
        <v>7.9758695908117683E-2</v>
      </c>
      <c r="P446" s="477"/>
      <c r="Q446" s="477"/>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601" t="s">
        <v>328</v>
      </c>
      <c r="D447" s="2399"/>
      <c r="E447" s="544">
        <v>-7.8627255843143756E-2</v>
      </c>
      <c r="F447" s="477"/>
      <c r="G447" s="477"/>
      <c r="H447" s="2594" t="s">
        <v>294</v>
      </c>
      <c r="I447" s="2399"/>
      <c r="J447" s="545">
        <v>-0.13045255761530705</v>
      </c>
      <c r="K447" s="477"/>
      <c r="L447" s="477"/>
      <c r="M447" s="2595" t="s">
        <v>312</v>
      </c>
      <c r="N447" s="2399"/>
      <c r="O447" s="546">
        <v>7.8901250558015348E-2</v>
      </c>
      <c r="P447" s="477"/>
      <c r="Q447" s="477"/>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601" t="s">
        <v>329</v>
      </c>
      <c r="D448" s="2399"/>
      <c r="E448" s="544">
        <v>-6.6868611966411834E-2</v>
      </c>
      <c r="F448" s="477"/>
      <c r="G448" s="477"/>
      <c r="H448" s="2594" t="s">
        <v>316</v>
      </c>
      <c r="I448" s="2399"/>
      <c r="J448" s="545">
        <v>-0.10518542680010687</v>
      </c>
      <c r="K448" s="477"/>
      <c r="L448" s="477"/>
      <c r="M448" s="2595" t="s">
        <v>298</v>
      </c>
      <c r="N448" s="2399"/>
      <c r="O448" s="546">
        <v>7.6644383346037528E-2</v>
      </c>
      <c r="P448" s="477"/>
      <c r="Q448" s="477"/>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601" t="s">
        <v>326</v>
      </c>
      <c r="D449" s="2399"/>
      <c r="E449" s="544">
        <v>-6.461279098348173E-2</v>
      </c>
      <c r="F449" s="477"/>
      <c r="G449" s="477"/>
      <c r="H449" s="2594" t="s">
        <v>328</v>
      </c>
      <c r="I449" s="2399"/>
      <c r="J449" s="545">
        <v>-9.8621607549623527E-2</v>
      </c>
      <c r="K449" s="477"/>
      <c r="L449" s="477"/>
      <c r="M449" s="2595" t="s">
        <v>316</v>
      </c>
      <c r="N449" s="2399"/>
      <c r="O449" s="546">
        <v>-7.4078616463431696E-2</v>
      </c>
      <c r="P449" s="477"/>
      <c r="Q449" s="477"/>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601" t="s">
        <v>310</v>
      </c>
      <c r="D450" s="2399"/>
      <c r="E450" s="544">
        <v>5.9159750231728023E-2</v>
      </c>
      <c r="F450" s="477"/>
      <c r="G450" s="477"/>
      <c r="H450" s="2594" t="s">
        <v>326</v>
      </c>
      <c r="I450" s="2399"/>
      <c r="J450" s="545">
        <v>-8.9887268432232978E-2</v>
      </c>
      <c r="K450" s="477"/>
      <c r="L450" s="477"/>
      <c r="M450" s="2595" t="s">
        <v>330</v>
      </c>
      <c r="N450" s="2399"/>
      <c r="O450" s="546">
        <v>7.0278910927005084E-2</v>
      </c>
      <c r="P450" s="477"/>
      <c r="Q450" s="477"/>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601" t="s">
        <v>315</v>
      </c>
      <c r="D451" s="2399"/>
      <c r="E451" s="544">
        <v>-5.8680651049691848E-2</v>
      </c>
      <c r="F451" s="477"/>
      <c r="G451" s="477"/>
      <c r="H451" s="2594" t="s">
        <v>322</v>
      </c>
      <c r="I451" s="2399"/>
      <c r="J451" s="545">
        <v>8.9817855395340873E-2</v>
      </c>
      <c r="K451" s="477"/>
      <c r="L451" s="477"/>
      <c r="M451" s="2595" t="s">
        <v>331</v>
      </c>
      <c r="N451" s="2399"/>
      <c r="O451" s="546">
        <v>6.8184080138015329E-2</v>
      </c>
      <c r="P451" s="477"/>
      <c r="Q451" s="477"/>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601" t="s">
        <v>320</v>
      </c>
      <c r="D452" s="2399"/>
      <c r="E452" s="544">
        <v>-4.1171480764738665E-2</v>
      </c>
      <c r="F452" s="477"/>
      <c r="G452" s="477"/>
      <c r="H452" s="2594" t="s">
        <v>303</v>
      </c>
      <c r="I452" s="2399"/>
      <c r="J452" s="545">
        <v>8.6863746781573367E-2</v>
      </c>
      <c r="K452" s="477"/>
      <c r="L452" s="477"/>
      <c r="M452" s="2595" t="s">
        <v>317</v>
      </c>
      <c r="N452" s="2399"/>
      <c r="O452" s="546">
        <v>6.3770668833269276E-2</v>
      </c>
      <c r="P452" s="477"/>
      <c r="Q452" s="477"/>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601" t="s">
        <v>330</v>
      </c>
      <c r="D453" s="2399"/>
      <c r="E453" s="544">
        <v>3.033092146615907E-2</v>
      </c>
      <c r="F453" s="477"/>
      <c r="G453" s="477"/>
      <c r="H453" s="2594" t="s">
        <v>312</v>
      </c>
      <c r="I453" s="2399"/>
      <c r="J453" s="545">
        <v>8.5665119900297487E-2</v>
      </c>
      <c r="K453" s="477"/>
      <c r="L453" s="477"/>
      <c r="M453" s="2595" t="s">
        <v>325</v>
      </c>
      <c r="N453" s="2399"/>
      <c r="O453" s="546">
        <v>-6.0406197422423293E-2</v>
      </c>
      <c r="P453" s="477"/>
      <c r="Q453" s="477"/>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601" t="s">
        <v>323</v>
      </c>
      <c r="D454" s="2399"/>
      <c r="E454" s="544">
        <v>2.9894613321847455E-2</v>
      </c>
      <c r="F454" s="477"/>
      <c r="G454" s="477"/>
      <c r="H454" s="2594" t="s">
        <v>324</v>
      </c>
      <c r="I454" s="2399"/>
      <c r="J454" s="545">
        <v>8.4452555386593173E-2</v>
      </c>
      <c r="K454" s="477"/>
      <c r="L454" s="477"/>
      <c r="M454" s="2595" t="s">
        <v>305</v>
      </c>
      <c r="N454" s="2399"/>
      <c r="O454" s="546">
        <v>5.084679156926683E-2</v>
      </c>
      <c r="P454" s="477"/>
      <c r="Q454" s="477"/>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601" t="s">
        <v>332</v>
      </c>
      <c r="D455" s="2399"/>
      <c r="E455" s="544">
        <v>-2.9524233903285554E-2</v>
      </c>
      <c r="F455" s="477"/>
      <c r="G455" s="477"/>
      <c r="H455" s="2594" t="s">
        <v>308</v>
      </c>
      <c r="I455" s="2399"/>
      <c r="J455" s="545">
        <v>-7.4160447194649579E-2</v>
      </c>
      <c r="K455" s="477"/>
      <c r="L455" s="477"/>
      <c r="M455" s="2595" t="s">
        <v>319</v>
      </c>
      <c r="N455" s="2399"/>
      <c r="O455" s="546">
        <v>4.9115009694131115E-2</v>
      </c>
      <c r="P455" s="477"/>
      <c r="Q455" s="477"/>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601" t="s">
        <v>318</v>
      </c>
      <c r="D456" s="2399"/>
      <c r="E456" s="544">
        <v>-2.6435573585104528E-2</v>
      </c>
      <c r="F456" s="477"/>
      <c r="G456" s="477"/>
      <c r="H456" s="2594" t="s">
        <v>333</v>
      </c>
      <c r="I456" s="2399"/>
      <c r="J456" s="545">
        <v>7.1082403909900407E-2</v>
      </c>
      <c r="K456" s="477"/>
      <c r="L456" s="477"/>
      <c r="M456" s="2595" t="s">
        <v>329</v>
      </c>
      <c r="N456" s="2399"/>
      <c r="O456" s="546">
        <v>4.852922552262038E-2</v>
      </c>
      <c r="P456" s="477"/>
      <c r="Q456" s="477"/>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601" t="s">
        <v>297</v>
      </c>
      <c r="D457" s="2399"/>
      <c r="E457" s="544">
        <v>-2.4525080025852564E-2</v>
      </c>
      <c r="F457" s="477"/>
      <c r="G457" s="477"/>
      <c r="H457" s="2594" t="s">
        <v>300</v>
      </c>
      <c r="I457" s="2399"/>
      <c r="J457" s="545">
        <v>-6.4874247347902717E-2</v>
      </c>
      <c r="K457" s="477"/>
      <c r="L457" s="477"/>
      <c r="M457" s="2595" t="s">
        <v>313</v>
      </c>
      <c r="N457" s="2399"/>
      <c r="O457" s="546">
        <v>-4.7536523353985456E-2</v>
      </c>
      <c r="P457" s="477"/>
      <c r="Q457" s="477"/>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601" t="s">
        <v>334</v>
      </c>
      <c r="D458" s="2399"/>
      <c r="E458" s="544">
        <v>2.4363917586207172E-2</v>
      </c>
      <c r="F458" s="477"/>
      <c r="G458" s="477"/>
      <c r="H458" s="2594" t="s">
        <v>327</v>
      </c>
      <c r="I458" s="2399"/>
      <c r="J458" s="545">
        <v>-5.8686639320577834E-2</v>
      </c>
      <c r="K458" s="477"/>
      <c r="L458" s="477"/>
      <c r="M458" s="2595" t="s">
        <v>321</v>
      </c>
      <c r="N458" s="2399"/>
      <c r="O458" s="546">
        <v>-4.6242652570330486E-2</v>
      </c>
      <c r="P458" s="477"/>
      <c r="Q458" s="477"/>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601" t="s">
        <v>333</v>
      </c>
      <c r="D459" s="2399"/>
      <c r="E459" s="544">
        <v>-1.9722797665760586E-2</v>
      </c>
      <c r="F459" s="477"/>
      <c r="G459" s="477"/>
      <c r="H459" s="2594" t="s">
        <v>334</v>
      </c>
      <c r="I459" s="2399"/>
      <c r="J459" s="545">
        <v>-5.2837579764204674E-2</v>
      </c>
      <c r="K459" s="477"/>
      <c r="L459" s="477"/>
      <c r="M459" s="2595" t="s">
        <v>328</v>
      </c>
      <c r="N459" s="2399"/>
      <c r="O459" s="546">
        <v>-4.0760367574629239E-2</v>
      </c>
      <c r="P459" s="477"/>
      <c r="Q459" s="477"/>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601" t="s">
        <v>331</v>
      </c>
      <c r="D460" s="2399"/>
      <c r="E460" s="544">
        <v>-1.04701375133909E-2</v>
      </c>
      <c r="F460" s="477"/>
      <c r="G460" s="477"/>
      <c r="H460" s="2594" t="s">
        <v>332</v>
      </c>
      <c r="I460" s="2399"/>
      <c r="J460" s="545">
        <v>-4.4933333526095652E-2</v>
      </c>
      <c r="K460" s="477"/>
      <c r="L460" s="477"/>
      <c r="M460" s="2595" t="s">
        <v>292</v>
      </c>
      <c r="N460" s="2399"/>
      <c r="O460" s="546">
        <v>-3.1009240604426776E-2</v>
      </c>
      <c r="P460" s="477"/>
      <c r="Q460" s="477"/>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602" t="s">
        <v>335</v>
      </c>
      <c r="D461" s="2399"/>
      <c r="E461" s="547">
        <v>-9.4267921776110923E-3</v>
      </c>
      <c r="F461" s="477"/>
      <c r="G461" s="477"/>
      <c r="H461" s="2594" t="s">
        <v>319</v>
      </c>
      <c r="I461" s="2399"/>
      <c r="J461" s="545">
        <v>-4.4741874131131162E-2</v>
      </c>
      <c r="K461" s="477"/>
      <c r="L461" s="477"/>
      <c r="M461" s="2595" t="s">
        <v>334</v>
      </c>
      <c r="N461" s="2399"/>
      <c r="O461" s="546">
        <v>3.015265824668515E-2</v>
      </c>
      <c r="P461" s="477"/>
      <c r="Q461" s="477"/>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398"/>
      <c r="D462" s="2399"/>
      <c r="E462" s="493"/>
      <c r="F462" s="477"/>
      <c r="G462" s="477"/>
      <c r="H462" s="2594" t="s">
        <v>330</v>
      </c>
      <c r="I462" s="2399"/>
      <c r="J462" s="545">
        <v>-4.3875987102868434E-2</v>
      </c>
      <c r="K462" s="477"/>
      <c r="L462" s="477"/>
      <c r="M462" s="2595" t="s">
        <v>335</v>
      </c>
      <c r="N462" s="2399"/>
      <c r="O462" s="546">
        <v>-2.9513560861713566E-2</v>
      </c>
      <c r="P462" s="477"/>
      <c r="Q462" s="477"/>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398"/>
      <c r="D463" s="2399"/>
      <c r="E463" s="493"/>
      <c r="F463" s="477"/>
      <c r="G463" s="477"/>
      <c r="H463" s="2594" t="s">
        <v>318</v>
      </c>
      <c r="I463" s="2399"/>
      <c r="J463" s="545">
        <v>4.2504801854493166E-2</v>
      </c>
      <c r="K463" s="477"/>
      <c r="L463" s="477"/>
      <c r="M463" s="2595" t="s">
        <v>327</v>
      </c>
      <c r="N463" s="2399"/>
      <c r="O463" s="546">
        <v>2.132457721875233E-2</v>
      </c>
      <c r="P463" s="477"/>
      <c r="Q463" s="477"/>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398"/>
      <c r="D464" s="2399"/>
      <c r="E464" s="477"/>
      <c r="F464" s="477"/>
      <c r="G464" s="477"/>
      <c r="H464" s="2594" t="s">
        <v>215</v>
      </c>
      <c r="I464" s="2399"/>
      <c r="J464" s="545">
        <v>-2.1856422258588758E-2</v>
      </c>
      <c r="K464" s="477"/>
      <c r="L464" s="477"/>
      <c r="M464" s="2595" t="s">
        <v>332</v>
      </c>
      <c r="N464" s="2399"/>
      <c r="O464" s="546">
        <v>-1.8867467945628352E-2</v>
      </c>
      <c r="P464" s="477"/>
      <c r="Q464" s="477"/>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599" t="s">
        <v>238</v>
      </c>
      <c r="D465" s="2399"/>
      <c r="E465" s="2399"/>
      <c r="F465" s="477"/>
      <c r="G465" s="477"/>
      <c r="H465" s="2594" t="s">
        <v>329</v>
      </c>
      <c r="I465" s="2399"/>
      <c r="J465" s="545">
        <v>-2.1693579067307629E-2</v>
      </c>
      <c r="K465" s="477"/>
      <c r="L465" s="477"/>
      <c r="M465" s="2595" t="s">
        <v>320</v>
      </c>
      <c r="N465" s="2399"/>
      <c r="O465" s="546">
        <v>-1.7062678864445565E-2</v>
      </c>
      <c r="P465" s="477"/>
      <c r="Q465" s="477"/>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398"/>
      <c r="D466" s="2399"/>
      <c r="E466" s="526" t="s">
        <v>239</v>
      </c>
      <c r="F466" s="477"/>
      <c r="G466" s="477"/>
      <c r="H466" s="2594" t="s">
        <v>323</v>
      </c>
      <c r="I466" s="2399"/>
      <c r="J466" s="545">
        <v>-1.5073676740383988E-2</v>
      </c>
      <c r="K466" s="477"/>
      <c r="L466" s="477"/>
      <c r="M466" s="2595" t="s">
        <v>322</v>
      </c>
      <c r="N466" s="2399"/>
      <c r="O466" s="546">
        <v>1.2195922801268246E-2</v>
      </c>
      <c r="P466" s="477"/>
      <c r="Q466" s="477"/>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613" t="s">
        <v>221</v>
      </c>
      <c r="D467" s="2399"/>
      <c r="E467" s="541">
        <v>8.0840225046858311E-2</v>
      </c>
      <c r="F467" s="477"/>
      <c r="G467" s="477"/>
      <c r="H467" s="2594" t="s">
        <v>331</v>
      </c>
      <c r="I467" s="2399"/>
      <c r="J467" s="545">
        <v>1.7944446680672197E-3</v>
      </c>
      <c r="K467" s="477"/>
      <c r="L467" s="477"/>
      <c r="M467" s="2595" t="s">
        <v>324</v>
      </c>
      <c r="N467" s="2399"/>
      <c r="O467" s="546">
        <v>-6.0308156196450776E-3</v>
      </c>
      <c r="P467" s="477"/>
      <c r="Q467" s="477"/>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601" t="s">
        <v>271</v>
      </c>
      <c r="D468" s="2399"/>
      <c r="E468" s="544">
        <v>0.67698515640986356</v>
      </c>
      <c r="F468" s="477"/>
      <c r="G468" s="477"/>
      <c r="H468" s="2594" t="s">
        <v>335</v>
      </c>
      <c r="I468" s="2399"/>
      <c r="J468" s="545">
        <v>1.6225394022714047E-3</v>
      </c>
      <c r="K468" s="477"/>
      <c r="L468" s="477"/>
      <c r="M468" s="2595" t="s">
        <v>333</v>
      </c>
      <c r="N468" s="2399"/>
      <c r="O468" s="546">
        <v>1.7047801398418821E-3</v>
      </c>
      <c r="P468" s="477"/>
      <c r="Q468" s="477"/>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601" t="s">
        <v>280</v>
      </c>
      <c r="D469" s="2399"/>
      <c r="E469" s="544">
        <v>0.37225855802617175</v>
      </c>
      <c r="F469" s="477"/>
      <c r="G469" s="477"/>
      <c r="H469" s="2596" t="s">
        <v>310</v>
      </c>
      <c r="I469" s="2399"/>
      <c r="J469" s="548">
        <v>-1.545345705584604E-3</v>
      </c>
      <c r="K469" s="477"/>
      <c r="L469" s="477"/>
      <c r="M469" s="2597" t="s">
        <v>314</v>
      </c>
      <c r="N469" s="2399"/>
      <c r="O469" s="549">
        <v>3.9573836656192212E-4</v>
      </c>
      <c r="P469" s="477"/>
      <c r="Q469" s="477"/>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601" t="s">
        <v>272</v>
      </c>
      <c r="D470" s="2399"/>
      <c r="E470" s="544">
        <v>0.61643132421861335</v>
      </c>
      <c r="F470" s="477"/>
      <c r="G470" s="477"/>
      <c r="H470" s="2398"/>
      <c r="I470" s="2399"/>
      <c r="J470" s="493"/>
      <c r="K470" s="477"/>
      <c r="L470" s="477"/>
      <c r="M470" s="2398"/>
      <c r="N470" s="2399"/>
      <c r="O470" s="493"/>
      <c r="P470" s="477"/>
      <c r="Q470" s="477"/>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601" t="s">
        <v>283</v>
      </c>
      <c r="D471" s="2399"/>
      <c r="E471" s="544">
        <v>0.33203144218835628</v>
      </c>
      <c r="F471" s="477"/>
      <c r="G471" s="477"/>
      <c r="H471" s="2398"/>
      <c r="I471" s="2399"/>
      <c r="J471" s="493"/>
      <c r="K471" s="477"/>
      <c r="L471" s="477"/>
      <c r="M471" s="2398"/>
      <c r="N471" s="2399"/>
      <c r="O471" s="493"/>
      <c r="P471" s="477"/>
      <c r="Q471" s="477"/>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601" t="s">
        <v>306</v>
      </c>
      <c r="D472" s="2399"/>
      <c r="E472" s="544">
        <v>5.2264914961519957E-2</v>
      </c>
      <c r="F472" s="477"/>
      <c r="G472" s="477"/>
      <c r="H472" s="2398"/>
      <c r="I472" s="2399"/>
      <c r="J472" s="477"/>
      <c r="K472" s="477"/>
      <c r="L472" s="477"/>
      <c r="M472" s="2398"/>
      <c r="N472" s="2399"/>
      <c r="O472" s="477"/>
      <c r="P472" s="477"/>
      <c r="Q472" s="477"/>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601" t="s">
        <v>299</v>
      </c>
      <c r="D473" s="2399"/>
      <c r="E473" s="544">
        <v>0.10970434296357066</v>
      </c>
      <c r="F473" s="477"/>
      <c r="G473" s="477"/>
      <c r="H473" s="2590" t="s">
        <v>238</v>
      </c>
      <c r="I473" s="2399"/>
      <c r="J473" s="2399"/>
      <c r="K473" s="477"/>
      <c r="L473" s="477"/>
      <c r="M473" s="2591" t="s">
        <v>238</v>
      </c>
      <c r="N473" s="2399"/>
      <c r="O473" s="2399"/>
      <c r="P473" s="477"/>
      <c r="Q473" s="477"/>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601" t="s">
        <v>289</v>
      </c>
      <c r="D474" s="2399"/>
      <c r="E474" s="544">
        <v>0.24239545736496909</v>
      </c>
      <c r="F474" s="477"/>
      <c r="G474" s="477"/>
      <c r="H474" s="2398"/>
      <c r="I474" s="2399"/>
      <c r="J474" s="527" t="s">
        <v>239</v>
      </c>
      <c r="K474" s="477"/>
      <c r="L474" s="477"/>
      <c r="M474" s="2398"/>
      <c r="N474" s="2399"/>
      <c r="O474" s="528" t="s">
        <v>239</v>
      </c>
      <c r="P474" s="477"/>
      <c r="Q474" s="477"/>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601" t="s">
        <v>282</v>
      </c>
      <c r="D475" s="2399"/>
      <c r="E475" s="544">
        <v>0.31505769548382834</v>
      </c>
      <c r="F475" s="477"/>
      <c r="G475" s="477"/>
      <c r="H475" s="2603" t="s">
        <v>221</v>
      </c>
      <c r="I475" s="2399"/>
      <c r="J475" s="542">
        <v>2.5010587716142486E-2</v>
      </c>
      <c r="K475" s="477"/>
      <c r="L475" s="477"/>
      <c r="M475" s="2604" t="s">
        <v>221</v>
      </c>
      <c r="N475" s="2399"/>
      <c r="O475" s="543">
        <v>1.8917134848965202E-2</v>
      </c>
      <c r="P475" s="477"/>
      <c r="Q475" s="477"/>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601" t="s">
        <v>284</v>
      </c>
      <c r="D476" s="2399"/>
      <c r="E476" s="544">
        <v>0.26935779423061751</v>
      </c>
      <c r="F476" s="477"/>
      <c r="G476" s="477"/>
      <c r="H476" s="2594" t="s">
        <v>271</v>
      </c>
      <c r="I476" s="2399"/>
      <c r="J476" s="545">
        <v>0.27980658951083337</v>
      </c>
      <c r="K476" s="477"/>
      <c r="L476" s="477"/>
      <c r="M476" s="2595" t="s">
        <v>271</v>
      </c>
      <c r="N476" s="2399"/>
      <c r="O476" s="546">
        <v>0.1785896572502286</v>
      </c>
      <c r="P476" s="477"/>
      <c r="Q476" s="477"/>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601" t="s">
        <v>285</v>
      </c>
      <c r="D477" s="2399"/>
      <c r="E477" s="544">
        <v>0.34815077041903042</v>
      </c>
      <c r="F477" s="477"/>
      <c r="G477" s="477"/>
      <c r="H477" s="2594" t="s">
        <v>280</v>
      </c>
      <c r="I477" s="2399"/>
      <c r="J477" s="545">
        <v>0.30279670896817518</v>
      </c>
      <c r="K477" s="477"/>
      <c r="L477" s="477"/>
      <c r="M477" s="2595" t="s">
        <v>280</v>
      </c>
      <c r="N477" s="2399"/>
      <c r="O477" s="546">
        <v>8.8941812350892088E-2</v>
      </c>
      <c r="P477" s="477"/>
      <c r="Q477" s="477"/>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601" t="s">
        <v>291</v>
      </c>
      <c r="D478" s="2399"/>
      <c r="E478" s="544">
        <v>0.24299800583371237</v>
      </c>
      <c r="F478" s="477"/>
      <c r="G478" s="477"/>
      <c r="H478" s="2594" t="s">
        <v>272</v>
      </c>
      <c r="I478" s="2399"/>
      <c r="J478" s="545">
        <v>0.47333855249725543</v>
      </c>
      <c r="K478" s="477"/>
      <c r="L478" s="477"/>
      <c r="M478" s="2595" t="s">
        <v>272</v>
      </c>
      <c r="N478" s="2399"/>
      <c r="O478" s="546">
        <v>0.27812433382817031</v>
      </c>
      <c r="P478" s="477"/>
      <c r="Q478" s="477"/>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601" t="s">
        <v>287</v>
      </c>
      <c r="D479" s="2399"/>
      <c r="E479" s="544">
        <v>0.207125702821774</v>
      </c>
      <c r="F479" s="477"/>
      <c r="G479" s="477"/>
      <c r="H479" s="2594" t="s">
        <v>283</v>
      </c>
      <c r="I479" s="2399"/>
      <c r="J479" s="545">
        <v>0.27623734839175118</v>
      </c>
      <c r="K479" s="477"/>
      <c r="L479" s="477"/>
      <c r="M479" s="2595" t="s">
        <v>283</v>
      </c>
      <c r="N479" s="2399"/>
      <c r="O479" s="546">
        <v>0.14542155215128066</v>
      </c>
      <c r="P479" s="477"/>
      <c r="Q479" s="477"/>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601" t="s">
        <v>274</v>
      </c>
      <c r="D480" s="2399"/>
      <c r="E480" s="544">
        <v>0.43092110429308539</v>
      </c>
      <c r="F480" s="477"/>
      <c r="G480" s="477"/>
      <c r="H480" s="2594" t="s">
        <v>306</v>
      </c>
      <c r="I480" s="2399"/>
      <c r="J480" s="545">
        <v>1.9829418685236685E-2</v>
      </c>
      <c r="K480" s="477"/>
      <c r="L480" s="477"/>
      <c r="M480" s="2595" t="s">
        <v>306</v>
      </c>
      <c r="N480" s="2399"/>
      <c r="O480" s="546">
        <v>1.6161032852491611E-2</v>
      </c>
      <c r="P480" s="477"/>
      <c r="Q480" s="477"/>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601" t="s">
        <v>320</v>
      </c>
      <c r="D481" s="2399"/>
      <c r="E481" s="544">
        <v>1.6950908283612459E-3</v>
      </c>
      <c r="F481" s="477"/>
      <c r="G481" s="477"/>
      <c r="H481" s="2594" t="s">
        <v>299</v>
      </c>
      <c r="I481" s="2399"/>
      <c r="J481" s="545">
        <v>0.10795409566201002</v>
      </c>
      <c r="K481" s="477"/>
      <c r="L481" s="477"/>
      <c r="M481" s="2595" t="s">
        <v>299</v>
      </c>
      <c r="N481" s="2399"/>
      <c r="O481" s="546">
        <v>6.361449572963588E-3</v>
      </c>
      <c r="P481" s="477"/>
      <c r="Q481" s="477"/>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601" t="s">
        <v>273</v>
      </c>
      <c r="D482" s="2399"/>
      <c r="E482" s="544">
        <v>0.40524203412502169</v>
      </c>
      <c r="F482" s="477"/>
      <c r="G482" s="477"/>
      <c r="H482" s="2594" t="s">
        <v>289</v>
      </c>
      <c r="I482" s="2399"/>
      <c r="J482" s="545">
        <v>0.11278273228628898</v>
      </c>
      <c r="K482" s="477"/>
      <c r="L482" s="477"/>
      <c r="M482" s="2595" t="s">
        <v>289</v>
      </c>
      <c r="N482" s="2399"/>
      <c r="O482" s="546">
        <v>0.13495692951687299</v>
      </c>
      <c r="P482" s="477"/>
      <c r="Q482" s="477"/>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601" t="s">
        <v>323</v>
      </c>
      <c r="D483" s="2399"/>
      <c r="E483" s="544">
        <v>8.9368790566277936E-4</v>
      </c>
      <c r="F483" s="477"/>
      <c r="G483" s="477"/>
      <c r="H483" s="2594" t="s">
        <v>282</v>
      </c>
      <c r="I483" s="2399"/>
      <c r="J483" s="545">
        <v>0.26883034893380892</v>
      </c>
      <c r="K483" s="477"/>
      <c r="L483" s="477"/>
      <c r="M483" s="2595" t="s">
        <v>282</v>
      </c>
      <c r="N483" s="2399"/>
      <c r="O483" s="546">
        <v>0.16684436365194491</v>
      </c>
      <c r="P483" s="477"/>
      <c r="Q483" s="477"/>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601" t="s">
        <v>293</v>
      </c>
      <c r="D484" s="2399"/>
      <c r="E484" s="544">
        <v>0.23777091515271648</v>
      </c>
      <c r="F484" s="477"/>
      <c r="G484" s="477"/>
      <c r="H484" s="2594" t="s">
        <v>284</v>
      </c>
      <c r="I484" s="2399"/>
      <c r="J484" s="545">
        <v>0.2753645070232057</v>
      </c>
      <c r="K484" s="477"/>
      <c r="L484" s="477"/>
      <c r="M484" s="2595" t="s">
        <v>284</v>
      </c>
      <c r="N484" s="2399"/>
      <c r="O484" s="546">
        <v>5.7791378064597818E-2</v>
      </c>
      <c r="P484" s="477"/>
      <c r="Q484" s="477"/>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601" t="s">
        <v>276</v>
      </c>
      <c r="D485" s="2399"/>
      <c r="E485" s="544">
        <v>0.36464878298468822</v>
      </c>
      <c r="F485" s="477"/>
      <c r="G485" s="477"/>
      <c r="H485" s="2594" t="s">
        <v>285</v>
      </c>
      <c r="I485" s="2399"/>
      <c r="J485" s="545">
        <v>0.21981025975916951</v>
      </c>
      <c r="K485" s="477"/>
      <c r="L485" s="477"/>
      <c r="M485" s="2595" t="s">
        <v>285</v>
      </c>
      <c r="N485" s="2399"/>
      <c r="O485" s="546">
        <v>0.14992221746117612</v>
      </c>
      <c r="P485" s="477"/>
      <c r="Q485" s="477"/>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601" t="s">
        <v>301</v>
      </c>
      <c r="D486" s="2399"/>
      <c r="E486" s="544">
        <v>1.5107960922264182E-2</v>
      </c>
      <c r="F486" s="477"/>
      <c r="G486" s="477"/>
      <c r="H486" s="2594" t="s">
        <v>291</v>
      </c>
      <c r="I486" s="2399"/>
      <c r="J486" s="545">
        <v>0.21950307017566095</v>
      </c>
      <c r="K486" s="477"/>
      <c r="L486" s="477"/>
      <c r="M486" s="2595" t="s">
        <v>291</v>
      </c>
      <c r="N486" s="2399"/>
      <c r="O486" s="546">
        <v>0.11678945298924845</v>
      </c>
      <c r="P486" s="477"/>
      <c r="Q486" s="477"/>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601" t="s">
        <v>322</v>
      </c>
      <c r="D487" s="2399"/>
      <c r="E487" s="544">
        <v>1.0493927742865618E-2</v>
      </c>
      <c r="F487" s="477"/>
      <c r="G487" s="477"/>
      <c r="H487" s="2594" t="s">
        <v>287</v>
      </c>
      <c r="I487" s="2399"/>
      <c r="J487" s="545">
        <v>0.22024879649359688</v>
      </c>
      <c r="K487" s="477"/>
      <c r="L487" s="477"/>
      <c r="M487" s="2595" t="s">
        <v>287</v>
      </c>
      <c r="N487" s="2399"/>
      <c r="O487" s="546">
        <v>8.3238685672947052E-2</v>
      </c>
      <c r="P487" s="477"/>
      <c r="Q487" s="477"/>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601" t="s">
        <v>330</v>
      </c>
      <c r="D488" s="2399"/>
      <c r="E488" s="544">
        <v>9.1996479698630909E-4</v>
      </c>
      <c r="F488" s="477"/>
      <c r="G488" s="477"/>
      <c r="H488" s="2594" t="s">
        <v>274</v>
      </c>
      <c r="I488" s="2399"/>
      <c r="J488" s="545">
        <v>0.38690384750637508</v>
      </c>
      <c r="K488" s="477"/>
      <c r="L488" s="477"/>
      <c r="M488" s="2595" t="s">
        <v>274</v>
      </c>
      <c r="N488" s="2399"/>
      <c r="O488" s="546">
        <v>0.14149593412465761</v>
      </c>
      <c r="P488" s="477"/>
      <c r="Q488" s="477"/>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601" t="s">
        <v>305</v>
      </c>
      <c r="D489" s="2399"/>
      <c r="E489" s="544">
        <v>5.8921931587243417E-2</v>
      </c>
      <c r="F489" s="477"/>
      <c r="G489" s="477"/>
      <c r="H489" s="2594" t="s">
        <v>320</v>
      </c>
      <c r="I489" s="2399"/>
      <c r="J489" s="545">
        <v>2.0299204320575869E-2</v>
      </c>
      <c r="K489" s="477"/>
      <c r="L489" s="477"/>
      <c r="M489" s="2595" t="s">
        <v>320</v>
      </c>
      <c r="N489" s="2399"/>
      <c r="O489" s="546">
        <v>2.9113501003119737E-4</v>
      </c>
      <c r="P489" s="477"/>
      <c r="Q489" s="477"/>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601" t="s">
        <v>290</v>
      </c>
      <c r="D490" s="2399"/>
      <c r="E490" s="544">
        <v>0.2873286494737865</v>
      </c>
      <c r="F490" s="477"/>
      <c r="G490" s="477"/>
      <c r="H490" s="2594" t="s">
        <v>273</v>
      </c>
      <c r="I490" s="2399"/>
      <c r="J490" s="545">
        <v>0.36133085058973935</v>
      </c>
      <c r="K490" s="477"/>
      <c r="L490" s="477"/>
      <c r="M490" s="2595" t="s">
        <v>273</v>
      </c>
      <c r="N490" s="2399"/>
      <c r="O490" s="546">
        <v>0.29616121060114531</v>
      </c>
      <c r="P490" s="477"/>
      <c r="Q490" s="477"/>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601" t="s">
        <v>277</v>
      </c>
      <c r="D491" s="2399"/>
      <c r="E491" s="544">
        <v>0.21666076144425048</v>
      </c>
      <c r="F491" s="477"/>
      <c r="G491" s="477"/>
      <c r="H491" s="2594" t="s">
        <v>323</v>
      </c>
      <c r="I491" s="2399"/>
      <c r="J491" s="545">
        <v>2.2721573047359325E-4</v>
      </c>
      <c r="K491" s="477"/>
      <c r="L491" s="477"/>
      <c r="M491" s="2595" t="s">
        <v>323</v>
      </c>
      <c r="N491" s="2399"/>
      <c r="O491" s="546">
        <v>8.6735391542611395E-3</v>
      </c>
      <c r="P491" s="477"/>
      <c r="Q491" s="477"/>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601" t="s">
        <v>312</v>
      </c>
      <c r="D492" s="2399"/>
      <c r="E492" s="544">
        <v>2.7494903039711607E-2</v>
      </c>
      <c r="F492" s="477"/>
      <c r="G492" s="477"/>
      <c r="H492" s="2594" t="s">
        <v>293</v>
      </c>
      <c r="I492" s="2399"/>
      <c r="J492" s="545">
        <v>0.20999529270525527</v>
      </c>
      <c r="K492" s="477"/>
      <c r="L492" s="477"/>
      <c r="M492" s="2595" t="s">
        <v>293</v>
      </c>
      <c r="N492" s="2399"/>
      <c r="O492" s="546">
        <v>3.7999983824144663E-2</v>
      </c>
      <c r="P492" s="477"/>
      <c r="Q492" s="477"/>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601" t="s">
        <v>292</v>
      </c>
      <c r="D493" s="2399"/>
      <c r="E493" s="544">
        <v>0.27589822632055117</v>
      </c>
      <c r="F493" s="477"/>
      <c r="G493" s="477"/>
      <c r="H493" s="2594" t="s">
        <v>276</v>
      </c>
      <c r="I493" s="2399"/>
      <c r="J493" s="545">
        <v>0.36861645392566361</v>
      </c>
      <c r="K493" s="477"/>
      <c r="L493" s="477"/>
      <c r="M493" s="2595" t="s">
        <v>276</v>
      </c>
      <c r="N493" s="2399"/>
      <c r="O493" s="546">
        <v>0.13023127449091332</v>
      </c>
      <c r="P493" s="477"/>
      <c r="Q493" s="477"/>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601" t="s">
        <v>315</v>
      </c>
      <c r="D494" s="2399"/>
      <c r="E494" s="544">
        <v>3.4434188076157011E-3</v>
      </c>
      <c r="F494" s="477"/>
      <c r="G494" s="477"/>
      <c r="H494" s="2594" t="s">
        <v>301</v>
      </c>
      <c r="I494" s="2399"/>
      <c r="J494" s="545">
        <v>6.1538289298301158E-2</v>
      </c>
      <c r="K494" s="477"/>
      <c r="L494" s="477"/>
      <c r="M494" s="2595" t="s">
        <v>301</v>
      </c>
      <c r="N494" s="2399"/>
      <c r="O494" s="546">
        <v>4.2903067562172124E-2</v>
      </c>
      <c r="P494" s="477"/>
      <c r="Q494" s="477"/>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601" t="s">
        <v>328</v>
      </c>
      <c r="D495" s="2399"/>
      <c r="E495" s="544">
        <v>6.1822453614231842E-3</v>
      </c>
      <c r="F495" s="477"/>
      <c r="G495" s="477"/>
      <c r="H495" s="2594" t="s">
        <v>322</v>
      </c>
      <c r="I495" s="2399"/>
      <c r="J495" s="545">
        <v>8.0672471478183631E-3</v>
      </c>
      <c r="K495" s="477"/>
      <c r="L495" s="477"/>
      <c r="M495" s="2595" t="s">
        <v>322</v>
      </c>
      <c r="N495" s="2399"/>
      <c r="O495" s="546">
        <v>1.4874053297449469E-4</v>
      </c>
      <c r="P495" s="477"/>
      <c r="Q495" s="477"/>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601" t="s">
        <v>326</v>
      </c>
      <c r="D496" s="2399"/>
      <c r="E496" s="544">
        <v>4.1748127586750975E-3</v>
      </c>
      <c r="F496" s="477"/>
      <c r="G496" s="477"/>
      <c r="H496" s="2594" t="s">
        <v>330</v>
      </c>
      <c r="I496" s="2399"/>
      <c r="J496" s="545">
        <v>1.9251022442510772E-3</v>
      </c>
      <c r="K496" s="477"/>
      <c r="L496" s="477"/>
      <c r="M496" s="2595" t="s">
        <v>330</v>
      </c>
      <c r="N496" s="2399"/>
      <c r="O496" s="546">
        <v>4.9391253210859147E-3</v>
      </c>
      <c r="P496" s="477"/>
      <c r="Q496" s="477"/>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601" t="s">
        <v>278</v>
      </c>
      <c r="D497" s="2399"/>
      <c r="E497" s="544">
        <v>0.47861732888288855</v>
      </c>
      <c r="F497" s="477"/>
      <c r="G497" s="477"/>
      <c r="H497" s="2594" t="s">
        <v>305</v>
      </c>
      <c r="I497" s="2399"/>
      <c r="J497" s="545">
        <v>3.247864813673329E-2</v>
      </c>
      <c r="K497" s="477"/>
      <c r="L497" s="477"/>
      <c r="M497" s="2595" t="s">
        <v>305</v>
      </c>
      <c r="N497" s="2399"/>
      <c r="O497" s="546">
        <v>2.5853962128884645E-3</v>
      </c>
      <c r="P497" s="477"/>
      <c r="Q497" s="477"/>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601" t="s">
        <v>335</v>
      </c>
      <c r="D498" s="2399"/>
      <c r="E498" s="550">
        <v>8.8864410759869676E-5</v>
      </c>
      <c r="F498" s="477"/>
      <c r="G498" s="477"/>
      <c r="H498" s="2594" t="s">
        <v>290</v>
      </c>
      <c r="I498" s="2399"/>
      <c r="J498" s="545">
        <v>0.10257498383163907</v>
      </c>
      <c r="K498" s="477"/>
      <c r="L498" s="477"/>
      <c r="M498" s="2595" t="s">
        <v>290</v>
      </c>
      <c r="N498" s="2399"/>
      <c r="O498" s="546">
        <v>9.4331234950957174E-2</v>
      </c>
      <c r="P498" s="477"/>
      <c r="Q498" s="477"/>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601" t="s">
        <v>324</v>
      </c>
      <c r="D499" s="2399"/>
      <c r="E499" s="544">
        <v>9.2537000715738373E-3</v>
      </c>
      <c r="F499" s="477"/>
      <c r="G499" s="477"/>
      <c r="H499" s="2594" t="s">
        <v>277</v>
      </c>
      <c r="I499" s="2399"/>
      <c r="J499" s="545">
        <v>5.5232569341501697E-2</v>
      </c>
      <c r="K499" s="477"/>
      <c r="L499" s="477"/>
      <c r="M499" s="2595" t="s">
        <v>277</v>
      </c>
      <c r="N499" s="2399"/>
      <c r="O499" s="546">
        <v>0.19996400824906438</v>
      </c>
      <c r="P499" s="477"/>
      <c r="Q499" s="477"/>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601" t="s">
        <v>288</v>
      </c>
      <c r="D500" s="2399"/>
      <c r="E500" s="544">
        <v>3.6993673888195126E-2</v>
      </c>
      <c r="F500" s="477"/>
      <c r="G500" s="477"/>
      <c r="H500" s="2594" t="s">
        <v>312</v>
      </c>
      <c r="I500" s="2399"/>
      <c r="J500" s="545">
        <v>7.3385127675323443E-3</v>
      </c>
      <c r="K500" s="477"/>
      <c r="L500" s="477"/>
      <c r="M500" s="2595" t="s">
        <v>312</v>
      </c>
      <c r="N500" s="2399"/>
      <c r="O500" s="546">
        <v>6.2254073396187173E-3</v>
      </c>
      <c r="P500" s="477"/>
      <c r="Q500" s="477"/>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601" t="s">
        <v>332</v>
      </c>
      <c r="D501" s="2399"/>
      <c r="E501" s="544">
        <v>8.7168038757591613E-4</v>
      </c>
      <c r="F501" s="477"/>
      <c r="G501" s="477"/>
      <c r="H501" s="2594" t="s">
        <v>292</v>
      </c>
      <c r="I501" s="2399"/>
      <c r="J501" s="545">
        <v>0.16160204799507688</v>
      </c>
      <c r="K501" s="477"/>
      <c r="L501" s="477"/>
      <c r="M501" s="2595" t="s">
        <v>292</v>
      </c>
      <c r="N501" s="2399"/>
      <c r="O501" s="546">
        <v>9.6157300286323034E-4</v>
      </c>
      <c r="P501" s="477"/>
      <c r="Q501" s="477"/>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601" t="s">
        <v>316</v>
      </c>
      <c r="D502" s="2399"/>
      <c r="E502" s="544">
        <v>2.0417603966370667E-2</v>
      </c>
      <c r="F502" s="477"/>
      <c r="G502" s="477"/>
      <c r="H502" s="2594" t="s">
        <v>315</v>
      </c>
      <c r="I502" s="2399"/>
      <c r="J502" s="545">
        <v>2.2001368203947675E-2</v>
      </c>
      <c r="K502" s="477"/>
      <c r="L502" s="477"/>
      <c r="M502" s="2595" t="s">
        <v>315</v>
      </c>
      <c r="N502" s="2399"/>
      <c r="O502" s="546">
        <v>1.1938978613450238E-2</v>
      </c>
      <c r="P502" s="477"/>
      <c r="Q502" s="477"/>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601" t="s">
        <v>297</v>
      </c>
      <c r="D503" s="2399"/>
      <c r="E503" s="544">
        <v>6.014795502744724E-4</v>
      </c>
      <c r="F503" s="477"/>
      <c r="G503" s="477"/>
      <c r="H503" s="2594" t="s">
        <v>328</v>
      </c>
      <c r="I503" s="2399"/>
      <c r="J503" s="545">
        <v>9.7262214756719603E-3</v>
      </c>
      <c r="K503" s="477"/>
      <c r="L503" s="477"/>
      <c r="M503" s="2595" t="s">
        <v>328</v>
      </c>
      <c r="N503" s="2399"/>
      <c r="O503" s="546">
        <v>1.6614075648188867E-3</v>
      </c>
      <c r="P503" s="477"/>
      <c r="Q503" s="477"/>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601" t="s">
        <v>318</v>
      </c>
      <c r="D504" s="2399"/>
      <c r="E504" s="544">
        <v>6.9883955077347623E-4</v>
      </c>
      <c r="F504" s="477"/>
      <c r="G504" s="477"/>
      <c r="H504" s="2594" t="s">
        <v>326</v>
      </c>
      <c r="I504" s="2399"/>
      <c r="J504" s="545">
        <v>8.0797210262083079E-3</v>
      </c>
      <c r="K504" s="477"/>
      <c r="L504" s="477"/>
      <c r="M504" s="2595" t="s">
        <v>326</v>
      </c>
      <c r="N504" s="2399"/>
      <c r="O504" s="546">
        <v>6.3967798948375244E-3</v>
      </c>
      <c r="P504" s="477"/>
      <c r="Q504" s="477"/>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601" t="s">
        <v>310</v>
      </c>
      <c r="D505" s="2399"/>
      <c r="E505" s="544">
        <v>3.4998760474804439E-3</v>
      </c>
      <c r="F505" s="477"/>
      <c r="G505" s="477"/>
      <c r="H505" s="2594" t="s">
        <v>278</v>
      </c>
      <c r="I505" s="2399"/>
      <c r="J505" s="545">
        <v>0.19121501237655952</v>
      </c>
      <c r="K505" s="477"/>
      <c r="L505" s="477"/>
      <c r="M505" s="2595" t="s">
        <v>278</v>
      </c>
      <c r="N505" s="2399"/>
      <c r="O505" s="546">
        <v>0.16057675660748433</v>
      </c>
      <c r="P505" s="477"/>
      <c r="Q505" s="477"/>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601" t="s">
        <v>309</v>
      </c>
      <c r="D506" s="2399"/>
      <c r="E506" s="544">
        <v>2.9981155252305013E-2</v>
      </c>
      <c r="F506" s="477"/>
      <c r="G506" s="477"/>
      <c r="H506" s="2594" t="s">
        <v>335</v>
      </c>
      <c r="I506" s="2399"/>
      <c r="J506" s="551">
        <v>2.632634111923247E-6</v>
      </c>
      <c r="K506" s="477"/>
      <c r="L506" s="477"/>
      <c r="M506" s="2595" t="s">
        <v>335</v>
      </c>
      <c r="N506" s="2399"/>
      <c r="O506" s="546">
        <v>8.7105027473807078E-4</v>
      </c>
      <c r="P506" s="477"/>
      <c r="Q506" s="477"/>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601" t="s">
        <v>304</v>
      </c>
      <c r="D507" s="2399"/>
      <c r="E507" s="544">
        <v>7.5604414786293594E-2</v>
      </c>
      <c r="F507" s="477"/>
      <c r="G507" s="477"/>
      <c r="H507" s="2594" t="s">
        <v>324</v>
      </c>
      <c r="I507" s="2399"/>
      <c r="J507" s="545">
        <v>7.1322341113255871E-3</v>
      </c>
      <c r="K507" s="477"/>
      <c r="L507" s="477"/>
      <c r="M507" s="2595" t="s">
        <v>324</v>
      </c>
      <c r="N507" s="2399"/>
      <c r="O507" s="552">
        <v>3.6370737038155041E-5</v>
      </c>
      <c r="P507" s="477"/>
      <c r="Q507" s="477"/>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601" t="s">
        <v>281</v>
      </c>
      <c r="D508" s="2399"/>
      <c r="E508" s="544">
        <v>0.14628393781625512</v>
      </c>
      <c r="F508" s="477"/>
      <c r="G508" s="477"/>
      <c r="H508" s="2594" t="s">
        <v>288</v>
      </c>
      <c r="I508" s="2399"/>
      <c r="J508" s="545">
        <v>3.8856390273878584E-2</v>
      </c>
      <c r="K508" s="477"/>
      <c r="L508" s="477"/>
      <c r="M508" s="2595" t="s">
        <v>288</v>
      </c>
      <c r="N508" s="2399"/>
      <c r="O508" s="546">
        <v>0.13717091537073126</v>
      </c>
      <c r="P508" s="477"/>
      <c r="Q508" s="477"/>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601" t="s">
        <v>333</v>
      </c>
      <c r="D509" s="2399"/>
      <c r="E509" s="544">
        <v>3.8898874776453123E-4</v>
      </c>
      <c r="F509" s="477"/>
      <c r="G509" s="477"/>
      <c r="H509" s="2594" t="s">
        <v>332</v>
      </c>
      <c r="I509" s="2399"/>
      <c r="J509" s="545">
        <v>2.0190044617673514E-3</v>
      </c>
      <c r="K509" s="477"/>
      <c r="L509" s="477"/>
      <c r="M509" s="2595" t="s">
        <v>332</v>
      </c>
      <c r="N509" s="2399"/>
      <c r="O509" s="546">
        <v>3.5598134667931335E-4</v>
      </c>
      <c r="P509" s="477"/>
      <c r="Q509" s="477"/>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601" t="s">
        <v>308</v>
      </c>
      <c r="D510" s="2399"/>
      <c r="E510" s="544">
        <v>1.2892416182320066E-2</v>
      </c>
      <c r="F510" s="477"/>
      <c r="G510" s="477"/>
      <c r="H510" s="2594" t="s">
        <v>316</v>
      </c>
      <c r="I510" s="2399"/>
      <c r="J510" s="545">
        <v>1.106397401112064E-2</v>
      </c>
      <c r="K510" s="477"/>
      <c r="L510" s="477"/>
      <c r="M510" s="2595" t="s">
        <v>316</v>
      </c>
      <c r="N510" s="2399"/>
      <c r="O510" s="546">
        <v>5.4876414171362133E-3</v>
      </c>
      <c r="P510" s="477"/>
      <c r="Q510" s="477"/>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601" t="s">
        <v>296</v>
      </c>
      <c r="D511" s="2399"/>
      <c r="E511" s="544">
        <v>2.7875515402673991E-2</v>
      </c>
      <c r="F511" s="477"/>
      <c r="G511" s="477"/>
      <c r="H511" s="2594" t="s">
        <v>297</v>
      </c>
      <c r="I511" s="2399"/>
      <c r="J511" s="545">
        <v>6.7053820486847701E-2</v>
      </c>
      <c r="K511" s="477"/>
      <c r="L511" s="477"/>
      <c r="M511" s="2595" t="s">
        <v>297</v>
      </c>
      <c r="N511" s="2399"/>
      <c r="O511" s="546">
        <v>0.10050782056219409</v>
      </c>
      <c r="P511" s="477"/>
      <c r="Q511" s="477"/>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601" t="s">
        <v>314</v>
      </c>
      <c r="D512" s="2399"/>
      <c r="E512" s="544">
        <v>2.3816282376071318E-2</v>
      </c>
      <c r="F512" s="477"/>
      <c r="G512" s="477"/>
      <c r="H512" s="2594" t="s">
        <v>318</v>
      </c>
      <c r="I512" s="2399"/>
      <c r="J512" s="545">
        <v>1.8066581806897256E-3</v>
      </c>
      <c r="K512" s="477"/>
      <c r="L512" s="477"/>
      <c r="M512" s="2595" t="s">
        <v>318</v>
      </c>
      <c r="N512" s="2399"/>
      <c r="O512" s="546">
        <v>1.6005932392780881E-2</v>
      </c>
      <c r="P512" s="477"/>
      <c r="Q512" s="477"/>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601" t="s">
        <v>303</v>
      </c>
      <c r="D513" s="2399"/>
      <c r="E513" s="544">
        <v>2.564011657494648E-2</v>
      </c>
      <c r="F513" s="477"/>
      <c r="G513" s="477"/>
      <c r="H513" s="2594" t="s">
        <v>310</v>
      </c>
      <c r="I513" s="2399"/>
      <c r="J513" s="551">
        <v>2.3880933497687777E-6</v>
      </c>
      <c r="K513" s="477"/>
      <c r="L513" s="477"/>
      <c r="M513" s="2595" t="s">
        <v>310</v>
      </c>
      <c r="N513" s="2399"/>
      <c r="O513" s="546">
        <v>3.0184856336270341E-2</v>
      </c>
      <c r="P513" s="477"/>
      <c r="Q513" s="477"/>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601" t="s">
        <v>279</v>
      </c>
      <c r="D514" s="2399"/>
      <c r="E514" s="544">
        <v>0.46231806003888343</v>
      </c>
      <c r="F514" s="477"/>
      <c r="G514" s="477"/>
      <c r="H514" s="2594" t="s">
        <v>309</v>
      </c>
      <c r="I514" s="2399"/>
      <c r="J514" s="545">
        <v>1.9218273982641237E-2</v>
      </c>
      <c r="K514" s="477"/>
      <c r="L514" s="477"/>
      <c r="M514" s="2595" t="s">
        <v>309</v>
      </c>
      <c r="N514" s="2399"/>
      <c r="O514" s="546">
        <v>1.2552344330035214E-2</v>
      </c>
      <c r="P514" s="477"/>
      <c r="Q514" s="477"/>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601" t="s">
        <v>215</v>
      </c>
      <c r="D515" s="2399"/>
      <c r="E515" s="544">
        <v>9.1058009908936505E-2</v>
      </c>
      <c r="F515" s="477"/>
      <c r="G515" s="477"/>
      <c r="H515" s="2594" t="s">
        <v>304</v>
      </c>
      <c r="I515" s="2399"/>
      <c r="J515" s="545">
        <v>3.0701986561618787E-2</v>
      </c>
      <c r="K515" s="477"/>
      <c r="L515" s="477"/>
      <c r="M515" s="2595" t="s">
        <v>304</v>
      </c>
      <c r="N515" s="2399"/>
      <c r="O515" s="546">
        <v>4.6679860941541161E-2</v>
      </c>
      <c r="P515" s="477"/>
      <c r="Q515" s="477"/>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601" t="s">
        <v>275</v>
      </c>
      <c r="D516" s="2399"/>
      <c r="E516" s="544">
        <v>0.48978869345931997</v>
      </c>
      <c r="F516" s="477"/>
      <c r="G516" s="477"/>
      <c r="H516" s="2594" t="s">
        <v>281</v>
      </c>
      <c r="I516" s="2399"/>
      <c r="J516" s="545">
        <v>9.2028100976505461E-2</v>
      </c>
      <c r="K516" s="477"/>
      <c r="L516" s="477"/>
      <c r="M516" s="2595" t="s">
        <v>281</v>
      </c>
      <c r="N516" s="2399"/>
      <c r="O516" s="546">
        <v>0.17064696967283066</v>
      </c>
      <c r="P516" s="477"/>
      <c r="Q516" s="477"/>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601" t="s">
        <v>329</v>
      </c>
      <c r="D517" s="2399"/>
      <c r="E517" s="544">
        <v>4.4714112663145561E-3</v>
      </c>
      <c r="F517" s="477"/>
      <c r="G517" s="477"/>
      <c r="H517" s="2594" t="s">
        <v>333</v>
      </c>
      <c r="I517" s="2399"/>
      <c r="J517" s="545">
        <v>5.0527081456102248E-3</v>
      </c>
      <c r="K517" s="477"/>
      <c r="L517" s="477"/>
      <c r="M517" s="2595" t="s">
        <v>333</v>
      </c>
      <c r="N517" s="2399"/>
      <c r="O517" s="552">
        <v>2.906275325199307E-6</v>
      </c>
      <c r="P517" s="477"/>
      <c r="Q517" s="477"/>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601" t="s">
        <v>327</v>
      </c>
      <c r="D518" s="2399"/>
      <c r="E518" s="544">
        <v>8.3260370829969423E-3</v>
      </c>
      <c r="F518" s="477"/>
      <c r="G518" s="477"/>
      <c r="H518" s="2594" t="s">
        <v>308</v>
      </c>
      <c r="I518" s="2399"/>
      <c r="J518" s="545">
        <v>5.4997719281104085E-3</v>
      </c>
      <c r="K518" s="477"/>
      <c r="L518" s="477"/>
      <c r="M518" s="2595" t="s">
        <v>308</v>
      </c>
      <c r="N518" s="2399"/>
      <c r="O518" s="546">
        <v>3.1798736794814111E-2</v>
      </c>
      <c r="P518" s="477"/>
      <c r="Q518" s="477"/>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601" t="s">
        <v>334</v>
      </c>
      <c r="D519" s="2399"/>
      <c r="E519" s="544">
        <v>5.9360048014749512E-4</v>
      </c>
      <c r="F519" s="477"/>
      <c r="G519" s="477"/>
      <c r="H519" s="2594" t="s">
        <v>296</v>
      </c>
      <c r="I519" s="2399"/>
      <c r="J519" s="545">
        <v>4.3657136885884899E-2</v>
      </c>
      <c r="K519" s="477"/>
      <c r="L519" s="477"/>
      <c r="M519" s="2595" t="s">
        <v>296</v>
      </c>
      <c r="N519" s="2399"/>
      <c r="O519" s="546">
        <v>0.11485618950966178</v>
      </c>
      <c r="P519" s="477"/>
      <c r="Q519" s="477"/>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601" t="s">
        <v>286</v>
      </c>
      <c r="D520" s="2399"/>
      <c r="E520" s="544">
        <v>0.32083954367354384</v>
      </c>
      <c r="F520" s="477"/>
      <c r="G520" s="477"/>
      <c r="H520" s="2594" t="s">
        <v>314</v>
      </c>
      <c r="I520" s="2399"/>
      <c r="J520" s="545">
        <v>2.1136156945781588E-2</v>
      </c>
      <c r="K520" s="477"/>
      <c r="L520" s="477"/>
      <c r="M520" s="2595" t="s">
        <v>314</v>
      </c>
      <c r="N520" s="2399"/>
      <c r="O520" s="552">
        <v>1.5660885476909824E-7</v>
      </c>
      <c r="P520" s="477"/>
      <c r="Q520" s="477"/>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601" t="s">
        <v>298</v>
      </c>
      <c r="D521" s="2399"/>
      <c r="E521" s="544">
        <v>0.16195228029736608</v>
      </c>
      <c r="F521" s="477"/>
      <c r="G521" s="477"/>
      <c r="H521" s="2594" t="s">
        <v>303</v>
      </c>
      <c r="I521" s="2399"/>
      <c r="J521" s="545">
        <v>7.5453105049332978E-3</v>
      </c>
      <c r="K521" s="477"/>
      <c r="L521" s="477"/>
      <c r="M521" s="2595" t="s">
        <v>303</v>
      </c>
      <c r="N521" s="2399"/>
      <c r="O521" s="546">
        <v>4.868904985006417E-2</v>
      </c>
      <c r="P521" s="477"/>
      <c r="Q521" s="477"/>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601" t="s">
        <v>295</v>
      </c>
      <c r="D522" s="2399"/>
      <c r="E522" s="544">
        <v>0.26800529650746613</v>
      </c>
      <c r="F522" s="477"/>
      <c r="G522" s="477"/>
      <c r="H522" s="2594" t="s">
        <v>279</v>
      </c>
      <c r="I522" s="2399"/>
      <c r="J522" s="545">
        <v>0.27144455863589578</v>
      </c>
      <c r="K522" s="477"/>
      <c r="L522" s="477"/>
      <c r="M522" s="2595" t="s">
        <v>279</v>
      </c>
      <c r="N522" s="2399"/>
      <c r="O522" s="546">
        <v>0.19376356261038793</v>
      </c>
      <c r="P522" s="477"/>
      <c r="Q522" s="477"/>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601" t="s">
        <v>319</v>
      </c>
      <c r="D523" s="2399"/>
      <c r="E523" s="544">
        <v>1.8999197922686128E-2</v>
      </c>
      <c r="F523" s="477"/>
      <c r="G523" s="477"/>
      <c r="H523" s="2594" t="s">
        <v>215</v>
      </c>
      <c r="I523" s="2399"/>
      <c r="J523" s="545">
        <v>4.777031939457341E-4</v>
      </c>
      <c r="K523" s="477"/>
      <c r="L523" s="477"/>
      <c r="M523" s="2595" t="s">
        <v>215</v>
      </c>
      <c r="N523" s="2399"/>
      <c r="O523" s="546">
        <v>1.373563207939749E-2</v>
      </c>
      <c r="P523" s="477"/>
      <c r="Q523" s="477"/>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601" t="s">
        <v>311</v>
      </c>
      <c r="D524" s="2399"/>
      <c r="E524" s="544">
        <v>1.5320540740113449E-2</v>
      </c>
      <c r="F524" s="477"/>
      <c r="G524" s="477"/>
      <c r="H524" s="2594" t="s">
        <v>275</v>
      </c>
      <c r="I524" s="2399"/>
      <c r="J524" s="545">
        <v>0.2934056466400598</v>
      </c>
      <c r="K524" s="477"/>
      <c r="L524" s="477"/>
      <c r="M524" s="2595" t="s">
        <v>275</v>
      </c>
      <c r="N524" s="2399"/>
      <c r="O524" s="546">
        <v>2.8801326904750121E-2</v>
      </c>
      <c r="P524" s="477"/>
      <c r="Q524" s="477"/>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602" t="s">
        <v>331</v>
      </c>
      <c r="D525" s="2399"/>
      <c r="E525" s="547">
        <v>1.0962377954931538E-4</v>
      </c>
      <c r="F525" s="477"/>
      <c r="G525" s="477"/>
      <c r="H525" s="2594" t="s">
        <v>329</v>
      </c>
      <c r="I525" s="2399"/>
      <c r="J525" s="545">
        <v>4.7061137274952776E-4</v>
      </c>
      <c r="K525" s="477"/>
      <c r="L525" s="477"/>
      <c r="M525" s="2595" t="s">
        <v>329</v>
      </c>
      <c r="N525" s="2399"/>
      <c r="O525" s="546">
        <v>2.3550857298253493E-3</v>
      </c>
      <c r="P525" s="477"/>
      <c r="Q525" s="477"/>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398"/>
      <c r="D526" s="2399"/>
      <c r="E526" s="493"/>
      <c r="F526" s="477"/>
      <c r="G526" s="477"/>
      <c r="H526" s="2594" t="s">
        <v>327</v>
      </c>
      <c r="I526" s="2399"/>
      <c r="J526" s="545">
        <v>3.4441216347435924E-3</v>
      </c>
      <c r="K526" s="477"/>
      <c r="L526" s="477"/>
      <c r="M526" s="2595" t="s">
        <v>327</v>
      </c>
      <c r="N526" s="2399"/>
      <c r="O526" s="546">
        <v>4.5473759355853086E-4</v>
      </c>
      <c r="P526" s="477"/>
      <c r="Q526" s="477"/>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398"/>
      <c r="D527" s="2399"/>
      <c r="E527" s="477"/>
      <c r="F527" s="477"/>
      <c r="G527" s="477"/>
      <c r="H527" s="2594" t="s">
        <v>334</v>
      </c>
      <c r="I527" s="2399"/>
      <c r="J527" s="545">
        <v>2.7918098353386911E-3</v>
      </c>
      <c r="K527" s="477"/>
      <c r="L527" s="477"/>
      <c r="M527" s="2595" t="s">
        <v>334</v>
      </c>
      <c r="N527" s="2399"/>
      <c r="O527" s="546">
        <v>9.0918279934138998E-4</v>
      </c>
      <c r="P527" s="477"/>
      <c r="Q527" s="477"/>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599" t="s">
        <v>240</v>
      </c>
      <c r="D528" s="2399"/>
      <c r="E528" s="2399"/>
      <c r="F528" s="2399"/>
      <c r="G528" s="2399"/>
      <c r="H528" s="2594" t="s">
        <v>286</v>
      </c>
      <c r="I528" s="2399"/>
      <c r="J528" s="545">
        <v>7.8267652146174649E-2</v>
      </c>
      <c r="K528" s="477"/>
      <c r="L528" s="477"/>
      <c r="M528" s="2595" t="s">
        <v>286</v>
      </c>
      <c r="N528" s="2399"/>
      <c r="O528" s="546">
        <v>5.5242213704355822E-2</v>
      </c>
      <c r="P528" s="477"/>
      <c r="Q528" s="477"/>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614" t="s">
        <v>194</v>
      </c>
      <c r="D529" s="2399"/>
      <c r="E529" s="2615" t="s">
        <v>241</v>
      </c>
      <c r="F529" s="2616"/>
      <c r="G529" s="2617"/>
      <c r="H529" s="2594" t="s">
        <v>298</v>
      </c>
      <c r="I529" s="2399"/>
      <c r="J529" s="545">
        <v>0.12767996038604273</v>
      </c>
      <c r="K529" s="477"/>
      <c r="L529" s="477"/>
      <c r="M529" s="2595" t="s">
        <v>298</v>
      </c>
      <c r="N529" s="2399"/>
      <c r="O529" s="546">
        <v>5.874361498494355E-3</v>
      </c>
      <c r="P529" s="477"/>
      <c r="Q529" s="477"/>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399"/>
      <c r="D530" s="2399"/>
      <c r="E530" s="529" t="s">
        <v>177</v>
      </c>
      <c r="F530" s="530" t="s">
        <v>242</v>
      </c>
      <c r="G530" s="531" t="s">
        <v>243</v>
      </c>
      <c r="H530" s="2594" t="s">
        <v>295</v>
      </c>
      <c r="I530" s="2399"/>
      <c r="J530" s="545">
        <v>0.17630164901264389</v>
      </c>
      <c r="K530" s="477"/>
      <c r="L530" s="477"/>
      <c r="M530" s="2595" t="s">
        <v>295</v>
      </c>
      <c r="N530" s="2399"/>
      <c r="O530" s="546">
        <v>5.4604529765289053E-2</v>
      </c>
      <c r="P530" s="477"/>
      <c r="Q530" s="477"/>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598" t="s">
        <v>195</v>
      </c>
      <c r="D531" s="2399"/>
      <c r="E531" s="553">
        <v>8.9487079765656414</v>
      </c>
      <c r="F531" s="554">
        <v>15.167301655196002</v>
      </c>
      <c r="G531" s="555">
        <v>15.167301655196002</v>
      </c>
      <c r="H531" s="2594" t="s">
        <v>319</v>
      </c>
      <c r="I531" s="2399"/>
      <c r="J531" s="545">
        <v>2.0018353007659837E-3</v>
      </c>
      <c r="K531" s="477"/>
      <c r="L531" s="477"/>
      <c r="M531" s="2595" t="s">
        <v>319</v>
      </c>
      <c r="N531" s="2399"/>
      <c r="O531" s="546">
        <v>2.4122841772545936E-3</v>
      </c>
      <c r="P531" s="477"/>
      <c r="Q531" s="477"/>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398"/>
      <c r="D532" s="2399"/>
      <c r="E532" s="493"/>
      <c r="F532" s="493"/>
      <c r="G532" s="493"/>
      <c r="H532" s="2594" t="s">
        <v>311</v>
      </c>
      <c r="I532" s="2399"/>
      <c r="J532" s="545">
        <v>2.776861893347056E-2</v>
      </c>
      <c r="K532" s="477"/>
      <c r="L532" s="477"/>
      <c r="M532" s="2595" t="s">
        <v>311</v>
      </c>
      <c r="N532" s="2399"/>
      <c r="O532" s="546">
        <v>1.8121386245844525E-2</v>
      </c>
      <c r="P532" s="477"/>
      <c r="Q532" s="477"/>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398"/>
      <c r="D533" s="2399"/>
      <c r="E533" s="477"/>
      <c r="F533" s="477"/>
      <c r="G533" s="477"/>
      <c r="H533" s="2594" t="s">
        <v>331</v>
      </c>
      <c r="I533" s="2399"/>
      <c r="J533" s="551">
        <v>3.220031666754874E-6</v>
      </c>
      <c r="K533" s="477"/>
      <c r="L533" s="477"/>
      <c r="M533" s="2595" t="s">
        <v>331</v>
      </c>
      <c r="N533" s="2399"/>
      <c r="O533" s="546">
        <v>4.6490687842672962E-3</v>
      </c>
      <c r="P533" s="477"/>
      <c r="Q533" s="477"/>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599" t="s">
        <v>244</v>
      </c>
      <c r="D534" s="2399"/>
      <c r="E534" s="2399"/>
      <c r="F534" s="477"/>
      <c r="G534" s="477"/>
      <c r="H534" s="2594" t="s">
        <v>325</v>
      </c>
      <c r="I534" s="2399"/>
      <c r="J534" s="545">
        <v>1.9194491962950908E-2</v>
      </c>
      <c r="K534" s="477"/>
      <c r="L534" s="477"/>
      <c r="M534" s="2595" t="s">
        <v>325</v>
      </c>
      <c r="N534" s="2399"/>
      <c r="O534" s="546">
        <v>3.6489086870367783E-3</v>
      </c>
      <c r="P534" s="477"/>
      <c r="Q534" s="477"/>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398"/>
      <c r="D535" s="2399"/>
      <c r="E535" s="532" t="s">
        <v>194</v>
      </c>
      <c r="F535" s="477"/>
      <c r="G535" s="477"/>
      <c r="H535" s="2594" t="s">
        <v>321</v>
      </c>
      <c r="I535" s="2399"/>
      <c r="J535" s="545">
        <v>1.9344509054233214E-2</v>
      </c>
      <c r="K535" s="477"/>
      <c r="L535" s="477"/>
      <c r="M535" s="2595" t="s">
        <v>321</v>
      </c>
      <c r="N535" s="2399"/>
      <c r="O535" s="546">
        <v>2.1383829167402929E-3</v>
      </c>
      <c r="P535" s="477"/>
      <c r="Q535" s="477"/>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399"/>
      <c r="D536" s="2399"/>
      <c r="E536" s="556" t="s">
        <v>195</v>
      </c>
      <c r="F536" s="477"/>
      <c r="G536" s="477"/>
      <c r="H536" s="2594" t="s">
        <v>307</v>
      </c>
      <c r="I536" s="2399"/>
      <c r="J536" s="545">
        <v>3.1311550093540218E-2</v>
      </c>
      <c r="K536" s="477"/>
      <c r="L536" s="477"/>
      <c r="M536" s="2595" t="s">
        <v>307</v>
      </c>
      <c r="N536" s="2399"/>
      <c r="O536" s="546">
        <v>1.4826347629819155E-2</v>
      </c>
      <c r="P536" s="477"/>
      <c r="Q536" s="477"/>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613" t="s">
        <v>221</v>
      </c>
      <c r="D537" s="2399"/>
      <c r="E537" s="541">
        <v>-3.1772648702155223E-2</v>
      </c>
      <c r="F537" s="477"/>
      <c r="G537" s="477"/>
      <c r="H537" s="2594" t="s">
        <v>313</v>
      </c>
      <c r="I537" s="2399"/>
      <c r="J537" s="545">
        <v>2.548963284809613E-2</v>
      </c>
      <c r="K537" s="477"/>
      <c r="L537" s="477"/>
      <c r="M537" s="2595" t="s">
        <v>313</v>
      </c>
      <c r="N537" s="2399"/>
      <c r="O537" s="546">
        <v>2.2597210525840046E-3</v>
      </c>
      <c r="P537" s="477"/>
      <c r="Q537" s="477"/>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601" t="s">
        <v>271</v>
      </c>
      <c r="D538" s="2399"/>
      <c r="E538" s="544">
        <v>9.1945237141076705E-2</v>
      </c>
      <c r="F538" s="477"/>
      <c r="G538" s="477"/>
      <c r="H538" s="2594" t="s">
        <v>300</v>
      </c>
      <c r="I538" s="2399"/>
      <c r="J538" s="545">
        <v>4.2086679689568628E-3</v>
      </c>
      <c r="K538" s="477"/>
      <c r="L538" s="477"/>
      <c r="M538" s="2595" t="s">
        <v>300</v>
      </c>
      <c r="N538" s="2399"/>
      <c r="O538" s="546">
        <v>6.8605569338806002E-2</v>
      </c>
      <c r="P538" s="477"/>
      <c r="Q538" s="477"/>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601" t="s">
        <v>280</v>
      </c>
      <c r="D539" s="2399"/>
      <c r="E539" s="544">
        <v>6.8180786919275607E-2</v>
      </c>
      <c r="F539" s="477"/>
      <c r="G539" s="477"/>
      <c r="H539" s="2594" t="s">
        <v>294</v>
      </c>
      <c r="I539" s="2399"/>
      <c r="J539" s="545">
        <v>1.7017869788375006E-2</v>
      </c>
      <c r="K539" s="477"/>
      <c r="L539" s="477"/>
      <c r="M539" s="2595" t="s">
        <v>294</v>
      </c>
      <c r="N539" s="2399"/>
      <c r="O539" s="546">
        <v>0.12645651162824795</v>
      </c>
      <c r="P539" s="477"/>
      <c r="Q539" s="477"/>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601" t="s">
        <v>272</v>
      </c>
      <c r="D540" s="2399"/>
      <c r="E540" s="544">
        <v>8.773684511299612E-2</v>
      </c>
      <c r="F540" s="477"/>
      <c r="G540" s="477"/>
      <c r="H540" s="2594" t="s">
        <v>302</v>
      </c>
      <c r="I540" s="2399"/>
      <c r="J540" s="545">
        <v>1.8285063757626487E-2</v>
      </c>
      <c r="K540" s="477"/>
      <c r="L540" s="477"/>
      <c r="M540" s="2595" t="s">
        <v>302</v>
      </c>
      <c r="N540" s="2399"/>
      <c r="O540" s="546">
        <v>5.2520807754687829E-2</v>
      </c>
      <c r="P540" s="477"/>
      <c r="Q540" s="477"/>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601" t="s">
        <v>283</v>
      </c>
      <c r="D541" s="2399"/>
      <c r="E541" s="544">
        <v>6.4391607912090754E-2</v>
      </c>
      <c r="F541" s="477"/>
      <c r="G541" s="477"/>
      <c r="H541" s="2596" t="s">
        <v>317</v>
      </c>
      <c r="I541" s="2399"/>
      <c r="J541" s="548">
        <v>2.1677454113233727E-2</v>
      </c>
      <c r="K541" s="477"/>
      <c r="L541" s="477"/>
      <c r="M541" s="2597" t="s">
        <v>317</v>
      </c>
      <c r="N541" s="2399"/>
      <c r="O541" s="549">
        <v>4.0666982034425012E-3</v>
      </c>
      <c r="P541" s="477"/>
      <c r="Q541" s="477"/>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601" t="s">
        <v>306</v>
      </c>
      <c r="D542" s="2399"/>
      <c r="E542" s="544">
        <v>2.5547287068635283E-2</v>
      </c>
      <c r="F542" s="477"/>
      <c r="G542" s="477"/>
      <c r="H542" s="2398"/>
      <c r="I542" s="2399"/>
      <c r="J542" s="493"/>
      <c r="K542" s="477"/>
      <c r="L542" s="477"/>
      <c r="M542" s="2398"/>
      <c r="N542" s="2399"/>
      <c r="O542" s="493"/>
      <c r="P542" s="477"/>
      <c r="Q542" s="477"/>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601" t="s">
        <v>299</v>
      </c>
      <c r="D543" s="2399"/>
      <c r="E543" s="544">
        <v>3.7012768798175714E-2</v>
      </c>
      <c r="F543" s="477"/>
      <c r="G543" s="477"/>
      <c r="H543" s="2398"/>
      <c r="I543" s="2399"/>
      <c r="J543" s="477"/>
      <c r="K543" s="477"/>
      <c r="L543" s="477"/>
      <c r="M543" s="2398"/>
      <c r="N543" s="2399"/>
      <c r="O543" s="477"/>
      <c r="P543" s="477"/>
      <c r="Q543" s="477"/>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601" t="s">
        <v>289</v>
      </c>
      <c r="D544" s="2399"/>
      <c r="E544" s="544">
        <v>5.5017633045237831E-2</v>
      </c>
      <c r="F544" s="477"/>
      <c r="G544" s="477"/>
      <c r="H544" s="2590" t="s">
        <v>240</v>
      </c>
      <c r="I544" s="2399"/>
      <c r="J544" s="2399"/>
      <c r="K544" s="2399"/>
      <c r="L544" s="2399"/>
      <c r="M544" s="2591" t="s">
        <v>240</v>
      </c>
      <c r="N544" s="2399"/>
      <c r="O544" s="2399"/>
      <c r="P544" s="2399"/>
      <c r="Q544" s="2399"/>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601" t="s">
        <v>282</v>
      </c>
      <c r="D545" s="2399"/>
      <c r="E545" s="544">
        <v>6.2724139211474461E-2</v>
      </c>
      <c r="F545" s="477"/>
      <c r="G545" s="477"/>
      <c r="H545" s="2605" t="s">
        <v>194</v>
      </c>
      <c r="I545" s="2399"/>
      <c r="J545" s="2606" t="s">
        <v>241</v>
      </c>
      <c r="K545" s="2607"/>
      <c r="L545" s="2608"/>
      <c r="M545" s="2609" t="s">
        <v>194</v>
      </c>
      <c r="N545" s="2399"/>
      <c r="O545" s="2610" t="s">
        <v>241</v>
      </c>
      <c r="P545" s="2611"/>
      <c r="Q545" s="2612"/>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601" t="s">
        <v>284</v>
      </c>
      <c r="D546" s="2399"/>
      <c r="E546" s="544">
        <v>5.7996854176057613E-2</v>
      </c>
      <c r="F546" s="477"/>
      <c r="G546" s="477"/>
      <c r="H546" s="2399"/>
      <c r="I546" s="2399"/>
      <c r="J546" s="533" t="s">
        <v>177</v>
      </c>
      <c r="K546" s="534" t="s">
        <v>242</v>
      </c>
      <c r="L546" s="535" t="s">
        <v>243</v>
      </c>
      <c r="M546" s="2399"/>
      <c r="N546" s="2399"/>
      <c r="O546" s="536" t="s">
        <v>177</v>
      </c>
      <c r="P546" s="537" t="s">
        <v>242</v>
      </c>
      <c r="Q546" s="538" t="s">
        <v>243</v>
      </c>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601" t="s">
        <v>285</v>
      </c>
      <c r="D547" s="2399"/>
      <c r="E547" s="544">
        <v>6.5936113431715029E-2</v>
      </c>
      <c r="F547" s="477"/>
      <c r="G547" s="477"/>
      <c r="H547" s="2588" t="s">
        <v>195</v>
      </c>
      <c r="I547" s="2399"/>
      <c r="J547" s="557">
        <v>6.3040287796211461</v>
      </c>
      <c r="K547" s="558">
        <v>9.408998178539024</v>
      </c>
      <c r="L547" s="559">
        <v>9.408998178539024</v>
      </c>
      <c r="M547" s="2589" t="s">
        <v>195</v>
      </c>
      <c r="N547" s="2399"/>
      <c r="O547" s="560">
        <v>3.9608386547939745</v>
      </c>
      <c r="P547" s="561">
        <v>5.9116994847671256</v>
      </c>
      <c r="Q547" s="562">
        <v>5.9116994847671256</v>
      </c>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601" t="s">
        <v>291</v>
      </c>
      <c r="D548" s="2399"/>
      <c r="E548" s="544">
        <v>5.5085972227105831E-2</v>
      </c>
      <c r="F548" s="477"/>
      <c r="G548" s="477"/>
      <c r="H548" s="2398"/>
      <c r="I548" s="2399"/>
      <c r="J548" s="493"/>
      <c r="K548" s="493"/>
      <c r="L548" s="493"/>
      <c r="M548" s="2398"/>
      <c r="N548" s="2399"/>
      <c r="O548" s="493"/>
      <c r="P548" s="493"/>
      <c r="Q548" s="493"/>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601" t="s">
        <v>287</v>
      </c>
      <c r="D549" s="2399"/>
      <c r="E549" s="544">
        <v>5.0857693666981098E-2</v>
      </c>
      <c r="F549" s="477"/>
      <c r="G549" s="477"/>
      <c r="H549" s="2398"/>
      <c r="I549" s="2399"/>
      <c r="J549" s="477"/>
      <c r="K549" s="477"/>
      <c r="L549" s="477"/>
      <c r="M549" s="2398"/>
      <c r="N549" s="2399"/>
      <c r="O549" s="477"/>
      <c r="P549" s="477"/>
      <c r="Q549" s="477"/>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601" t="s">
        <v>274</v>
      </c>
      <c r="D550" s="2399"/>
      <c r="E550" s="544">
        <v>7.3356490553939863E-2</v>
      </c>
      <c r="F550" s="477"/>
      <c r="G550" s="477"/>
      <c r="H550" s="2590" t="s">
        <v>244</v>
      </c>
      <c r="I550" s="2399"/>
      <c r="J550" s="2399"/>
      <c r="K550" s="477"/>
      <c r="L550" s="477"/>
      <c r="M550" s="2591" t="s">
        <v>244</v>
      </c>
      <c r="N550" s="2399"/>
      <c r="O550" s="2399"/>
      <c r="P550" s="477"/>
      <c r="Q550" s="477"/>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601" t="s">
        <v>320</v>
      </c>
      <c r="D551" s="2399"/>
      <c r="E551" s="544">
        <v>-4.6008296250761738E-3</v>
      </c>
      <c r="F551" s="477"/>
      <c r="G551" s="477"/>
      <c r="H551" s="2398"/>
      <c r="I551" s="2399"/>
      <c r="J551" s="539" t="s">
        <v>194</v>
      </c>
      <c r="K551" s="477"/>
      <c r="L551" s="477"/>
      <c r="M551" s="2398"/>
      <c r="N551" s="2399"/>
      <c r="O551" s="540" t="s">
        <v>194</v>
      </c>
      <c r="P551" s="477"/>
      <c r="Q551" s="477"/>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601" t="s">
        <v>273</v>
      </c>
      <c r="D552" s="2399"/>
      <c r="E552" s="544">
        <v>7.1137222971258435E-2</v>
      </c>
      <c r="F552" s="477"/>
      <c r="G552" s="477"/>
      <c r="H552" s="2399"/>
      <c r="I552" s="2399"/>
      <c r="J552" s="563" t="s">
        <v>195</v>
      </c>
      <c r="K552" s="477"/>
      <c r="L552" s="477"/>
      <c r="M552" s="2399"/>
      <c r="N552" s="2399"/>
      <c r="O552" s="564" t="s">
        <v>195</v>
      </c>
      <c r="P552" s="477"/>
      <c r="Q552" s="477"/>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601" t="s">
        <v>323</v>
      </c>
      <c r="D553" s="2399"/>
      <c r="E553" s="544">
        <v>3.3406625180007815E-3</v>
      </c>
      <c r="F553" s="477"/>
      <c r="G553" s="477"/>
      <c r="H553" s="2603" t="s">
        <v>221</v>
      </c>
      <c r="I553" s="2399"/>
      <c r="J553" s="542">
        <v>-2.5086713003870262E-2</v>
      </c>
      <c r="K553" s="477"/>
      <c r="L553" s="477"/>
      <c r="M553" s="2604" t="s">
        <v>221</v>
      </c>
      <c r="N553" s="2399"/>
      <c r="O553" s="543">
        <v>-3.4724861970110009E-2</v>
      </c>
      <c r="P553" s="477"/>
      <c r="Q553" s="477"/>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601" t="s">
        <v>293</v>
      </c>
      <c r="D554" s="2399"/>
      <c r="E554" s="544">
        <v>5.4490278639057074E-2</v>
      </c>
      <c r="F554" s="477"/>
      <c r="G554" s="477"/>
      <c r="H554" s="2594" t="s">
        <v>271</v>
      </c>
      <c r="I554" s="2399"/>
      <c r="J554" s="545">
        <v>8.390943211081936E-2</v>
      </c>
      <c r="K554" s="477"/>
      <c r="L554" s="477"/>
      <c r="M554" s="2595" t="s">
        <v>271</v>
      </c>
      <c r="N554" s="2399"/>
      <c r="O554" s="546">
        <v>0.10669424637279548</v>
      </c>
      <c r="P554" s="477"/>
      <c r="Q554" s="477"/>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601" t="s">
        <v>276</v>
      </c>
      <c r="D555" s="2399"/>
      <c r="E555" s="544">
        <v>-6.7480306769881426E-2</v>
      </c>
      <c r="F555" s="477"/>
      <c r="G555" s="477"/>
      <c r="H555" s="2594" t="s">
        <v>280</v>
      </c>
      <c r="I555" s="2399"/>
      <c r="J555" s="545">
        <v>8.7288571888181149E-2</v>
      </c>
      <c r="K555" s="477"/>
      <c r="L555" s="477"/>
      <c r="M555" s="2595" t="s">
        <v>280</v>
      </c>
      <c r="N555" s="2399"/>
      <c r="O555" s="546">
        <v>7.5294947643458385E-2</v>
      </c>
      <c r="P555" s="477"/>
      <c r="Q555" s="477"/>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601" t="s">
        <v>301</v>
      </c>
      <c r="D556" s="2399"/>
      <c r="E556" s="544">
        <v>-1.373544045255537E-2</v>
      </c>
      <c r="F556" s="477"/>
      <c r="G556" s="477"/>
      <c r="H556" s="2594" t="s">
        <v>272</v>
      </c>
      <c r="I556" s="2399"/>
      <c r="J556" s="545">
        <v>0.10913592959342548</v>
      </c>
      <c r="K556" s="477"/>
      <c r="L556" s="477"/>
      <c r="M556" s="2595" t="s">
        <v>272</v>
      </c>
      <c r="N556" s="2399"/>
      <c r="O556" s="546">
        <v>0.13314729331705411</v>
      </c>
      <c r="P556" s="477"/>
      <c r="Q556" s="477"/>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601" t="s">
        <v>322</v>
      </c>
      <c r="D557" s="2399"/>
      <c r="E557" s="544">
        <v>1.1447448510102933E-2</v>
      </c>
      <c r="F557" s="477"/>
      <c r="G557" s="477"/>
      <c r="H557" s="2594" t="s">
        <v>283</v>
      </c>
      <c r="I557" s="2399"/>
      <c r="J557" s="545">
        <v>8.3372535843937751E-2</v>
      </c>
      <c r="K557" s="477"/>
      <c r="L557" s="477"/>
      <c r="M557" s="2595" t="s">
        <v>283</v>
      </c>
      <c r="N557" s="2399"/>
      <c r="O557" s="546">
        <v>9.6278039045610428E-2</v>
      </c>
      <c r="P557" s="477"/>
      <c r="Q557" s="477"/>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601" t="s">
        <v>330</v>
      </c>
      <c r="D558" s="2399"/>
      <c r="E558" s="544">
        <v>3.3894190698353249E-3</v>
      </c>
      <c r="F558" s="477"/>
      <c r="G558" s="477"/>
      <c r="H558" s="2594" t="s">
        <v>306</v>
      </c>
      <c r="I558" s="2399"/>
      <c r="J558" s="545">
        <v>2.233761514471852E-2</v>
      </c>
      <c r="K558" s="477"/>
      <c r="L558" s="477"/>
      <c r="M558" s="2595" t="s">
        <v>306</v>
      </c>
      <c r="N558" s="2399"/>
      <c r="O558" s="546">
        <v>3.2095740856305059E-2</v>
      </c>
      <c r="P558" s="477"/>
      <c r="Q558" s="477"/>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601" t="s">
        <v>305</v>
      </c>
      <c r="D559" s="2399"/>
      <c r="E559" s="544">
        <v>2.712552495690659E-2</v>
      </c>
      <c r="F559" s="477"/>
      <c r="G559" s="477"/>
      <c r="H559" s="2594" t="s">
        <v>299</v>
      </c>
      <c r="I559" s="2399"/>
      <c r="J559" s="545">
        <v>5.2119636083547936E-2</v>
      </c>
      <c r="K559" s="477"/>
      <c r="L559" s="477"/>
      <c r="M559" s="2595" t="s">
        <v>299</v>
      </c>
      <c r="N559" s="2399"/>
      <c r="O559" s="546">
        <v>2.0136820219016565E-2</v>
      </c>
      <c r="P559" s="477"/>
      <c r="Q559" s="477"/>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601" t="s">
        <v>290</v>
      </c>
      <c r="D560" s="2399"/>
      <c r="E560" s="544">
        <v>5.9900318251210512E-2</v>
      </c>
      <c r="F560" s="477"/>
      <c r="G560" s="477"/>
      <c r="H560" s="2594" t="s">
        <v>289</v>
      </c>
      <c r="I560" s="2399"/>
      <c r="J560" s="545">
        <v>5.3272504979986736E-2</v>
      </c>
      <c r="K560" s="477"/>
      <c r="L560" s="477"/>
      <c r="M560" s="2595" t="s">
        <v>289</v>
      </c>
      <c r="N560" s="2399"/>
      <c r="O560" s="546">
        <v>9.2749257734481005E-2</v>
      </c>
      <c r="P560" s="477"/>
      <c r="Q560" s="477"/>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601" t="s">
        <v>277</v>
      </c>
      <c r="D561" s="2399"/>
      <c r="E561" s="544">
        <v>5.201514297649909E-2</v>
      </c>
      <c r="F561" s="477"/>
      <c r="G561" s="477"/>
      <c r="H561" s="2594" t="s">
        <v>282</v>
      </c>
      <c r="I561" s="2399"/>
      <c r="J561" s="545">
        <v>8.2247169478525436E-2</v>
      </c>
      <c r="K561" s="477"/>
      <c r="L561" s="477"/>
      <c r="M561" s="2595" t="s">
        <v>282</v>
      </c>
      <c r="N561" s="2399"/>
      <c r="O561" s="546">
        <v>0.1031261057459501</v>
      </c>
      <c r="P561" s="477"/>
      <c r="Q561" s="477"/>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601" t="s">
        <v>312</v>
      </c>
      <c r="D562" s="2399"/>
      <c r="E562" s="544">
        <v>1.8529587883116445E-2</v>
      </c>
      <c r="F562" s="477"/>
      <c r="G562" s="477"/>
      <c r="H562" s="2594" t="s">
        <v>284</v>
      </c>
      <c r="I562" s="2399"/>
      <c r="J562" s="545">
        <v>8.3240713383516254E-2</v>
      </c>
      <c r="K562" s="477"/>
      <c r="L562" s="477"/>
      <c r="M562" s="2595" t="s">
        <v>284</v>
      </c>
      <c r="N562" s="2399"/>
      <c r="O562" s="546">
        <v>6.0693806192277572E-2</v>
      </c>
      <c r="P562" s="477"/>
      <c r="Q562" s="477"/>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601" t="s">
        <v>292</v>
      </c>
      <c r="D563" s="2399"/>
      <c r="E563" s="544">
        <v>-5.8696758511184464E-2</v>
      </c>
      <c r="F563" s="477"/>
      <c r="G563" s="477"/>
      <c r="H563" s="2594" t="s">
        <v>285</v>
      </c>
      <c r="I563" s="2399"/>
      <c r="J563" s="545">
        <v>7.4371371858566612E-2</v>
      </c>
      <c r="K563" s="477"/>
      <c r="L563" s="477"/>
      <c r="M563" s="2595" t="s">
        <v>285</v>
      </c>
      <c r="N563" s="2399"/>
      <c r="O563" s="546">
        <v>9.775654565103277E-2</v>
      </c>
      <c r="P563" s="477"/>
      <c r="Q563" s="477"/>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601" t="s">
        <v>315</v>
      </c>
      <c r="D564" s="2399"/>
      <c r="E564" s="544">
        <v>-6.5574439576485608E-3</v>
      </c>
      <c r="F564" s="477"/>
      <c r="G564" s="477"/>
      <c r="H564" s="2594" t="s">
        <v>291</v>
      </c>
      <c r="I564" s="2399"/>
      <c r="J564" s="545">
        <v>7.4319385890448356E-2</v>
      </c>
      <c r="K564" s="477"/>
      <c r="L564" s="477"/>
      <c r="M564" s="2595" t="s">
        <v>291</v>
      </c>
      <c r="N564" s="2399"/>
      <c r="O564" s="546">
        <v>8.6280898774491341E-2</v>
      </c>
      <c r="P564" s="477"/>
      <c r="Q564" s="477"/>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601" t="s">
        <v>328</v>
      </c>
      <c r="D565" s="2399"/>
      <c r="E565" s="544">
        <v>-8.7864366620352633E-3</v>
      </c>
      <c r="F565" s="477"/>
      <c r="G565" s="477"/>
      <c r="H565" s="2594" t="s">
        <v>287</v>
      </c>
      <c r="I565" s="2399"/>
      <c r="J565" s="545">
        <v>7.4445522918905882E-2</v>
      </c>
      <c r="K565" s="477"/>
      <c r="L565" s="477"/>
      <c r="M565" s="2595" t="s">
        <v>287</v>
      </c>
      <c r="N565" s="2399"/>
      <c r="O565" s="546">
        <v>7.2840925523307856E-2</v>
      </c>
      <c r="P565" s="477"/>
      <c r="Q565" s="477"/>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601" t="s">
        <v>326</v>
      </c>
      <c r="D566" s="2399"/>
      <c r="E566" s="544">
        <v>-7.2203485858166301E-3</v>
      </c>
      <c r="F566" s="477"/>
      <c r="G566" s="477"/>
      <c r="H566" s="2594" t="s">
        <v>274</v>
      </c>
      <c r="I566" s="2399"/>
      <c r="J566" s="545">
        <v>9.8669593069320272E-2</v>
      </c>
      <c r="K566" s="477"/>
      <c r="L566" s="477"/>
      <c r="M566" s="2595" t="s">
        <v>274</v>
      </c>
      <c r="N566" s="2399"/>
      <c r="O566" s="546">
        <v>9.4969648057338582E-2</v>
      </c>
      <c r="P566" s="477"/>
      <c r="Q566" s="477"/>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601" t="s">
        <v>278</v>
      </c>
      <c r="D567" s="2399"/>
      <c r="E567" s="544">
        <v>7.7309679595918168E-2</v>
      </c>
      <c r="F567" s="477"/>
      <c r="G567" s="477"/>
      <c r="H567" s="2594" t="s">
        <v>320</v>
      </c>
      <c r="I567" s="2399"/>
      <c r="J567" s="545">
        <v>-2.2600670325869567E-2</v>
      </c>
      <c r="K567" s="477"/>
      <c r="L567" s="477"/>
      <c r="M567" s="2595" t="s">
        <v>320</v>
      </c>
      <c r="N567" s="2399"/>
      <c r="O567" s="546">
        <v>-4.3078449670737951E-3</v>
      </c>
      <c r="P567" s="477"/>
      <c r="Q567" s="477"/>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601" t="s">
        <v>335</v>
      </c>
      <c r="D568" s="2399"/>
      <c r="E568" s="544">
        <v>-1.0534249416002208E-3</v>
      </c>
      <c r="F568" s="477"/>
      <c r="G568" s="477"/>
      <c r="H568" s="2594" t="s">
        <v>273</v>
      </c>
      <c r="I568" s="2399"/>
      <c r="J568" s="545">
        <v>9.5352994106364497E-2</v>
      </c>
      <c r="K568" s="477"/>
      <c r="L568" s="477"/>
      <c r="M568" s="2595" t="s">
        <v>273</v>
      </c>
      <c r="N568" s="2399"/>
      <c r="O568" s="546">
        <v>0.13739690078330605</v>
      </c>
      <c r="P568" s="477"/>
      <c r="Q568" s="477"/>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601" t="s">
        <v>324</v>
      </c>
      <c r="D569" s="2399"/>
      <c r="E569" s="544">
        <v>1.0749725479163896E-2</v>
      </c>
      <c r="F569" s="477"/>
      <c r="G569" s="477"/>
      <c r="H569" s="2594" t="s">
        <v>323</v>
      </c>
      <c r="I569" s="2399"/>
      <c r="J569" s="545">
        <v>-2.3911180083936532E-3</v>
      </c>
      <c r="K569" s="477"/>
      <c r="L569" s="477"/>
      <c r="M569" s="2595" t="s">
        <v>323</v>
      </c>
      <c r="N569" s="2399"/>
      <c r="O569" s="546">
        <v>2.3513161127445666E-2</v>
      </c>
      <c r="P569" s="477"/>
      <c r="Q569" s="477"/>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601" t="s">
        <v>288</v>
      </c>
      <c r="D570" s="2399"/>
      <c r="E570" s="544">
        <v>-2.1493314618471853E-2</v>
      </c>
      <c r="F570" s="477"/>
      <c r="G570" s="477"/>
      <c r="H570" s="2594" t="s">
        <v>293</v>
      </c>
      <c r="I570" s="2399"/>
      <c r="J570" s="545">
        <v>7.2691995770790496E-2</v>
      </c>
      <c r="K570" s="477"/>
      <c r="L570" s="477"/>
      <c r="M570" s="2595" t="s">
        <v>293</v>
      </c>
      <c r="N570" s="2399"/>
      <c r="O570" s="546">
        <v>4.9215800590625434E-2</v>
      </c>
      <c r="P570" s="477"/>
      <c r="Q570" s="477"/>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601" t="s">
        <v>332</v>
      </c>
      <c r="D571" s="2399"/>
      <c r="E571" s="544">
        <v>-3.299273367798112E-3</v>
      </c>
      <c r="F571" s="477"/>
      <c r="G571" s="477"/>
      <c r="H571" s="2594" t="s">
        <v>276</v>
      </c>
      <c r="I571" s="2399"/>
      <c r="J571" s="545">
        <v>-9.6309509560334794E-2</v>
      </c>
      <c r="K571" s="477"/>
      <c r="L571" s="477"/>
      <c r="M571" s="2595" t="s">
        <v>276</v>
      </c>
      <c r="N571" s="2399"/>
      <c r="O571" s="546">
        <v>-9.1110932935147632E-2</v>
      </c>
      <c r="P571" s="477"/>
      <c r="Q571" s="477"/>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601" t="s">
        <v>316</v>
      </c>
      <c r="D572" s="2399"/>
      <c r="E572" s="544">
        <v>-1.5967688504824582E-2</v>
      </c>
      <c r="F572" s="477"/>
      <c r="G572" s="477"/>
      <c r="H572" s="2594" t="s">
        <v>301</v>
      </c>
      <c r="I572" s="2399"/>
      <c r="J572" s="545">
        <v>-3.9350886661393115E-2</v>
      </c>
      <c r="K572" s="477"/>
      <c r="L572" s="477"/>
      <c r="M572" s="2595" t="s">
        <v>301</v>
      </c>
      <c r="N572" s="2399"/>
      <c r="O572" s="546">
        <v>5.229462112875341E-2</v>
      </c>
      <c r="P572" s="477"/>
      <c r="Q572" s="477"/>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601" t="s">
        <v>297</v>
      </c>
      <c r="D573" s="2399"/>
      <c r="E573" s="544">
        <v>-2.7406280426266476E-3</v>
      </c>
      <c r="F573" s="477"/>
      <c r="G573" s="477"/>
      <c r="H573" s="2594" t="s">
        <v>322</v>
      </c>
      <c r="I573" s="2399"/>
      <c r="J573" s="545">
        <v>1.4247691204344194E-2</v>
      </c>
      <c r="K573" s="477"/>
      <c r="L573" s="477"/>
      <c r="M573" s="2595" t="s">
        <v>322</v>
      </c>
      <c r="N573" s="2399"/>
      <c r="O573" s="546">
        <v>3.0791263831226731E-3</v>
      </c>
      <c r="P573" s="477"/>
      <c r="Q573" s="477"/>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601" t="s">
        <v>318</v>
      </c>
      <c r="D574" s="2399"/>
      <c r="E574" s="544">
        <v>-2.9541218301382139E-3</v>
      </c>
      <c r="F574" s="477"/>
      <c r="G574" s="477"/>
      <c r="H574" s="2594" t="s">
        <v>330</v>
      </c>
      <c r="I574" s="2399"/>
      <c r="J574" s="545">
        <v>-6.9599915604295912E-3</v>
      </c>
      <c r="K574" s="477"/>
      <c r="L574" s="477"/>
      <c r="M574" s="2595" t="s">
        <v>330</v>
      </c>
      <c r="N574" s="2399"/>
      <c r="O574" s="546">
        <v>1.7743441996038761E-2</v>
      </c>
      <c r="P574" s="477"/>
      <c r="Q574" s="477"/>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601" t="s">
        <v>310</v>
      </c>
      <c r="D575" s="2399"/>
      <c r="E575" s="544">
        <v>6.6109823213196979E-3</v>
      </c>
      <c r="F575" s="477"/>
      <c r="G575" s="477"/>
      <c r="H575" s="2594" t="s">
        <v>305</v>
      </c>
      <c r="I575" s="2399"/>
      <c r="J575" s="545">
        <v>2.8587803281033868E-2</v>
      </c>
      <c r="K575" s="477"/>
      <c r="L575" s="477"/>
      <c r="M575" s="2595" t="s">
        <v>305</v>
      </c>
      <c r="N575" s="2399"/>
      <c r="O575" s="546">
        <v>1.2837380161326377E-2</v>
      </c>
      <c r="P575" s="477"/>
      <c r="Q575" s="477"/>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601" t="s">
        <v>309</v>
      </c>
      <c r="D576" s="2399"/>
      <c r="E576" s="544">
        <v>1.9349237070189328E-2</v>
      </c>
      <c r="F576" s="477"/>
      <c r="G576" s="477"/>
      <c r="H576" s="2594" t="s">
        <v>290</v>
      </c>
      <c r="I576" s="2399"/>
      <c r="J576" s="545">
        <v>5.0804542099878842E-2</v>
      </c>
      <c r="K576" s="477"/>
      <c r="L576" s="477"/>
      <c r="M576" s="2595" t="s">
        <v>290</v>
      </c>
      <c r="N576" s="2399"/>
      <c r="O576" s="546">
        <v>7.7542644553510551E-2</v>
      </c>
      <c r="P576" s="477"/>
      <c r="Q576" s="477"/>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601" t="s">
        <v>304</v>
      </c>
      <c r="D577" s="2399"/>
      <c r="E577" s="544">
        <v>3.0726510521011708E-2</v>
      </c>
      <c r="F577" s="477"/>
      <c r="G577" s="477"/>
      <c r="H577" s="2594" t="s">
        <v>277</v>
      </c>
      <c r="I577" s="2399"/>
      <c r="J577" s="545">
        <v>3.7280303222890443E-2</v>
      </c>
      <c r="K577" s="477"/>
      <c r="L577" s="477"/>
      <c r="M577" s="2595" t="s">
        <v>277</v>
      </c>
      <c r="N577" s="2399"/>
      <c r="O577" s="546">
        <v>0.11289865421488854</v>
      </c>
      <c r="P577" s="477"/>
      <c r="Q577" s="477"/>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601" t="s">
        <v>281</v>
      </c>
      <c r="D578" s="2399"/>
      <c r="E578" s="544">
        <v>4.2740341246608901E-2</v>
      </c>
      <c r="F578" s="477"/>
      <c r="G578" s="477"/>
      <c r="H578" s="2594" t="s">
        <v>312</v>
      </c>
      <c r="I578" s="2399"/>
      <c r="J578" s="545">
        <v>1.3588948098908538E-2</v>
      </c>
      <c r="K578" s="477"/>
      <c r="L578" s="477"/>
      <c r="M578" s="2595" t="s">
        <v>312</v>
      </c>
      <c r="N578" s="2399"/>
      <c r="O578" s="546">
        <v>1.9920339462077743E-2</v>
      </c>
      <c r="P578" s="477"/>
      <c r="Q578" s="477"/>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601" t="s">
        <v>333</v>
      </c>
      <c r="D579" s="2399"/>
      <c r="E579" s="544">
        <v>-2.2039827109577724E-3</v>
      </c>
      <c r="F579" s="477"/>
      <c r="G579" s="477"/>
      <c r="H579" s="2594" t="s">
        <v>292</v>
      </c>
      <c r="I579" s="2399"/>
      <c r="J579" s="545">
        <v>-6.3768359279287354E-2</v>
      </c>
      <c r="K579" s="477"/>
      <c r="L579" s="477"/>
      <c r="M579" s="2595" t="s">
        <v>292</v>
      </c>
      <c r="N579" s="2399"/>
      <c r="O579" s="546">
        <v>-7.828958285613313E-3</v>
      </c>
      <c r="P579" s="477"/>
      <c r="Q579" s="477"/>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601" t="s">
        <v>308</v>
      </c>
      <c r="D580" s="2399"/>
      <c r="E580" s="544">
        <v>-1.2688398862643217E-2</v>
      </c>
      <c r="F580" s="477"/>
      <c r="G580" s="477"/>
      <c r="H580" s="2594" t="s">
        <v>315</v>
      </c>
      <c r="I580" s="2399"/>
      <c r="J580" s="545">
        <v>-2.3529172703695471E-2</v>
      </c>
      <c r="K580" s="477"/>
      <c r="L580" s="477"/>
      <c r="M580" s="2595" t="s">
        <v>315</v>
      </c>
      <c r="N580" s="2399"/>
      <c r="O580" s="546">
        <v>-2.7586489324860481E-2</v>
      </c>
      <c r="P580" s="477"/>
      <c r="Q580" s="477"/>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601" t="s">
        <v>296</v>
      </c>
      <c r="D581" s="2399"/>
      <c r="E581" s="544">
        <v>-1.8657399762062817E-2</v>
      </c>
      <c r="F581" s="477"/>
      <c r="G581" s="477"/>
      <c r="H581" s="2594" t="s">
        <v>328</v>
      </c>
      <c r="I581" s="2399"/>
      <c r="J581" s="545">
        <v>-1.5644219117215134E-2</v>
      </c>
      <c r="K581" s="477"/>
      <c r="L581" s="477"/>
      <c r="M581" s="2595" t="s">
        <v>328</v>
      </c>
      <c r="N581" s="2399"/>
      <c r="O581" s="546">
        <v>-1.0290842704560862E-2</v>
      </c>
      <c r="P581" s="477"/>
      <c r="Q581" s="477"/>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601" t="s">
        <v>314</v>
      </c>
      <c r="D582" s="2399"/>
      <c r="E582" s="544">
        <v>1.7245534111845352E-2</v>
      </c>
      <c r="F582" s="477"/>
      <c r="G582" s="477"/>
      <c r="H582" s="2594" t="s">
        <v>326</v>
      </c>
      <c r="I582" s="2399"/>
      <c r="J582" s="545">
        <v>-1.4258702105359827E-2</v>
      </c>
      <c r="K582" s="477"/>
      <c r="L582" s="477"/>
      <c r="M582" s="2595" t="s">
        <v>326</v>
      </c>
      <c r="N582" s="2399"/>
      <c r="O582" s="546">
        <v>-2.01926608936169E-2</v>
      </c>
      <c r="P582" s="477"/>
      <c r="Q582" s="477"/>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601" t="s">
        <v>303</v>
      </c>
      <c r="D583" s="2399"/>
      <c r="E583" s="544">
        <v>1.7893679807334417E-2</v>
      </c>
      <c r="F583" s="477"/>
      <c r="G583" s="477"/>
      <c r="H583" s="2594" t="s">
        <v>278</v>
      </c>
      <c r="I583" s="2399"/>
      <c r="J583" s="545">
        <v>6.9365385753184072E-2</v>
      </c>
      <c r="K583" s="477"/>
      <c r="L583" s="477"/>
      <c r="M583" s="2595" t="s">
        <v>278</v>
      </c>
      <c r="N583" s="2399"/>
      <c r="O583" s="546">
        <v>0.10117056819247917</v>
      </c>
      <c r="P583" s="477"/>
      <c r="Q583" s="477"/>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601" t="s">
        <v>279</v>
      </c>
      <c r="D584" s="2399"/>
      <c r="E584" s="544">
        <v>7.5981890250500964E-2</v>
      </c>
      <c r="F584" s="477"/>
      <c r="G584" s="477"/>
      <c r="H584" s="2594" t="s">
        <v>335</v>
      </c>
      <c r="I584" s="2399"/>
      <c r="J584" s="545">
        <v>2.5738134437402018E-4</v>
      </c>
      <c r="K584" s="477"/>
      <c r="L584" s="477"/>
      <c r="M584" s="2595" t="s">
        <v>335</v>
      </c>
      <c r="N584" s="2399"/>
      <c r="O584" s="546">
        <v>-7.4513413531732782E-3</v>
      </c>
      <c r="P584" s="477"/>
      <c r="Q584" s="477"/>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601" t="s">
        <v>215</v>
      </c>
      <c r="D585" s="2399"/>
      <c r="E585" s="544">
        <v>3.3720867698396016E-2</v>
      </c>
      <c r="F585" s="477"/>
      <c r="G585" s="477"/>
      <c r="H585" s="2594" t="s">
        <v>324</v>
      </c>
      <c r="I585" s="2399"/>
      <c r="J585" s="545">
        <v>1.3396600545289471E-2</v>
      </c>
      <c r="K585" s="477"/>
      <c r="L585" s="477"/>
      <c r="M585" s="2595" t="s">
        <v>324</v>
      </c>
      <c r="N585" s="2399"/>
      <c r="O585" s="546">
        <v>-1.5226107764692003E-3</v>
      </c>
      <c r="P585" s="477"/>
      <c r="Q585" s="477"/>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601" t="s">
        <v>275</v>
      </c>
      <c r="D586" s="2399"/>
      <c r="E586" s="544">
        <v>-7.8206714568610392E-2</v>
      </c>
      <c r="F586" s="477"/>
      <c r="G586" s="477"/>
      <c r="H586" s="2594" t="s">
        <v>288</v>
      </c>
      <c r="I586" s="2399"/>
      <c r="J586" s="545">
        <v>-3.1268931357619788E-2</v>
      </c>
      <c r="K586" s="477"/>
      <c r="L586" s="477"/>
      <c r="M586" s="2595" t="s">
        <v>288</v>
      </c>
      <c r="N586" s="2399"/>
      <c r="O586" s="546">
        <v>-9.3506944662003724E-2</v>
      </c>
      <c r="P586" s="477"/>
      <c r="Q586" s="477"/>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601" t="s">
        <v>329</v>
      </c>
      <c r="D587" s="2399"/>
      <c r="E587" s="544">
        <v>-7.4724320138195906E-3</v>
      </c>
      <c r="F587" s="477"/>
      <c r="G587" s="477"/>
      <c r="H587" s="2594" t="s">
        <v>332</v>
      </c>
      <c r="I587" s="2399"/>
      <c r="J587" s="545">
        <v>-7.1277170674331871E-3</v>
      </c>
      <c r="K587" s="477"/>
      <c r="L587" s="477"/>
      <c r="M587" s="2595" t="s">
        <v>332</v>
      </c>
      <c r="N587" s="2399"/>
      <c r="O587" s="546">
        <v>-4.7635032855459121E-3</v>
      </c>
      <c r="P587" s="477"/>
      <c r="Q587" s="477"/>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601" t="s">
        <v>327</v>
      </c>
      <c r="D588" s="2399"/>
      <c r="E588" s="544">
        <v>1.0196681040017965E-2</v>
      </c>
      <c r="F588" s="477"/>
      <c r="G588" s="477"/>
      <c r="H588" s="2594" t="s">
        <v>316</v>
      </c>
      <c r="I588" s="2399"/>
      <c r="J588" s="545">
        <v>-1.6685429346410471E-2</v>
      </c>
      <c r="K588" s="477"/>
      <c r="L588" s="477"/>
      <c r="M588" s="2595" t="s">
        <v>316</v>
      </c>
      <c r="N588" s="2399"/>
      <c r="O588" s="546">
        <v>-1.8702760430236443E-2</v>
      </c>
      <c r="P588" s="477"/>
      <c r="Q588" s="477"/>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601" t="s">
        <v>334</v>
      </c>
      <c r="D589" s="2399"/>
      <c r="E589" s="544">
        <v>2.7226184662646259E-3</v>
      </c>
      <c r="F589" s="477"/>
      <c r="G589" s="477"/>
      <c r="H589" s="2594" t="s">
        <v>297</v>
      </c>
      <c r="I589" s="2399"/>
      <c r="J589" s="545">
        <v>-4.1076513707950901E-2</v>
      </c>
      <c r="K589" s="477"/>
      <c r="L589" s="477"/>
      <c r="M589" s="2595" t="s">
        <v>297</v>
      </c>
      <c r="N589" s="2399"/>
      <c r="O589" s="546">
        <v>8.0041049805398973E-2</v>
      </c>
      <c r="P589" s="477"/>
      <c r="Q589" s="477"/>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601" t="s">
        <v>286</v>
      </c>
      <c r="D590" s="2399"/>
      <c r="E590" s="544">
        <v>6.3297070274198827E-2</v>
      </c>
      <c r="F590" s="477"/>
      <c r="G590" s="477"/>
      <c r="H590" s="2594" t="s">
        <v>318</v>
      </c>
      <c r="I590" s="2399"/>
      <c r="J590" s="545">
        <v>6.7424822031106873E-3</v>
      </c>
      <c r="K590" s="477"/>
      <c r="L590" s="477"/>
      <c r="M590" s="2595" t="s">
        <v>318</v>
      </c>
      <c r="N590" s="2399"/>
      <c r="O590" s="546">
        <v>-3.1941355127357636E-2</v>
      </c>
      <c r="P590" s="477"/>
      <c r="Q590" s="477"/>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601" t="s">
        <v>298</v>
      </c>
      <c r="D591" s="2399"/>
      <c r="E591" s="544">
        <v>4.4971067595512129E-2</v>
      </c>
      <c r="F591" s="477"/>
      <c r="G591" s="477"/>
      <c r="H591" s="2594" t="s">
        <v>310</v>
      </c>
      <c r="I591" s="2399"/>
      <c r="J591" s="545">
        <v>-2.4513620727433839E-4</v>
      </c>
      <c r="K591" s="477"/>
      <c r="L591" s="477"/>
      <c r="M591" s="2595" t="s">
        <v>310</v>
      </c>
      <c r="N591" s="2399"/>
      <c r="O591" s="546">
        <v>4.3863916370285423E-2</v>
      </c>
      <c r="P591" s="477"/>
      <c r="Q591" s="477"/>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601" t="s">
        <v>295</v>
      </c>
      <c r="D592" s="2399"/>
      <c r="E592" s="544">
        <v>-5.7851064209559308E-2</v>
      </c>
      <c r="F592" s="477"/>
      <c r="G592" s="477"/>
      <c r="H592" s="2594" t="s">
        <v>309</v>
      </c>
      <c r="I592" s="2399"/>
      <c r="J592" s="545">
        <v>2.1990697429243984E-2</v>
      </c>
      <c r="K592" s="477"/>
      <c r="L592" s="477"/>
      <c r="M592" s="2595" t="s">
        <v>309</v>
      </c>
      <c r="N592" s="2399"/>
      <c r="O592" s="546">
        <v>2.8286243153293325E-2</v>
      </c>
      <c r="P592" s="477"/>
      <c r="Q592" s="477"/>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601" t="s">
        <v>319</v>
      </c>
      <c r="D593" s="2399"/>
      <c r="E593" s="544">
        <v>1.5403070299192642E-2</v>
      </c>
      <c r="F593" s="477"/>
      <c r="G593" s="477"/>
      <c r="H593" s="2594" t="s">
        <v>304</v>
      </c>
      <c r="I593" s="2399"/>
      <c r="J593" s="545">
        <v>2.7794895877868542E-2</v>
      </c>
      <c r="K593" s="477"/>
      <c r="L593" s="477"/>
      <c r="M593" s="2595" t="s">
        <v>304</v>
      </c>
      <c r="N593" s="2399"/>
      <c r="O593" s="546">
        <v>5.454784843087232E-2</v>
      </c>
      <c r="P593" s="477"/>
      <c r="Q593" s="477"/>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601" t="s">
        <v>311</v>
      </c>
      <c r="D594" s="2399"/>
      <c r="E594" s="544">
        <v>1.3831736633278191E-2</v>
      </c>
      <c r="F594" s="477"/>
      <c r="G594" s="477"/>
      <c r="H594" s="2594" t="s">
        <v>281</v>
      </c>
      <c r="I594" s="2399"/>
      <c r="J594" s="545">
        <v>4.8121819858112612E-2</v>
      </c>
      <c r="K594" s="477"/>
      <c r="L594" s="477"/>
      <c r="M594" s="2595" t="s">
        <v>281</v>
      </c>
      <c r="N594" s="2399"/>
      <c r="O594" s="546">
        <v>0.10429467582383091</v>
      </c>
      <c r="P594" s="477"/>
      <c r="Q594" s="477"/>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602" t="s">
        <v>331</v>
      </c>
      <c r="D595" s="2399"/>
      <c r="E595" s="547">
        <v>-1.1700166706534048E-3</v>
      </c>
      <c r="F595" s="477"/>
      <c r="G595" s="477"/>
      <c r="H595" s="2594" t="s">
        <v>333</v>
      </c>
      <c r="I595" s="2399"/>
      <c r="J595" s="545">
        <v>1.1275710564597431E-2</v>
      </c>
      <c r="K595" s="477"/>
      <c r="L595" s="477"/>
      <c r="M595" s="2595" t="s">
        <v>333</v>
      </c>
      <c r="N595" s="2399"/>
      <c r="O595" s="546">
        <v>4.3040888266895514E-4</v>
      </c>
      <c r="P595" s="477"/>
      <c r="Q595" s="477"/>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398"/>
      <c r="D596" s="2399"/>
      <c r="E596" s="493"/>
      <c r="F596" s="477"/>
      <c r="G596" s="477"/>
      <c r="H596" s="2594" t="s">
        <v>308</v>
      </c>
      <c r="I596" s="2399"/>
      <c r="J596" s="545">
        <v>-1.176397662307411E-2</v>
      </c>
      <c r="K596" s="477"/>
      <c r="L596" s="477"/>
      <c r="M596" s="2595" t="s">
        <v>308</v>
      </c>
      <c r="N596" s="2399"/>
      <c r="O596" s="546">
        <v>-4.5021274193736506E-2</v>
      </c>
      <c r="P596" s="477"/>
      <c r="Q596" s="477"/>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398"/>
      <c r="D597" s="2399"/>
      <c r="E597" s="477"/>
      <c r="F597" s="477"/>
      <c r="G597" s="477"/>
      <c r="H597" s="2594" t="s">
        <v>296</v>
      </c>
      <c r="I597" s="2399"/>
      <c r="J597" s="545">
        <v>-3.3144344785766638E-2</v>
      </c>
      <c r="K597" s="477"/>
      <c r="L597" s="477"/>
      <c r="M597" s="2595" t="s">
        <v>296</v>
      </c>
      <c r="N597" s="2399"/>
      <c r="O597" s="546">
        <v>-8.5563797307177808E-2</v>
      </c>
      <c r="P597" s="477"/>
      <c r="Q597" s="477"/>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599" t="s">
        <v>245</v>
      </c>
      <c r="D598" s="2399"/>
      <c r="E598" s="2399"/>
      <c r="F598" s="477"/>
      <c r="G598" s="477"/>
      <c r="H598" s="2594" t="s">
        <v>314</v>
      </c>
      <c r="I598" s="2399"/>
      <c r="J598" s="545">
        <v>2.3061886233998734E-2</v>
      </c>
      <c r="K598" s="477"/>
      <c r="L598" s="477"/>
      <c r="M598" s="2595" t="s">
        <v>314</v>
      </c>
      <c r="N598" s="2399"/>
      <c r="O598" s="546">
        <v>9.9912771272049362E-5</v>
      </c>
      <c r="P598" s="477"/>
      <c r="Q598" s="477"/>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600" t="s">
        <v>194</v>
      </c>
      <c r="D599" s="2399"/>
      <c r="E599" s="565" t="s">
        <v>195</v>
      </c>
      <c r="F599" s="477"/>
      <c r="G599" s="477"/>
      <c r="H599" s="2594" t="s">
        <v>303</v>
      </c>
      <c r="I599" s="2399"/>
      <c r="J599" s="545">
        <v>1.3779084743771366E-2</v>
      </c>
      <c r="K599" s="477"/>
      <c r="L599" s="477"/>
      <c r="M599" s="2595" t="s">
        <v>303</v>
      </c>
      <c r="N599" s="2399"/>
      <c r="O599" s="546">
        <v>5.5709402177338919E-2</v>
      </c>
      <c r="P599" s="477"/>
      <c r="Q599" s="477"/>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598" t="s">
        <v>195</v>
      </c>
      <c r="D600" s="2399"/>
      <c r="E600" s="566">
        <v>0.99999999999999989</v>
      </c>
      <c r="F600" s="477"/>
      <c r="G600" s="477"/>
      <c r="H600" s="2594" t="s">
        <v>279</v>
      </c>
      <c r="I600" s="2399"/>
      <c r="J600" s="545">
        <v>8.2646103531544182E-2</v>
      </c>
      <c r="K600" s="477"/>
      <c r="L600" s="477"/>
      <c r="M600" s="2595" t="s">
        <v>279</v>
      </c>
      <c r="N600" s="2399"/>
      <c r="O600" s="546">
        <v>0.11113450097979782</v>
      </c>
      <c r="P600" s="477"/>
      <c r="Q600" s="477"/>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398"/>
      <c r="D601" s="2399"/>
      <c r="E601" s="493"/>
      <c r="F601" s="477"/>
      <c r="G601" s="477"/>
      <c r="H601" s="2594" t="s">
        <v>215</v>
      </c>
      <c r="I601" s="2399"/>
      <c r="J601" s="545">
        <v>-3.4670562306510066E-3</v>
      </c>
      <c r="K601" s="477"/>
      <c r="L601" s="477"/>
      <c r="M601" s="2595" t="s">
        <v>215</v>
      </c>
      <c r="N601" s="2399"/>
      <c r="O601" s="546">
        <v>2.9589469094254792E-2</v>
      </c>
      <c r="P601" s="477"/>
      <c r="Q601" s="477"/>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398"/>
      <c r="D602" s="2399"/>
      <c r="E602" s="477"/>
      <c r="F602" s="477"/>
      <c r="G602" s="477"/>
      <c r="H602" s="2594" t="s">
        <v>275</v>
      </c>
      <c r="I602" s="2399"/>
      <c r="J602" s="545">
        <v>-8.5924308688405768E-2</v>
      </c>
      <c r="K602" s="477"/>
      <c r="L602" s="477"/>
      <c r="M602" s="2595" t="s">
        <v>275</v>
      </c>
      <c r="N602" s="2399"/>
      <c r="O602" s="546">
        <v>-4.2846869479257227E-2</v>
      </c>
      <c r="P602" s="477"/>
      <c r="Q602" s="477"/>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398"/>
      <c r="D603" s="2399"/>
      <c r="E603" s="477"/>
      <c r="F603" s="477"/>
      <c r="G603" s="477"/>
      <c r="H603" s="2594" t="s">
        <v>329</v>
      </c>
      <c r="I603" s="2399"/>
      <c r="J603" s="545">
        <v>-3.4412246240746618E-3</v>
      </c>
      <c r="K603" s="477"/>
      <c r="L603" s="477"/>
      <c r="M603" s="2595" t="s">
        <v>329</v>
      </c>
      <c r="N603" s="2399"/>
      <c r="O603" s="546">
        <v>1.2252260127759396E-2</v>
      </c>
      <c r="P603" s="477"/>
      <c r="Q603" s="477"/>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398"/>
      <c r="D604" s="2399"/>
      <c r="E604" s="477"/>
      <c r="F604" s="477"/>
      <c r="G604" s="477"/>
      <c r="H604" s="2594" t="s">
        <v>327</v>
      </c>
      <c r="I604" s="2399"/>
      <c r="J604" s="545">
        <v>-9.3093863261367801E-3</v>
      </c>
      <c r="K604" s="477"/>
      <c r="L604" s="477"/>
      <c r="M604" s="2595" t="s">
        <v>327</v>
      </c>
      <c r="N604" s="2399"/>
      <c r="O604" s="546">
        <v>5.3838540464005696E-3</v>
      </c>
      <c r="P604" s="477"/>
      <c r="Q604" s="477"/>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398"/>
      <c r="D605" s="2399"/>
      <c r="E605" s="477"/>
      <c r="F605" s="477"/>
      <c r="G605" s="477"/>
      <c r="H605" s="2594" t="s">
        <v>334</v>
      </c>
      <c r="I605" s="2399"/>
      <c r="J605" s="545">
        <v>-8.3815575104941153E-3</v>
      </c>
      <c r="K605" s="477"/>
      <c r="L605" s="477"/>
      <c r="M605" s="2595" t="s">
        <v>334</v>
      </c>
      <c r="N605" s="2399"/>
      <c r="O605" s="546">
        <v>7.6126954098950936E-3</v>
      </c>
      <c r="P605" s="477"/>
      <c r="Q605" s="477"/>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398"/>
      <c r="D606" s="2399"/>
      <c r="E606" s="477"/>
      <c r="F606" s="477"/>
      <c r="G606" s="477"/>
      <c r="H606" s="2594" t="s">
        <v>286</v>
      </c>
      <c r="I606" s="2399"/>
      <c r="J606" s="545">
        <v>4.4378535457637196E-2</v>
      </c>
      <c r="K606" s="477"/>
      <c r="L606" s="477"/>
      <c r="M606" s="2595" t="s">
        <v>286</v>
      </c>
      <c r="N606" s="2399"/>
      <c r="O606" s="546">
        <v>5.9340115196272115E-2</v>
      </c>
      <c r="P606" s="477"/>
      <c r="Q606" s="477"/>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398"/>
      <c r="D607" s="2399"/>
      <c r="E607" s="477"/>
      <c r="F607" s="477"/>
      <c r="G607" s="477"/>
      <c r="H607" s="2594" t="s">
        <v>298</v>
      </c>
      <c r="I607" s="2399"/>
      <c r="J607" s="545">
        <v>5.6681741154104535E-2</v>
      </c>
      <c r="K607" s="477"/>
      <c r="L607" s="477"/>
      <c r="M607" s="2595" t="s">
        <v>298</v>
      </c>
      <c r="N607" s="2399"/>
      <c r="O607" s="546">
        <v>1.9350544171566165E-2</v>
      </c>
      <c r="P607" s="477"/>
      <c r="Q607" s="477"/>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398"/>
      <c r="D608" s="2399"/>
      <c r="E608" s="477"/>
      <c r="F608" s="477"/>
      <c r="G608" s="477"/>
      <c r="H608" s="2594" t="s">
        <v>295</v>
      </c>
      <c r="I608" s="2399"/>
      <c r="J608" s="545">
        <v>-6.6605485768728753E-2</v>
      </c>
      <c r="K608" s="477"/>
      <c r="L608" s="477"/>
      <c r="M608" s="2595" t="s">
        <v>295</v>
      </c>
      <c r="N608" s="2399"/>
      <c r="O608" s="546">
        <v>-5.8996627199147181E-2</v>
      </c>
      <c r="P608" s="477"/>
      <c r="Q608" s="477"/>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398"/>
      <c r="D609" s="2399"/>
      <c r="E609" s="477"/>
      <c r="F609" s="477"/>
      <c r="G609" s="477"/>
      <c r="H609" s="2594" t="s">
        <v>319</v>
      </c>
      <c r="I609" s="2399"/>
      <c r="J609" s="545">
        <v>-7.0973461091686221E-3</v>
      </c>
      <c r="K609" s="477"/>
      <c r="L609" s="477"/>
      <c r="M609" s="2595" t="s">
        <v>319</v>
      </c>
      <c r="N609" s="2399"/>
      <c r="O609" s="546">
        <v>1.2400154102385636E-2</v>
      </c>
      <c r="P609" s="477"/>
      <c r="Q609" s="477"/>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398"/>
      <c r="D610" s="2399"/>
      <c r="E610" s="477"/>
      <c r="F610" s="477"/>
      <c r="G610" s="477"/>
      <c r="H610" s="2594" t="s">
        <v>311</v>
      </c>
      <c r="I610" s="2399"/>
      <c r="J610" s="545">
        <v>-2.643376064639516E-2</v>
      </c>
      <c r="K610" s="477"/>
      <c r="L610" s="477"/>
      <c r="M610" s="2595" t="s">
        <v>311</v>
      </c>
      <c r="N610" s="2399"/>
      <c r="O610" s="546">
        <v>3.3986665475603105E-2</v>
      </c>
      <c r="P610" s="477"/>
      <c r="Q610" s="477"/>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398"/>
      <c r="D611" s="2399"/>
      <c r="E611" s="477"/>
      <c r="F611" s="477"/>
      <c r="G611" s="477"/>
      <c r="H611" s="2594" t="s">
        <v>331</v>
      </c>
      <c r="I611" s="2399"/>
      <c r="J611" s="545">
        <v>2.8465045620795223E-4</v>
      </c>
      <c r="K611" s="477"/>
      <c r="L611" s="477"/>
      <c r="M611" s="2595" t="s">
        <v>331</v>
      </c>
      <c r="N611" s="2399"/>
      <c r="O611" s="546">
        <v>1.7214556330258285E-2</v>
      </c>
      <c r="P611" s="477"/>
      <c r="Q611" s="477"/>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398"/>
      <c r="D612" s="2399"/>
      <c r="E612" s="477"/>
      <c r="F612" s="477"/>
      <c r="G612" s="477"/>
      <c r="H612" s="2594" t="s">
        <v>325</v>
      </c>
      <c r="I612" s="2399"/>
      <c r="J612" s="545">
        <v>-2.1977086813280047E-2</v>
      </c>
      <c r="K612" s="477"/>
      <c r="L612" s="477"/>
      <c r="M612" s="2595" t="s">
        <v>325</v>
      </c>
      <c r="N612" s="2399"/>
      <c r="O612" s="546">
        <v>-1.5250860407886358E-2</v>
      </c>
      <c r="P612" s="477"/>
      <c r="Q612" s="477"/>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398"/>
      <c r="D613" s="2399"/>
      <c r="E613" s="477"/>
      <c r="F613" s="477"/>
      <c r="G613" s="477"/>
      <c r="H613" s="2594" t="s">
        <v>321</v>
      </c>
      <c r="I613" s="2399"/>
      <c r="J613" s="545">
        <v>-2.2062802074237029E-2</v>
      </c>
      <c r="K613" s="477"/>
      <c r="L613" s="477"/>
      <c r="M613" s="2595" t="s">
        <v>321</v>
      </c>
      <c r="N613" s="2399"/>
      <c r="O613" s="546">
        <v>-1.1674964976006027E-2</v>
      </c>
      <c r="P613" s="477"/>
      <c r="Q613" s="477"/>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398"/>
      <c r="D614" s="2399"/>
      <c r="E614" s="477"/>
      <c r="F614" s="477"/>
      <c r="G614" s="477"/>
      <c r="H614" s="2594" t="s">
        <v>307</v>
      </c>
      <c r="I614" s="2399"/>
      <c r="J614" s="545">
        <v>-2.8069462529272057E-2</v>
      </c>
      <c r="K614" s="477"/>
      <c r="L614" s="477"/>
      <c r="M614" s="2595" t="s">
        <v>307</v>
      </c>
      <c r="N614" s="2399"/>
      <c r="O614" s="546">
        <v>-3.0741845643751278E-2</v>
      </c>
      <c r="P614" s="477"/>
      <c r="Q614" s="477"/>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398"/>
      <c r="D615" s="2399"/>
      <c r="E615" s="477"/>
      <c r="F615" s="477"/>
      <c r="G615" s="477"/>
      <c r="H615" s="2594" t="s">
        <v>313</v>
      </c>
      <c r="I615" s="2399"/>
      <c r="J615" s="545">
        <v>-2.5325825070964071E-2</v>
      </c>
      <c r="K615" s="477"/>
      <c r="L615" s="477"/>
      <c r="M615" s="2595" t="s">
        <v>313</v>
      </c>
      <c r="N615" s="2399"/>
      <c r="O615" s="546">
        <v>-1.2001630840592291E-2</v>
      </c>
      <c r="P615" s="477"/>
      <c r="Q615" s="477"/>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398"/>
      <c r="D616" s="2399"/>
      <c r="E616" s="477"/>
      <c r="F616" s="477"/>
      <c r="G616" s="477"/>
      <c r="H616" s="2594" t="s">
        <v>300</v>
      </c>
      <c r="I616" s="2399"/>
      <c r="J616" s="545">
        <v>-1.0290918651516922E-2</v>
      </c>
      <c r="K616" s="477"/>
      <c r="L616" s="477"/>
      <c r="M616" s="2595" t="s">
        <v>300</v>
      </c>
      <c r="N616" s="2399"/>
      <c r="O616" s="546">
        <v>-6.6129088206751049E-2</v>
      </c>
      <c r="P616" s="477"/>
      <c r="Q616" s="477"/>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398"/>
      <c r="D617" s="2399"/>
      <c r="E617" s="477"/>
      <c r="F617" s="477"/>
      <c r="G617" s="477"/>
      <c r="H617" s="2594" t="s">
        <v>294</v>
      </c>
      <c r="I617" s="2399"/>
      <c r="J617" s="545">
        <v>-2.0693521900949644E-2</v>
      </c>
      <c r="K617" s="477"/>
      <c r="L617" s="477"/>
      <c r="M617" s="2595" t="s">
        <v>294</v>
      </c>
      <c r="N617" s="2399"/>
      <c r="O617" s="546">
        <v>-8.9780795051471241E-2</v>
      </c>
      <c r="P617" s="477"/>
      <c r="Q617" s="477"/>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398"/>
      <c r="D618" s="2399"/>
      <c r="E618" s="477"/>
      <c r="F618" s="477"/>
      <c r="G618" s="477"/>
      <c r="H618" s="2594" t="s">
        <v>302</v>
      </c>
      <c r="I618" s="2399"/>
      <c r="J618" s="545">
        <v>-2.145013611172834E-2</v>
      </c>
      <c r="K618" s="477"/>
      <c r="L618" s="477"/>
      <c r="M618" s="2595" t="s">
        <v>302</v>
      </c>
      <c r="N618" s="2399"/>
      <c r="O618" s="546">
        <v>-5.7860015634702042E-2</v>
      </c>
      <c r="P618" s="477"/>
      <c r="Q618" s="477"/>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398"/>
      <c r="D619" s="2399"/>
      <c r="E619" s="477"/>
      <c r="F619" s="477"/>
      <c r="G619" s="477"/>
      <c r="H619" s="2596" t="s">
        <v>317</v>
      </c>
      <c r="I619" s="2399"/>
      <c r="J619" s="548">
        <v>-2.3355326912356675E-2</v>
      </c>
      <c r="K619" s="477"/>
      <c r="L619" s="477"/>
      <c r="M619" s="2597" t="s">
        <v>317</v>
      </c>
      <c r="N619" s="2399"/>
      <c r="O619" s="549">
        <v>1.6100294506085185E-2</v>
      </c>
      <c r="P619" s="477"/>
      <c r="Q619" s="477"/>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398"/>
      <c r="D620" s="2399"/>
      <c r="E620" s="477"/>
      <c r="F620" s="477"/>
      <c r="G620" s="477"/>
      <c r="H620" s="2398"/>
      <c r="I620" s="2399"/>
      <c r="J620" s="493"/>
      <c r="K620" s="477"/>
      <c r="L620" s="477"/>
      <c r="M620" s="2398"/>
      <c r="N620" s="2399"/>
      <c r="O620" s="493"/>
      <c r="P620" s="477"/>
      <c r="Q620" s="477"/>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398"/>
      <c r="D621" s="2399"/>
      <c r="E621" s="477"/>
      <c r="F621" s="477"/>
      <c r="G621" s="477"/>
      <c r="H621" s="2398"/>
      <c r="I621" s="2399"/>
      <c r="J621" s="477"/>
      <c r="K621" s="477"/>
      <c r="L621" s="477"/>
      <c r="M621" s="2398"/>
      <c r="N621" s="2399"/>
      <c r="O621" s="477"/>
      <c r="P621" s="477"/>
      <c r="Q621" s="477"/>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398"/>
      <c r="D622" s="2399"/>
      <c r="E622" s="477"/>
      <c r="F622" s="477"/>
      <c r="G622" s="477"/>
      <c r="H622" s="2590" t="s">
        <v>245</v>
      </c>
      <c r="I622" s="2399"/>
      <c r="J622" s="2399"/>
      <c r="K622" s="477"/>
      <c r="L622" s="477"/>
      <c r="M622" s="2591" t="s">
        <v>245</v>
      </c>
      <c r="N622" s="2399"/>
      <c r="O622" s="2399"/>
      <c r="P622" s="477"/>
      <c r="Q622" s="477"/>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398"/>
      <c r="D623" s="2399"/>
      <c r="E623" s="477"/>
      <c r="F623" s="477"/>
      <c r="G623" s="477"/>
      <c r="H623" s="2592" t="s">
        <v>194</v>
      </c>
      <c r="I623" s="2399"/>
      <c r="J623" s="567" t="s">
        <v>195</v>
      </c>
      <c r="K623" s="477"/>
      <c r="L623" s="477"/>
      <c r="M623" s="2593" t="s">
        <v>194</v>
      </c>
      <c r="N623" s="2399"/>
      <c r="O623" s="568" t="s">
        <v>195</v>
      </c>
      <c r="P623" s="477"/>
      <c r="Q623" s="477"/>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398"/>
      <c r="D624" s="2399"/>
      <c r="E624" s="477"/>
      <c r="F624" s="477"/>
      <c r="G624" s="477"/>
      <c r="H624" s="2588" t="s">
        <v>195</v>
      </c>
      <c r="I624" s="2399"/>
      <c r="J624" s="569">
        <v>1</v>
      </c>
      <c r="K624" s="477"/>
      <c r="L624" s="477"/>
      <c r="M624" s="2589" t="s">
        <v>195</v>
      </c>
      <c r="N624" s="2399"/>
      <c r="O624" s="570">
        <v>1</v>
      </c>
      <c r="P624" s="477"/>
      <c r="Q624" s="477"/>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398"/>
      <c r="D625" s="2399"/>
      <c r="E625" s="477"/>
      <c r="F625" s="477"/>
      <c r="G625" s="477"/>
      <c r="H625" s="2398"/>
      <c r="I625" s="2399"/>
      <c r="J625" s="493"/>
      <c r="K625" s="477"/>
      <c r="L625" s="477"/>
      <c r="M625" s="2398"/>
      <c r="N625" s="2399"/>
      <c r="O625" s="493"/>
      <c r="P625" s="477"/>
      <c r="Q625" s="477"/>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398"/>
      <c r="D626" s="2399"/>
      <c r="E626" s="477"/>
      <c r="F626" s="477"/>
      <c r="G626" s="477"/>
      <c r="H626" s="2398"/>
      <c r="I626" s="2399"/>
      <c r="J626" s="477"/>
      <c r="K626" s="477"/>
      <c r="L626" s="477"/>
      <c r="M626" s="2398"/>
      <c r="N626" s="2399"/>
      <c r="O626" s="477"/>
      <c r="P626" s="477"/>
      <c r="Q626" s="477"/>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398"/>
      <c r="D627" s="2399"/>
      <c r="E627" s="477"/>
      <c r="F627" s="477"/>
      <c r="G627" s="477"/>
      <c r="H627" s="2398"/>
      <c r="I627" s="2399"/>
      <c r="J627" s="477"/>
      <c r="K627" s="477"/>
      <c r="L627" s="477"/>
      <c r="M627" s="2398"/>
      <c r="N627" s="2399"/>
      <c r="O627" s="477"/>
      <c r="P627" s="477"/>
      <c r="Q627" s="477"/>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398"/>
      <c r="D628" s="2399"/>
      <c r="E628" s="477"/>
      <c r="F628" s="477"/>
      <c r="G628" s="477"/>
      <c r="H628" s="2398"/>
      <c r="I628" s="2399"/>
      <c r="J628" s="477"/>
      <c r="K628" s="477"/>
      <c r="L628" s="477"/>
      <c r="M628" s="2398"/>
      <c r="N628" s="2399"/>
      <c r="O628" s="477"/>
      <c r="P628" s="477"/>
      <c r="Q628" s="477"/>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398"/>
      <c r="D629" s="2399"/>
      <c r="E629" s="477"/>
      <c r="F629" s="477"/>
      <c r="G629" s="477"/>
      <c r="H629" s="2398"/>
      <c r="I629" s="2399"/>
      <c r="J629" s="477"/>
      <c r="K629" s="477"/>
      <c r="L629" s="477"/>
      <c r="M629" s="2398"/>
      <c r="N629" s="2399"/>
      <c r="O629" s="477"/>
      <c r="P629" s="477"/>
      <c r="Q629" s="477"/>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398"/>
      <c r="D630" s="2399"/>
      <c r="E630" s="477"/>
      <c r="F630" s="477"/>
      <c r="G630" s="477"/>
      <c r="H630" s="2398"/>
      <c r="I630" s="2399"/>
      <c r="J630" s="477"/>
      <c r="K630" s="477"/>
      <c r="L630" s="477"/>
      <c r="M630" s="2398"/>
      <c r="N630" s="2399"/>
      <c r="O630" s="477"/>
      <c r="P630" s="477"/>
      <c r="Q630" s="477"/>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398"/>
      <c r="D631" s="2399"/>
      <c r="E631" s="477"/>
      <c r="F631" s="477"/>
      <c r="G631" s="477"/>
      <c r="H631" s="2398"/>
      <c r="I631" s="2399"/>
      <c r="J631" s="477"/>
      <c r="K631" s="477"/>
      <c r="L631" s="477"/>
      <c r="M631" s="2398"/>
      <c r="N631" s="2399"/>
      <c r="O631" s="477"/>
      <c r="P631" s="477"/>
      <c r="Q631" s="477"/>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398"/>
      <c r="D632" s="2399"/>
      <c r="E632" s="477"/>
      <c r="F632" s="477"/>
      <c r="G632" s="477"/>
      <c r="H632" s="2398"/>
      <c r="I632" s="2399"/>
      <c r="J632" s="477"/>
      <c r="K632" s="477"/>
      <c r="L632" s="477"/>
      <c r="M632" s="2398"/>
      <c r="N632" s="2399"/>
      <c r="O632" s="477"/>
      <c r="P632" s="477"/>
      <c r="Q632" s="477"/>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398"/>
      <c r="D633" s="2399"/>
      <c r="E633" s="477"/>
      <c r="F633" s="477"/>
      <c r="G633" s="477"/>
      <c r="H633" s="2398"/>
      <c r="I633" s="2399"/>
      <c r="J633" s="477"/>
      <c r="K633" s="477"/>
      <c r="L633" s="477"/>
      <c r="M633" s="2398"/>
      <c r="N633" s="2399"/>
      <c r="O633" s="477"/>
      <c r="P633" s="477"/>
      <c r="Q633" s="477"/>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398"/>
      <c r="D634" s="2399"/>
      <c r="E634" s="477"/>
      <c r="F634" s="477"/>
      <c r="G634" s="477"/>
      <c r="H634" s="2398"/>
      <c r="I634" s="2399"/>
      <c r="J634" s="477"/>
      <c r="K634" s="477"/>
      <c r="L634" s="477"/>
      <c r="M634" s="2398"/>
      <c r="N634" s="2399"/>
      <c r="O634" s="477"/>
      <c r="P634" s="477"/>
      <c r="Q634" s="477"/>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398"/>
      <c r="D635" s="2399"/>
      <c r="E635" s="477"/>
      <c r="F635" s="477"/>
      <c r="G635" s="477"/>
      <c r="H635" s="2398"/>
      <c r="I635" s="2399"/>
      <c r="J635" s="477"/>
      <c r="K635" s="477"/>
      <c r="L635" s="477"/>
      <c r="M635" s="2398"/>
      <c r="N635" s="2399"/>
      <c r="O635" s="477"/>
      <c r="P635" s="477"/>
      <c r="Q635" s="477"/>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398"/>
      <c r="D636" s="2399"/>
      <c r="E636" s="477"/>
      <c r="F636" s="477"/>
      <c r="G636" s="477"/>
      <c r="H636" s="2398"/>
      <c r="I636" s="2399"/>
      <c r="J636" s="477"/>
      <c r="K636" s="477"/>
      <c r="L636" s="477"/>
      <c r="M636" s="2398"/>
      <c r="N636" s="2399"/>
      <c r="O636" s="477"/>
      <c r="P636" s="477"/>
      <c r="Q636" s="477"/>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398"/>
      <c r="D637" s="2399"/>
      <c r="E637" s="477"/>
      <c r="F637" s="477"/>
      <c r="G637" s="477"/>
      <c r="H637" s="2398"/>
      <c r="I637" s="2399"/>
      <c r="J637" s="477"/>
      <c r="K637" s="477"/>
      <c r="L637" s="477"/>
      <c r="M637" s="2398"/>
      <c r="N637" s="2399"/>
      <c r="O637" s="477"/>
      <c r="P637" s="477"/>
      <c r="Q637" s="477"/>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398"/>
      <c r="D638" s="2399"/>
      <c r="E638" s="477"/>
      <c r="F638" s="477"/>
      <c r="G638" s="477"/>
      <c r="H638" s="2398"/>
      <c r="I638" s="2399"/>
      <c r="J638" s="477"/>
      <c r="K638" s="477"/>
      <c r="L638" s="477"/>
      <c r="M638" s="2398"/>
      <c r="N638" s="2399"/>
      <c r="O638" s="477"/>
      <c r="P638" s="477"/>
      <c r="Q638" s="477"/>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398"/>
      <c r="D639" s="2399"/>
      <c r="E639" s="477"/>
      <c r="F639" s="477"/>
      <c r="G639" s="477"/>
      <c r="H639" s="2398"/>
      <c r="I639" s="2399"/>
      <c r="J639" s="477"/>
      <c r="K639" s="477"/>
      <c r="L639" s="477"/>
      <c r="M639" s="2398"/>
      <c r="N639" s="2399"/>
      <c r="O639" s="477"/>
      <c r="P639" s="477"/>
      <c r="Q639" s="477"/>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398"/>
      <c r="D640" s="2399"/>
      <c r="E640" s="477"/>
      <c r="F640" s="477"/>
      <c r="G640" s="477"/>
      <c r="H640" s="2398"/>
      <c r="I640" s="2399"/>
      <c r="J640" s="477"/>
      <c r="K640" s="477"/>
      <c r="L640" s="477"/>
      <c r="M640" s="2398"/>
      <c r="N640" s="2399"/>
      <c r="O640" s="477"/>
      <c r="P640" s="477"/>
      <c r="Q640" s="477"/>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398"/>
      <c r="D641" s="2399"/>
      <c r="E641" s="477"/>
      <c r="F641" s="477"/>
      <c r="G641" s="477"/>
      <c r="H641" s="2398"/>
      <c r="I641" s="2399"/>
      <c r="J641" s="477"/>
      <c r="K641" s="477"/>
      <c r="L641" s="477"/>
      <c r="M641" s="2398"/>
      <c r="N641" s="2399"/>
      <c r="O641" s="477"/>
      <c r="P641" s="477"/>
      <c r="Q641" s="477"/>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398"/>
      <c r="D642" s="2399"/>
      <c r="E642" s="477"/>
      <c r="F642" s="477"/>
      <c r="G642" s="477"/>
      <c r="H642" s="2398"/>
      <c r="I642" s="2399"/>
      <c r="J642" s="477"/>
      <c r="K642" s="477"/>
      <c r="L642" s="477"/>
      <c r="M642" s="2398"/>
      <c r="N642" s="2399"/>
      <c r="O642" s="477"/>
      <c r="P642" s="477"/>
      <c r="Q642" s="477"/>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398"/>
      <c r="D643" s="2399"/>
      <c r="E643" s="477"/>
      <c r="F643" s="477"/>
      <c r="G643" s="477"/>
      <c r="H643" s="2398"/>
      <c r="I643" s="2399"/>
      <c r="J643" s="477"/>
      <c r="K643" s="477"/>
      <c r="L643" s="477"/>
      <c r="M643" s="2398"/>
      <c r="N643" s="2399"/>
      <c r="O643" s="477"/>
      <c r="P643" s="477"/>
      <c r="Q643" s="477"/>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398"/>
      <c r="D644" s="2399"/>
      <c r="E644" s="477"/>
      <c r="F644" s="477"/>
      <c r="G644" s="477"/>
      <c r="H644" s="2398"/>
      <c r="I644" s="2399"/>
      <c r="J644" s="477"/>
      <c r="K644" s="477"/>
      <c r="L644" s="477"/>
      <c r="M644" s="2398"/>
      <c r="N644" s="2399"/>
      <c r="O644" s="477"/>
      <c r="P644" s="477"/>
      <c r="Q644" s="477"/>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398"/>
      <c r="D645" s="2399"/>
      <c r="E645" s="477"/>
      <c r="F645" s="477"/>
      <c r="G645" s="477"/>
      <c r="H645" s="2398"/>
      <c r="I645" s="2399"/>
      <c r="J645" s="477"/>
      <c r="K645" s="477"/>
      <c r="L645" s="477"/>
      <c r="M645" s="2398"/>
      <c r="N645" s="2399"/>
      <c r="O645" s="477"/>
      <c r="P645" s="477"/>
      <c r="Q645" s="477"/>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398"/>
      <c r="D646" s="2399"/>
      <c r="E646" s="477"/>
      <c r="F646" s="477"/>
      <c r="G646" s="477"/>
      <c r="H646" s="2398"/>
      <c r="I646" s="2399"/>
      <c r="J646" s="477"/>
      <c r="K646" s="477"/>
      <c r="L646" s="477"/>
      <c r="M646" s="2398"/>
      <c r="N646" s="2399"/>
      <c r="O646" s="477"/>
      <c r="P646" s="477"/>
      <c r="Q646" s="477"/>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398"/>
      <c r="D647" s="2399"/>
      <c r="E647" s="477"/>
      <c r="F647" s="477"/>
      <c r="G647" s="477"/>
      <c r="H647" s="2398"/>
      <c r="I647" s="2399"/>
      <c r="J647" s="477"/>
      <c r="K647" s="477"/>
      <c r="L647" s="477"/>
      <c r="M647" s="2398"/>
      <c r="N647" s="2399"/>
      <c r="O647" s="477"/>
      <c r="P647" s="477"/>
      <c r="Q647" s="477"/>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398"/>
      <c r="D648" s="2399"/>
      <c r="E648" s="477"/>
      <c r="F648" s="477"/>
      <c r="G648" s="477"/>
      <c r="H648" s="2398"/>
      <c r="I648" s="2399"/>
      <c r="J648" s="477"/>
      <c r="K648" s="477"/>
      <c r="L648" s="477"/>
      <c r="M648" s="2398"/>
      <c r="N648" s="2399"/>
      <c r="O648" s="477"/>
      <c r="P648" s="477"/>
      <c r="Q648" s="477"/>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398"/>
      <c r="D649" s="2399"/>
      <c r="E649" s="477"/>
      <c r="F649" s="477"/>
      <c r="G649" s="477"/>
      <c r="H649" s="2398"/>
      <c r="I649" s="2399"/>
      <c r="J649" s="477"/>
      <c r="K649" s="477"/>
      <c r="L649" s="477"/>
      <c r="M649" s="2398"/>
      <c r="N649" s="2399"/>
      <c r="O649" s="477"/>
      <c r="P649" s="477"/>
      <c r="Q649" s="477"/>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398"/>
      <c r="D650" s="2399"/>
      <c r="E650" s="477"/>
      <c r="F650" s="477"/>
      <c r="G650" s="477"/>
      <c r="H650" s="2398"/>
      <c r="I650" s="2399"/>
      <c r="J650" s="477"/>
      <c r="K650" s="477"/>
      <c r="L650" s="477"/>
      <c r="M650" s="2398"/>
      <c r="N650" s="2399"/>
      <c r="O650" s="477"/>
      <c r="P650" s="477"/>
      <c r="Q650" s="477"/>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398"/>
      <c r="D651" s="2399"/>
      <c r="E651" s="477"/>
      <c r="F651" s="477"/>
      <c r="G651" s="477"/>
      <c r="H651" s="2398"/>
      <c r="I651" s="2399"/>
      <c r="J651" s="477"/>
      <c r="K651" s="477"/>
      <c r="L651" s="477"/>
      <c r="M651" s="2398"/>
      <c r="N651" s="2399"/>
      <c r="O651" s="477"/>
      <c r="P651" s="477"/>
      <c r="Q651" s="477"/>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398"/>
      <c r="D652" s="2399"/>
      <c r="E652" s="477"/>
      <c r="F652" s="477"/>
      <c r="G652" s="477"/>
      <c r="H652" s="2398"/>
      <c r="I652" s="2399"/>
      <c r="J652" s="477"/>
      <c r="K652" s="477"/>
      <c r="L652" s="477"/>
      <c r="M652" s="2398"/>
      <c r="N652" s="2399"/>
      <c r="O652" s="477"/>
      <c r="P652" s="477"/>
      <c r="Q652" s="477"/>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398"/>
      <c r="D653" s="2399"/>
      <c r="E653" s="477"/>
      <c r="F653" s="477"/>
      <c r="G653" s="477"/>
      <c r="H653" s="2398"/>
      <c r="I653" s="2399"/>
      <c r="J653" s="477"/>
      <c r="K653" s="477"/>
      <c r="L653" s="477"/>
      <c r="M653" s="2398"/>
      <c r="N653" s="2399"/>
      <c r="O653" s="477"/>
      <c r="P653" s="477"/>
      <c r="Q653" s="477"/>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398"/>
      <c r="D654" s="2399"/>
      <c r="E654" s="477"/>
      <c r="F654" s="477"/>
      <c r="G654" s="477"/>
      <c r="H654" s="2398"/>
      <c r="I654" s="2399"/>
      <c r="J654" s="477"/>
      <c r="K654" s="477"/>
      <c r="L654" s="477"/>
      <c r="M654" s="2398"/>
      <c r="N654" s="2399"/>
      <c r="O654" s="477"/>
      <c r="P654" s="477"/>
      <c r="Q654" s="477"/>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398"/>
      <c r="D655" s="2399"/>
      <c r="E655" s="477"/>
      <c r="F655" s="477"/>
      <c r="G655" s="477"/>
      <c r="H655" s="2398"/>
      <c r="I655" s="2399"/>
      <c r="J655" s="477"/>
      <c r="K655" s="477"/>
      <c r="L655" s="477"/>
      <c r="M655" s="2398"/>
      <c r="N655" s="2399"/>
      <c r="O655" s="477"/>
      <c r="P655" s="477"/>
      <c r="Q655" s="477"/>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398"/>
      <c r="D656" s="2399"/>
      <c r="E656" s="477"/>
      <c r="F656" s="477"/>
      <c r="G656" s="477"/>
      <c r="H656" s="2398"/>
      <c r="I656" s="2399"/>
      <c r="J656" s="477"/>
      <c r="K656" s="477"/>
      <c r="L656" s="477"/>
      <c r="M656" s="2398"/>
      <c r="N656" s="2399"/>
      <c r="O656" s="477"/>
      <c r="P656" s="477"/>
      <c r="Q656" s="477"/>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398"/>
      <c r="D657" s="2399"/>
      <c r="E657" s="477"/>
      <c r="F657" s="477"/>
      <c r="G657" s="477"/>
      <c r="H657" s="2398"/>
      <c r="I657" s="2399"/>
      <c r="J657" s="477"/>
      <c r="K657" s="477"/>
      <c r="L657" s="477"/>
      <c r="M657" s="2398"/>
      <c r="N657" s="2399"/>
      <c r="O657" s="477"/>
      <c r="P657" s="477"/>
      <c r="Q657" s="477"/>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398"/>
      <c r="D658" s="2399"/>
      <c r="E658" s="477"/>
      <c r="F658" s="477"/>
      <c r="G658" s="477"/>
      <c r="H658" s="2398"/>
      <c r="I658" s="2399"/>
      <c r="J658" s="477"/>
      <c r="K658" s="477"/>
      <c r="L658" s="477"/>
      <c r="M658" s="2398"/>
      <c r="N658" s="2399"/>
      <c r="O658" s="477"/>
      <c r="P658" s="477"/>
      <c r="Q658" s="477"/>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398"/>
      <c r="D659" s="2399"/>
      <c r="E659" s="477"/>
      <c r="F659" s="477"/>
      <c r="G659" s="477"/>
      <c r="H659" s="2398"/>
      <c r="I659" s="2399"/>
      <c r="J659" s="477"/>
      <c r="K659" s="477"/>
      <c r="L659" s="477"/>
      <c r="M659" s="2398"/>
      <c r="N659" s="2399"/>
      <c r="O659" s="477"/>
      <c r="P659" s="477"/>
      <c r="Q659" s="477"/>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398"/>
      <c r="D660" s="2399"/>
      <c r="E660" s="477"/>
      <c r="F660" s="477"/>
      <c r="G660" s="477"/>
      <c r="H660" s="2398"/>
      <c r="I660" s="2399"/>
      <c r="J660" s="477"/>
      <c r="K660" s="477"/>
      <c r="L660" s="477"/>
      <c r="M660" s="2398"/>
      <c r="N660" s="2399"/>
      <c r="O660" s="477"/>
      <c r="P660" s="477"/>
      <c r="Q660" s="477"/>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398"/>
      <c r="D661" s="2399"/>
      <c r="E661" s="477"/>
      <c r="F661" s="477"/>
      <c r="G661" s="477"/>
      <c r="H661" s="2398"/>
      <c r="I661" s="2399"/>
      <c r="J661" s="477"/>
      <c r="K661" s="477"/>
      <c r="L661" s="477"/>
      <c r="M661" s="2398"/>
      <c r="N661" s="2399"/>
      <c r="O661" s="477"/>
      <c r="P661" s="477"/>
      <c r="Q661" s="477"/>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398"/>
      <c r="D662" s="2399"/>
      <c r="E662" s="477"/>
      <c r="F662" s="477"/>
      <c r="G662" s="477"/>
      <c r="H662" s="2398"/>
      <c r="I662" s="2399"/>
      <c r="J662" s="477"/>
      <c r="K662" s="477"/>
      <c r="L662" s="477"/>
      <c r="M662" s="2398"/>
      <c r="N662" s="2399"/>
      <c r="O662" s="477"/>
      <c r="P662" s="477"/>
      <c r="Q662" s="477"/>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398"/>
      <c r="D663" s="2399"/>
      <c r="E663" s="477"/>
      <c r="F663" s="477"/>
      <c r="G663" s="477"/>
      <c r="H663" s="2398"/>
      <c r="I663" s="2399"/>
      <c r="J663" s="477"/>
      <c r="K663" s="477"/>
      <c r="L663" s="477"/>
      <c r="M663" s="2398"/>
      <c r="N663" s="2399"/>
      <c r="O663" s="477"/>
      <c r="P663" s="477"/>
      <c r="Q663" s="477"/>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398"/>
      <c r="D664" s="2399"/>
      <c r="E664" s="477"/>
      <c r="F664" s="477"/>
      <c r="G664" s="477"/>
      <c r="H664" s="2398"/>
      <c r="I664" s="2399"/>
      <c r="J664" s="477"/>
      <c r="K664" s="477"/>
      <c r="L664" s="477"/>
      <c r="M664" s="2398"/>
      <c r="N664" s="2399"/>
      <c r="O664" s="477"/>
      <c r="P664" s="477"/>
      <c r="Q664" s="477"/>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398"/>
      <c r="D665" s="2399"/>
      <c r="E665" s="477"/>
      <c r="F665" s="477"/>
      <c r="G665" s="477"/>
      <c r="H665" s="2398"/>
      <c r="I665" s="2399"/>
      <c r="J665" s="477"/>
      <c r="K665" s="477"/>
      <c r="L665" s="477"/>
      <c r="M665" s="2398"/>
      <c r="N665" s="2399"/>
      <c r="O665" s="477"/>
      <c r="P665" s="477"/>
      <c r="Q665" s="477"/>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398"/>
      <c r="D666" s="2399"/>
      <c r="E666" s="477"/>
      <c r="F666" s="477"/>
      <c r="G666" s="477"/>
      <c r="H666" s="2398"/>
      <c r="I666" s="2399"/>
      <c r="J666" s="477"/>
      <c r="K666" s="477"/>
      <c r="L666" s="477"/>
      <c r="M666" s="2398"/>
      <c r="N666" s="2399"/>
      <c r="O666" s="477"/>
      <c r="P666" s="477"/>
      <c r="Q666" s="477"/>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398"/>
      <c r="D667" s="2399"/>
      <c r="E667" s="477"/>
      <c r="F667" s="477"/>
      <c r="G667" s="477"/>
      <c r="H667" s="2398"/>
      <c r="I667" s="2399"/>
      <c r="J667" s="477"/>
      <c r="K667" s="477"/>
      <c r="L667" s="477"/>
      <c r="M667" s="2398"/>
      <c r="N667" s="2399"/>
      <c r="O667" s="477"/>
      <c r="P667" s="477"/>
      <c r="Q667" s="477"/>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398"/>
      <c r="D668" s="2399"/>
      <c r="E668" s="477"/>
      <c r="F668" s="477"/>
      <c r="G668" s="477"/>
      <c r="H668" s="2398"/>
      <c r="I668" s="2399"/>
      <c r="J668" s="477"/>
      <c r="K668" s="477"/>
      <c r="L668" s="477"/>
      <c r="M668" s="2398"/>
      <c r="N668" s="2399"/>
      <c r="O668" s="477"/>
      <c r="P668" s="477"/>
      <c r="Q668" s="477"/>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398"/>
      <c r="D669" s="2399"/>
      <c r="E669" s="477"/>
      <c r="F669" s="477"/>
      <c r="G669" s="477"/>
      <c r="H669" s="2398"/>
      <c r="I669" s="2399"/>
      <c r="J669" s="477"/>
      <c r="K669" s="477"/>
      <c r="L669" s="477"/>
      <c r="M669" s="2398"/>
      <c r="N669" s="2399"/>
      <c r="O669" s="477"/>
      <c r="P669" s="477"/>
      <c r="Q669" s="477"/>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398"/>
      <c r="D670" s="2399"/>
      <c r="E670" s="477"/>
      <c r="F670" s="477"/>
      <c r="G670" s="477"/>
      <c r="H670" s="2398"/>
      <c r="I670" s="2399"/>
      <c r="J670" s="477"/>
      <c r="K670" s="477"/>
      <c r="L670" s="477"/>
      <c r="M670" s="2398"/>
      <c r="N670" s="2399"/>
      <c r="O670" s="477"/>
      <c r="P670" s="477"/>
      <c r="Q670" s="477"/>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398"/>
      <c r="D671" s="2399"/>
      <c r="E671" s="477"/>
      <c r="F671" s="477"/>
      <c r="G671" s="477"/>
      <c r="H671" s="2398"/>
      <c r="I671" s="2399"/>
      <c r="J671" s="477"/>
      <c r="K671" s="477"/>
      <c r="L671" s="477"/>
      <c r="M671" s="2398"/>
      <c r="N671" s="2399"/>
      <c r="O671" s="477"/>
      <c r="P671" s="477"/>
      <c r="Q671" s="477"/>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398"/>
      <c r="D672" s="2399"/>
      <c r="E672" s="477"/>
      <c r="F672" s="477"/>
      <c r="G672" s="477"/>
      <c r="H672" s="2398"/>
      <c r="I672" s="2399"/>
      <c r="J672" s="477"/>
      <c r="K672" s="477"/>
      <c r="L672" s="477"/>
      <c r="M672" s="2398"/>
      <c r="N672" s="2399"/>
      <c r="O672" s="477"/>
      <c r="P672" s="477"/>
      <c r="Q672" s="477"/>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398"/>
      <c r="D673" s="2399"/>
      <c r="E673" s="477"/>
      <c r="F673" s="477"/>
      <c r="G673" s="477"/>
      <c r="H673" s="2398"/>
      <c r="I673" s="2399"/>
      <c r="J673" s="477"/>
      <c r="K673" s="477"/>
      <c r="L673" s="477"/>
      <c r="M673" s="2398"/>
      <c r="N673" s="2399"/>
      <c r="O673" s="477"/>
      <c r="P673" s="477"/>
      <c r="Q673" s="477"/>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398"/>
      <c r="D674" s="2399"/>
      <c r="E674" s="477"/>
      <c r="F674" s="477"/>
      <c r="G674" s="477"/>
      <c r="H674" s="2398"/>
      <c r="I674" s="2399"/>
      <c r="J674" s="477"/>
      <c r="K674" s="477"/>
      <c r="L674" s="477"/>
      <c r="M674" s="2398"/>
      <c r="N674" s="2399"/>
      <c r="O674" s="477"/>
      <c r="P674" s="477"/>
      <c r="Q674" s="477"/>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398"/>
      <c r="D675" s="2399"/>
      <c r="E675" s="477"/>
      <c r="F675" s="477"/>
      <c r="G675" s="477"/>
      <c r="H675" s="2398"/>
      <c r="I675" s="2399"/>
      <c r="J675" s="477"/>
      <c r="K675" s="477"/>
      <c r="L675" s="477"/>
      <c r="M675" s="2398"/>
      <c r="N675" s="2399"/>
      <c r="O675" s="477"/>
      <c r="P675" s="477"/>
      <c r="Q675" s="477"/>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398"/>
      <c r="D676" s="2399"/>
      <c r="E676" s="477"/>
      <c r="F676" s="477"/>
      <c r="G676" s="477"/>
      <c r="H676" s="2398"/>
      <c r="I676" s="2399"/>
      <c r="J676" s="477"/>
      <c r="K676" s="477"/>
      <c r="L676" s="477"/>
      <c r="M676" s="2398"/>
      <c r="N676" s="2399"/>
      <c r="O676" s="477"/>
      <c r="P676" s="477"/>
      <c r="Q676" s="477"/>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398"/>
      <c r="D677" s="2399"/>
      <c r="E677" s="477"/>
      <c r="F677" s="477"/>
      <c r="G677" s="477"/>
      <c r="H677" s="2398"/>
      <c r="I677" s="2399"/>
      <c r="J677" s="477"/>
      <c r="K677" s="477"/>
      <c r="L677" s="477"/>
      <c r="M677" s="2398"/>
      <c r="N677" s="2399"/>
      <c r="O677" s="477"/>
      <c r="P677" s="477"/>
      <c r="Q677" s="477"/>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398"/>
      <c r="D678" s="2399"/>
      <c r="E678" s="477"/>
      <c r="F678" s="477"/>
      <c r="G678" s="477"/>
      <c r="H678" s="2398"/>
      <c r="I678" s="2399"/>
      <c r="J678" s="477"/>
      <c r="K678" s="477"/>
      <c r="L678" s="477"/>
      <c r="M678" s="2398"/>
      <c r="N678" s="2399"/>
      <c r="O678" s="477"/>
      <c r="P678" s="477"/>
      <c r="Q678" s="477"/>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398"/>
      <c r="D679" s="2399"/>
      <c r="E679" s="477"/>
      <c r="F679" s="477"/>
      <c r="G679" s="477"/>
      <c r="H679" s="2398"/>
      <c r="I679" s="2399"/>
      <c r="J679" s="477"/>
      <c r="K679" s="477"/>
      <c r="L679" s="477"/>
      <c r="M679" s="2398"/>
      <c r="N679" s="2399"/>
      <c r="O679" s="477"/>
      <c r="P679" s="477"/>
      <c r="Q679" s="477"/>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398"/>
      <c r="D680" s="2399"/>
      <c r="E680" s="477"/>
      <c r="F680" s="477"/>
      <c r="G680" s="477"/>
      <c r="H680" s="2398"/>
      <c r="I680" s="2399"/>
      <c r="J680" s="477"/>
      <c r="K680" s="477"/>
      <c r="L680" s="477"/>
      <c r="M680" s="2398"/>
      <c r="N680" s="2399"/>
      <c r="O680" s="477"/>
      <c r="P680" s="477"/>
      <c r="Q680" s="477"/>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398"/>
      <c r="D681" s="2399"/>
      <c r="E681" s="477"/>
      <c r="F681" s="477"/>
      <c r="G681" s="477"/>
      <c r="H681" s="2398"/>
      <c r="I681" s="2399"/>
      <c r="J681" s="477"/>
      <c r="K681" s="477"/>
      <c r="L681" s="477"/>
      <c r="M681" s="2398"/>
      <c r="N681" s="2399"/>
      <c r="O681" s="477"/>
      <c r="P681" s="477"/>
      <c r="Q681" s="477"/>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398"/>
      <c r="D682" s="2399"/>
      <c r="E682" s="477"/>
      <c r="F682" s="477"/>
      <c r="G682" s="477"/>
      <c r="H682" s="2398"/>
      <c r="I682" s="2399"/>
      <c r="J682" s="477"/>
      <c r="K682" s="477"/>
      <c r="L682" s="477"/>
      <c r="M682" s="2398"/>
      <c r="N682" s="2399"/>
      <c r="O682" s="477"/>
      <c r="P682" s="477"/>
      <c r="Q682" s="477"/>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398"/>
      <c r="D683" s="2399"/>
      <c r="E683" s="477"/>
      <c r="F683" s="477"/>
      <c r="G683" s="477"/>
      <c r="H683" s="2398"/>
      <c r="I683" s="2399"/>
      <c r="J683" s="477"/>
      <c r="K683" s="477"/>
      <c r="L683" s="477"/>
      <c r="M683" s="2398"/>
      <c r="N683" s="2399"/>
      <c r="O683" s="477"/>
      <c r="P683" s="477"/>
      <c r="Q683" s="477"/>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398"/>
      <c r="D684" s="2399"/>
      <c r="E684" s="477"/>
      <c r="F684" s="477"/>
      <c r="G684" s="477"/>
      <c r="H684" s="2398"/>
      <c r="I684" s="2399"/>
      <c r="J684" s="477"/>
      <c r="K684" s="477"/>
      <c r="L684" s="477"/>
      <c r="M684" s="2398"/>
      <c r="N684" s="2399"/>
      <c r="O684" s="477"/>
      <c r="P684" s="477"/>
      <c r="Q684" s="477"/>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398"/>
      <c r="D685" s="2399"/>
      <c r="E685" s="477"/>
      <c r="F685" s="477"/>
      <c r="G685" s="477"/>
      <c r="H685" s="2398"/>
      <c r="I685" s="2399"/>
      <c r="J685" s="477"/>
      <c r="K685" s="477"/>
      <c r="L685" s="477"/>
      <c r="M685" s="2398"/>
      <c r="N685" s="2399"/>
      <c r="O685" s="477"/>
      <c r="P685" s="477"/>
      <c r="Q685" s="477"/>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398"/>
      <c r="D686" s="2399"/>
      <c r="E686" s="477"/>
      <c r="F686" s="477"/>
      <c r="G686" s="477"/>
      <c r="H686" s="2398"/>
      <c r="I686" s="2399"/>
      <c r="J686" s="477"/>
      <c r="K686" s="477"/>
      <c r="L686" s="477"/>
      <c r="M686" s="2398"/>
      <c r="N686" s="2399"/>
      <c r="O686" s="477"/>
      <c r="P686" s="477"/>
      <c r="Q686" s="477"/>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398"/>
      <c r="D687" s="2399"/>
      <c r="E687" s="477"/>
      <c r="F687" s="477"/>
      <c r="G687" s="477"/>
      <c r="H687" s="2398"/>
      <c r="I687" s="2399"/>
      <c r="J687" s="477"/>
      <c r="K687" s="477"/>
      <c r="L687" s="477"/>
      <c r="M687" s="2398"/>
      <c r="N687" s="2399"/>
      <c r="O687" s="477"/>
      <c r="P687" s="477"/>
      <c r="Q687" s="477"/>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398"/>
      <c r="D688" s="2399"/>
      <c r="E688" s="477"/>
      <c r="F688" s="477"/>
      <c r="G688" s="477"/>
      <c r="H688" s="2398"/>
      <c r="I688" s="2399"/>
      <c r="J688" s="477"/>
      <c r="K688" s="477"/>
      <c r="L688" s="477"/>
      <c r="M688" s="2398"/>
      <c r="N688" s="2399"/>
      <c r="O688" s="477"/>
      <c r="P688" s="477"/>
      <c r="Q688" s="477"/>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398"/>
      <c r="D689" s="2399"/>
      <c r="E689" s="477"/>
      <c r="F689" s="477"/>
      <c r="G689" s="477"/>
      <c r="H689" s="2398"/>
      <c r="I689" s="2399"/>
      <c r="J689" s="477"/>
      <c r="K689" s="477"/>
      <c r="L689" s="477"/>
      <c r="M689" s="2398"/>
      <c r="N689" s="2399"/>
      <c r="O689" s="477"/>
      <c r="P689" s="477"/>
      <c r="Q689" s="477"/>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398"/>
      <c r="D690" s="2399"/>
      <c r="E690" s="477"/>
      <c r="F690" s="477"/>
      <c r="G690" s="477"/>
      <c r="H690" s="2398"/>
      <c r="I690" s="2399"/>
      <c r="J690" s="477"/>
      <c r="K690" s="477"/>
      <c r="L690" s="477"/>
      <c r="M690" s="2398"/>
      <c r="N690" s="2399"/>
      <c r="O690" s="477"/>
      <c r="P690" s="477"/>
      <c r="Q690" s="477"/>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398"/>
      <c r="D691" s="2399"/>
      <c r="E691" s="477"/>
      <c r="F691" s="477"/>
      <c r="G691" s="477"/>
      <c r="H691" s="2398"/>
      <c r="I691" s="2399"/>
      <c r="J691" s="477"/>
      <c r="K691" s="477"/>
      <c r="L691" s="477"/>
      <c r="M691" s="2398"/>
      <c r="N691" s="2399"/>
      <c r="O691" s="477"/>
      <c r="P691" s="477"/>
      <c r="Q691" s="477"/>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398"/>
      <c r="D692" s="2399"/>
      <c r="E692" s="477"/>
      <c r="F692" s="477"/>
      <c r="G692" s="477"/>
      <c r="H692" s="2398"/>
      <c r="I692" s="2399"/>
      <c r="J692" s="477"/>
      <c r="K692" s="477"/>
      <c r="L692" s="477"/>
      <c r="M692" s="2398"/>
      <c r="N692" s="2399"/>
      <c r="O692" s="477"/>
      <c r="P692" s="477"/>
      <c r="Q692" s="477"/>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398"/>
      <c r="D693" s="2399"/>
      <c r="E693" s="477"/>
      <c r="F693" s="477"/>
      <c r="G693" s="477"/>
      <c r="H693" s="2398"/>
      <c r="I693" s="2399"/>
      <c r="J693" s="477"/>
      <c r="K693" s="477"/>
      <c r="L693" s="477"/>
      <c r="M693" s="2398"/>
      <c r="N693" s="2399"/>
      <c r="O693" s="477"/>
      <c r="P693" s="477"/>
      <c r="Q693" s="477"/>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398"/>
      <c r="D694" s="2399"/>
      <c r="E694" s="477"/>
      <c r="F694" s="477"/>
      <c r="G694" s="477"/>
      <c r="H694" s="2398"/>
      <c r="I694" s="2399"/>
      <c r="J694" s="477"/>
      <c r="K694" s="477"/>
      <c r="L694" s="477"/>
      <c r="M694" s="2398"/>
      <c r="N694" s="2399"/>
      <c r="O694" s="477"/>
      <c r="P694" s="477"/>
      <c r="Q694" s="477"/>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477"/>
      <c r="D695" s="477"/>
      <c r="E695" s="477"/>
      <c r="F695" s="477"/>
      <c r="G695" s="477"/>
      <c r="H695" s="477"/>
      <c r="I695" s="477"/>
      <c r="J695" s="477"/>
      <c r="K695" s="477"/>
      <c r="L695" s="477"/>
      <c r="M695" s="477"/>
      <c r="N695" s="477"/>
      <c r="O695" s="477"/>
      <c r="P695" s="477"/>
      <c r="Q695" s="477"/>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477"/>
      <c r="D696" s="477"/>
      <c r="E696" s="477"/>
      <c r="F696" s="477"/>
      <c r="G696" s="477"/>
      <c r="H696" s="477"/>
      <c r="I696" s="477"/>
      <c r="J696" s="477"/>
      <c r="K696" s="477"/>
      <c r="L696" s="477"/>
      <c r="M696" s="477"/>
      <c r="N696" s="477"/>
      <c r="O696" s="477"/>
      <c r="P696" s="477"/>
      <c r="Q696" s="477"/>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477"/>
      <c r="D697" s="477"/>
      <c r="E697" s="477"/>
      <c r="F697" s="477"/>
      <c r="G697" s="477"/>
      <c r="H697" s="477"/>
      <c r="I697" s="477"/>
      <c r="J697" s="477"/>
      <c r="K697" s="477"/>
      <c r="L697" s="477"/>
      <c r="M697" s="477"/>
      <c r="N697" s="477"/>
      <c r="O697" s="477"/>
      <c r="P697" s="477"/>
      <c r="Q697" s="477"/>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477"/>
      <c r="D698" s="477"/>
      <c r="E698" s="477"/>
      <c r="F698" s="477"/>
      <c r="G698" s="477"/>
      <c r="H698" s="477"/>
      <c r="I698" s="477"/>
      <c r="J698" s="477"/>
      <c r="K698" s="477"/>
      <c r="L698" s="477"/>
      <c r="M698" s="477"/>
      <c r="N698" s="477"/>
      <c r="O698" s="477"/>
      <c r="P698" s="477"/>
      <c r="Q698" s="477"/>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477"/>
      <c r="D699" s="477"/>
      <c r="E699" s="477"/>
      <c r="F699" s="477"/>
      <c r="G699" s="477"/>
      <c r="H699" s="477"/>
      <c r="I699" s="477"/>
      <c r="J699" s="477"/>
      <c r="K699" s="477"/>
      <c r="L699" s="477"/>
      <c r="M699" s="477"/>
      <c r="N699" s="477"/>
      <c r="O699" s="477"/>
      <c r="P699" s="477"/>
      <c r="Q699" s="477"/>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77"/>
      <c r="D700" s="477"/>
      <c r="E700" s="477"/>
      <c r="F700" s="477"/>
      <c r="G700" s="477"/>
      <c r="H700" s="477"/>
      <c r="I700" s="477"/>
      <c r="J700" s="477"/>
      <c r="K700" s="477"/>
      <c r="L700" s="477"/>
      <c r="M700" s="477"/>
      <c r="N700" s="477"/>
      <c r="O700" s="477"/>
      <c r="P700" s="477"/>
      <c r="Q700" s="477"/>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93"/>
      <c r="D701" s="493"/>
      <c r="E701" s="493"/>
      <c r="F701" s="493"/>
      <c r="G701" s="493"/>
      <c r="H701" s="493"/>
      <c r="I701" s="493"/>
      <c r="J701" s="493"/>
      <c r="K701" s="493"/>
      <c r="L701" s="493"/>
      <c r="M701" s="493"/>
      <c r="N701" s="493"/>
      <c r="O701" s="493"/>
      <c r="P701" s="493"/>
      <c r="Q701" s="493"/>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93"/>
      <c r="D702" s="493"/>
      <c r="E702" s="493"/>
      <c r="F702" s="493"/>
      <c r="G702" s="493"/>
      <c r="H702" s="493"/>
      <c r="I702" s="493"/>
      <c r="J702" s="493"/>
      <c r="K702" s="493"/>
      <c r="L702" s="493"/>
      <c r="M702" s="493"/>
      <c r="N702" s="493"/>
      <c r="O702" s="493"/>
      <c r="P702" s="493"/>
      <c r="Q702" s="493"/>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93"/>
      <c r="D703" s="493"/>
      <c r="E703" s="493"/>
      <c r="F703" s="493"/>
      <c r="G703" s="493"/>
      <c r="H703" s="493"/>
      <c r="I703" s="493"/>
      <c r="J703" s="493"/>
      <c r="K703" s="493"/>
      <c r="L703" s="493"/>
      <c r="M703" s="493"/>
      <c r="N703" s="493"/>
      <c r="O703" s="493"/>
      <c r="P703" s="493"/>
      <c r="Q703" s="493"/>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93"/>
      <c r="D704" s="493"/>
      <c r="E704" s="493"/>
      <c r="F704" s="493"/>
      <c r="G704" s="493"/>
      <c r="H704" s="493"/>
      <c r="I704" s="493"/>
      <c r="J704" s="493"/>
      <c r="K704" s="493"/>
      <c r="L704" s="493"/>
      <c r="M704" s="493"/>
      <c r="N704" s="493"/>
      <c r="O704" s="493"/>
      <c r="P704" s="493"/>
      <c r="Q704" s="493"/>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93"/>
      <c r="D705" s="493"/>
      <c r="E705" s="493"/>
      <c r="F705" s="493"/>
      <c r="G705" s="493"/>
      <c r="H705" s="493"/>
      <c r="I705" s="493"/>
      <c r="J705" s="493"/>
      <c r="K705" s="493"/>
      <c r="L705" s="493"/>
      <c r="M705" s="493"/>
      <c r="N705" s="493"/>
      <c r="O705" s="493"/>
      <c r="P705" s="493"/>
      <c r="Q705" s="493"/>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93"/>
      <c r="D706" s="493"/>
      <c r="E706" s="493"/>
      <c r="F706" s="493"/>
      <c r="G706" s="493"/>
      <c r="H706" s="493"/>
      <c r="I706" s="493"/>
      <c r="J706" s="493"/>
      <c r="K706" s="493"/>
      <c r="L706" s="493"/>
      <c r="M706" s="493"/>
      <c r="N706" s="493"/>
      <c r="O706" s="493"/>
      <c r="P706" s="493"/>
      <c r="Q706" s="493"/>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93"/>
      <c r="D707" s="493"/>
      <c r="E707" s="493"/>
      <c r="F707" s="493"/>
      <c r="G707" s="493"/>
      <c r="H707" s="493"/>
      <c r="I707" s="493"/>
      <c r="J707" s="493"/>
      <c r="K707" s="493"/>
      <c r="L707" s="493"/>
      <c r="M707" s="493"/>
      <c r="N707" s="493"/>
      <c r="O707" s="493"/>
      <c r="P707" s="493"/>
      <c r="Q707" s="493"/>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93"/>
      <c r="D708" s="493"/>
      <c r="E708" s="493"/>
      <c r="F708" s="493"/>
      <c r="G708" s="493"/>
      <c r="H708" s="493"/>
      <c r="I708" s="493"/>
      <c r="J708" s="493"/>
      <c r="K708" s="493"/>
      <c r="L708" s="493"/>
      <c r="M708" s="493"/>
      <c r="N708" s="493"/>
      <c r="O708" s="493"/>
      <c r="P708" s="493"/>
      <c r="Q708" s="493"/>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93"/>
      <c r="D709" s="493"/>
      <c r="E709" s="493"/>
      <c r="F709" s="493"/>
      <c r="G709" s="493"/>
      <c r="H709" s="493"/>
      <c r="I709" s="493"/>
      <c r="J709" s="493"/>
      <c r="K709" s="493"/>
      <c r="L709" s="493"/>
      <c r="M709" s="493"/>
      <c r="N709" s="493"/>
      <c r="O709" s="493"/>
      <c r="P709" s="493"/>
      <c r="Q709" s="493"/>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93"/>
      <c r="D710" s="493"/>
      <c r="E710" s="493"/>
      <c r="F710" s="493"/>
      <c r="G710" s="493"/>
      <c r="H710" s="493"/>
      <c r="I710" s="493"/>
      <c r="J710" s="493"/>
      <c r="K710" s="493"/>
      <c r="L710" s="493"/>
      <c r="M710" s="493"/>
      <c r="N710" s="493"/>
      <c r="O710" s="493"/>
      <c r="P710" s="493"/>
      <c r="Q710" s="493"/>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93"/>
      <c r="D711" s="493"/>
      <c r="E711" s="493"/>
      <c r="F711" s="493"/>
      <c r="G711" s="493"/>
      <c r="H711" s="493"/>
      <c r="I711" s="493"/>
      <c r="J711" s="493"/>
      <c r="K711" s="493"/>
      <c r="L711" s="493"/>
      <c r="M711" s="493"/>
      <c r="N711" s="493"/>
      <c r="O711" s="493"/>
      <c r="P711" s="493"/>
      <c r="Q711" s="493"/>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93"/>
      <c r="D712" s="493"/>
      <c r="E712" s="493"/>
      <c r="F712" s="493"/>
      <c r="G712" s="493"/>
      <c r="H712" s="493"/>
      <c r="I712" s="493"/>
      <c r="J712" s="493"/>
      <c r="K712" s="493"/>
      <c r="L712" s="493"/>
      <c r="M712" s="493"/>
      <c r="N712" s="493"/>
      <c r="O712" s="493"/>
      <c r="P712" s="493"/>
      <c r="Q712" s="493"/>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93"/>
      <c r="D713" s="493"/>
      <c r="E713" s="493"/>
      <c r="F713" s="493"/>
      <c r="G713" s="493"/>
      <c r="H713" s="493"/>
      <c r="I713" s="493"/>
      <c r="J713" s="493"/>
      <c r="K713" s="493"/>
      <c r="L713" s="493"/>
      <c r="M713" s="493"/>
      <c r="N713" s="493"/>
      <c r="O713" s="493"/>
      <c r="P713" s="493"/>
      <c r="Q713" s="493"/>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93"/>
      <c r="D714" s="493"/>
      <c r="E714" s="493"/>
      <c r="F714" s="493"/>
      <c r="G714" s="493"/>
      <c r="H714" s="493"/>
      <c r="I714" s="493"/>
      <c r="J714" s="493"/>
      <c r="K714" s="493"/>
      <c r="L714" s="493"/>
      <c r="M714" s="493"/>
      <c r="N714" s="493"/>
      <c r="O714" s="493"/>
      <c r="P714" s="493"/>
      <c r="Q714" s="493"/>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93"/>
      <c r="D715" s="493"/>
      <c r="E715" s="493"/>
      <c r="F715" s="493"/>
      <c r="G715" s="493"/>
      <c r="H715" s="493"/>
      <c r="I715" s="493"/>
      <c r="J715" s="493"/>
      <c r="K715" s="493"/>
      <c r="L715" s="493"/>
      <c r="M715" s="493"/>
      <c r="N715" s="493"/>
      <c r="O715" s="493"/>
      <c r="P715" s="493"/>
      <c r="Q715" s="493"/>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93"/>
      <c r="D716" s="493"/>
      <c r="E716" s="493"/>
      <c r="F716" s="493"/>
      <c r="G716" s="493"/>
      <c r="H716" s="493"/>
      <c r="I716" s="493"/>
      <c r="J716" s="493"/>
      <c r="K716" s="493"/>
      <c r="L716" s="493"/>
      <c r="M716" s="493"/>
      <c r="N716" s="493"/>
      <c r="O716" s="493"/>
      <c r="P716" s="493"/>
      <c r="Q716" s="493"/>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93"/>
      <c r="D717" s="493"/>
      <c r="E717" s="493"/>
      <c r="F717" s="493"/>
      <c r="G717" s="493"/>
      <c r="H717" s="493"/>
      <c r="I717" s="493"/>
      <c r="J717" s="493"/>
      <c r="K717" s="493"/>
      <c r="L717" s="493"/>
      <c r="M717" s="493"/>
      <c r="N717" s="493"/>
      <c r="O717" s="493"/>
      <c r="P717" s="493"/>
      <c r="Q717" s="493"/>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93"/>
      <c r="D718" s="493"/>
      <c r="E718" s="493"/>
      <c r="F718" s="493"/>
      <c r="G718" s="493"/>
      <c r="H718" s="493"/>
      <c r="I718" s="493"/>
      <c r="J718" s="493"/>
      <c r="K718" s="493"/>
      <c r="L718" s="493"/>
      <c r="M718" s="493"/>
      <c r="N718" s="493"/>
      <c r="O718" s="493"/>
      <c r="P718" s="493"/>
      <c r="Q718" s="493"/>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93"/>
      <c r="D719" s="493"/>
      <c r="E719" s="493"/>
      <c r="F719" s="493"/>
      <c r="G719" s="493"/>
      <c r="H719" s="493"/>
      <c r="I719" s="493"/>
      <c r="J719" s="493"/>
      <c r="K719" s="493"/>
      <c r="L719" s="493"/>
      <c r="M719" s="493"/>
      <c r="N719" s="493"/>
      <c r="O719" s="493"/>
      <c r="P719" s="493"/>
      <c r="Q719" s="493"/>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93"/>
      <c r="D720" s="493"/>
      <c r="E720" s="493"/>
      <c r="F720" s="493"/>
      <c r="G720" s="493"/>
      <c r="H720" s="493"/>
      <c r="I720" s="493"/>
      <c r="J720" s="493"/>
      <c r="K720" s="493"/>
      <c r="L720" s="493"/>
      <c r="M720" s="493"/>
      <c r="N720" s="493"/>
      <c r="O720" s="493"/>
      <c r="P720" s="493"/>
      <c r="Q720" s="493"/>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93"/>
      <c r="D721" s="493"/>
      <c r="E721" s="493"/>
      <c r="F721" s="493"/>
      <c r="G721" s="493"/>
      <c r="H721" s="493"/>
      <c r="I721" s="493"/>
      <c r="J721" s="493"/>
      <c r="K721" s="493"/>
      <c r="L721" s="493"/>
      <c r="M721" s="493"/>
      <c r="N721" s="493"/>
      <c r="O721" s="493"/>
      <c r="P721" s="493"/>
      <c r="Q721" s="493"/>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93"/>
      <c r="D722" s="493"/>
      <c r="E722" s="493"/>
      <c r="F722" s="493"/>
      <c r="G722" s="493"/>
      <c r="H722" s="493"/>
      <c r="I722" s="493"/>
      <c r="J722" s="493"/>
      <c r="K722" s="493"/>
      <c r="L722" s="493"/>
      <c r="M722" s="493"/>
      <c r="N722" s="493"/>
      <c r="O722" s="493"/>
      <c r="P722" s="493"/>
      <c r="Q722" s="493"/>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93"/>
      <c r="D723" s="493"/>
      <c r="E723" s="493"/>
      <c r="F723" s="493"/>
      <c r="G723" s="493"/>
      <c r="H723" s="493"/>
      <c r="I723" s="493"/>
      <c r="J723" s="493"/>
      <c r="K723" s="493"/>
      <c r="L723" s="493"/>
      <c r="M723" s="493"/>
      <c r="N723" s="493"/>
      <c r="O723" s="493"/>
      <c r="P723" s="493"/>
      <c r="Q723" s="493"/>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93"/>
      <c r="D724" s="493"/>
      <c r="E724" s="493"/>
      <c r="F724" s="493"/>
      <c r="G724" s="493"/>
      <c r="H724" s="493"/>
      <c r="I724" s="493"/>
      <c r="J724" s="493"/>
      <c r="K724" s="493"/>
      <c r="L724" s="493"/>
      <c r="M724" s="493"/>
      <c r="N724" s="493"/>
      <c r="O724" s="493"/>
      <c r="P724" s="493"/>
      <c r="Q724" s="493"/>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93"/>
      <c r="D725" s="493"/>
      <c r="E725" s="493"/>
      <c r="F725" s="493"/>
      <c r="G725" s="493"/>
      <c r="H725" s="493"/>
      <c r="I725" s="493"/>
      <c r="J725" s="493"/>
      <c r="K725" s="493"/>
      <c r="L725" s="493"/>
      <c r="M725" s="493"/>
      <c r="N725" s="493"/>
      <c r="O725" s="493"/>
      <c r="P725" s="493"/>
      <c r="Q725" s="493"/>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93"/>
      <c r="D726" s="493"/>
      <c r="E726" s="493"/>
      <c r="F726" s="493"/>
      <c r="G726" s="493"/>
      <c r="H726" s="493"/>
      <c r="I726" s="493"/>
      <c r="J726" s="493"/>
      <c r="K726" s="493"/>
      <c r="L726" s="493"/>
      <c r="M726" s="493"/>
      <c r="N726" s="493"/>
      <c r="O726" s="493"/>
      <c r="P726" s="493"/>
      <c r="Q726" s="493"/>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93"/>
      <c r="D727" s="493"/>
      <c r="E727" s="493"/>
      <c r="F727" s="493"/>
      <c r="G727" s="493"/>
      <c r="H727" s="493"/>
      <c r="I727" s="493"/>
      <c r="J727" s="493"/>
      <c r="K727" s="493"/>
      <c r="L727" s="493"/>
      <c r="M727" s="493"/>
      <c r="N727" s="493"/>
      <c r="O727" s="493"/>
      <c r="P727" s="493"/>
      <c r="Q727" s="493"/>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93"/>
      <c r="D728" s="493"/>
      <c r="E728" s="493"/>
      <c r="F728" s="493"/>
      <c r="G728" s="493"/>
      <c r="H728" s="493"/>
      <c r="I728" s="493"/>
      <c r="J728" s="493"/>
      <c r="K728" s="493"/>
      <c r="L728" s="493"/>
      <c r="M728" s="493"/>
      <c r="N728" s="493"/>
      <c r="O728" s="493"/>
      <c r="P728" s="493"/>
      <c r="Q728" s="493"/>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93"/>
      <c r="D729" s="493"/>
      <c r="E729" s="493"/>
      <c r="F729" s="493"/>
      <c r="G729" s="493"/>
      <c r="H729" s="493"/>
      <c r="I729" s="493"/>
      <c r="J729" s="493"/>
      <c r="K729" s="493"/>
      <c r="L729" s="493"/>
      <c r="M729" s="493"/>
      <c r="N729" s="493"/>
      <c r="O729" s="493"/>
      <c r="P729" s="493"/>
      <c r="Q729" s="493"/>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93"/>
      <c r="D730" s="493"/>
      <c r="E730" s="493"/>
      <c r="F730" s="493"/>
      <c r="G730" s="493"/>
      <c r="H730" s="493"/>
      <c r="I730" s="493"/>
      <c r="J730" s="493"/>
      <c r="K730" s="493"/>
      <c r="L730" s="493"/>
      <c r="M730" s="493"/>
      <c r="N730" s="493"/>
      <c r="O730" s="493"/>
      <c r="P730" s="493"/>
      <c r="Q730" s="493"/>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93"/>
      <c r="D731" s="493"/>
      <c r="E731" s="493"/>
      <c r="F731" s="493"/>
      <c r="G731" s="493"/>
      <c r="H731" s="493"/>
      <c r="I731" s="493"/>
      <c r="J731" s="493"/>
      <c r="K731" s="493"/>
      <c r="L731" s="493"/>
      <c r="M731" s="493"/>
      <c r="N731" s="493"/>
      <c r="O731" s="493"/>
      <c r="P731" s="493"/>
      <c r="Q731" s="493"/>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93"/>
      <c r="D732" s="493"/>
      <c r="E732" s="493"/>
      <c r="F732" s="493"/>
      <c r="G732" s="493"/>
      <c r="H732" s="493"/>
      <c r="I732" s="493"/>
      <c r="J732" s="493"/>
      <c r="K732" s="493"/>
      <c r="L732" s="493"/>
      <c r="M732" s="493"/>
      <c r="N732" s="493"/>
      <c r="O732" s="493"/>
      <c r="P732" s="493"/>
      <c r="Q732" s="493"/>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93"/>
      <c r="D733" s="493"/>
      <c r="E733" s="493"/>
      <c r="F733" s="493"/>
      <c r="G733" s="493"/>
      <c r="H733" s="493"/>
      <c r="I733" s="493"/>
      <c r="J733" s="493"/>
      <c r="K733" s="493"/>
      <c r="L733" s="493"/>
      <c r="M733" s="493"/>
      <c r="N733" s="493"/>
      <c r="O733" s="493"/>
      <c r="P733" s="493"/>
      <c r="Q733" s="493"/>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93"/>
      <c r="D734" s="493"/>
      <c r="E734" s="493"/>
      <c r="F734" s="493"/>
      <c r="G734" s="493"/>
      <c r="H734" s="493"/>
      <c r="I734" s="493"/>
      <c r="J734" s="493"/>
      <c r="K734" s="493"/>
      <c r="L734" s="493"/>
      <c r="M734" s="493"/>
      <c r="N734" s="493"/>
      <c r="O734" s="493"/>
      <c r="P734" s="493"/>
      <c r="Q734" s="493"/>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93"/>
      <c r="D735" s="493"/>
      <c r="E735" s="493"/>
      <c r="F735" s="493"/>
      <c r="G735" s="493"/>
      <c r="H735" s="493"/>
      <c r="I735" s="493"/>
      <c r="J735" s="493"/>
      <c r="K735" s="493"/>
      <c r="L735" s="493"/>
      <c r="M735" s="493"/>
      <c r="N735" s="493"/>
      <c r="O735" s="493"/>
      <c r="P735" s="493"/>
      <c r="Q735" s="493"/>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93"/>
      <c r="D736" s="493"/>
      <c r="E736" s="493"/>
      <c r="F736" s="493"/>
      <c r="G736" s="493"/>
      <c r="H736" s="493"/>
      <c r="I736" s="493"/>
      <c r="J736" s="493"/>
      <c r="K736" s="493"/>
      <c r="L736" s="493"/>
      <c r="M736" s="493"/>
      <c r="N736" s="493"/>
      <c r="O736" s="493"/>
      <c r="P736" s="493"/>
      <c r="Q736" s="493"/>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93"/>
      <c r="D737" s="493"/>
      <c r="E737" s="493"/>
      <c r="F737" s="493"/>
      <c r="G737" s="493"/>
      <c r="H737" s="493"/>
      <c r="I737" s="493"/>
      <c r="J737" s="493"/>
      <c r="K737" s="493"/>
      <c r="L737" s="493"/>
      <c r="M737" s="493"/>
      <c r="N737" s="493"/>
      <c r="O737" s="493"/>
      <c r="P737" s="493"/>
      <c r="Q737" s="493"/>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93"/>
      <c r="D738" s="493"/>
      <c r="E738" s="493"/>
      <c r="F738" s="493"/>
      <c r="G738" s="493"/>
      <c r="H738" s="493"/>
      <c r="I738" s="493"/>
      <c r="J738" s="493"/>
      <c r="K738" s="493"/>
      <c r="L738" s="493"/>
      <c r="M738" s="493"/>
      <c r="N738" s="493"/>
      <c r="O738" s="493"/>
      <c r="P738" s="493"/>
      <c r="Q738" s="493"/>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93"/>
      <c r="D739" s="493"/>
      <c r="E739" s="493"/>
      <c r="F739" s="493"/>
      <c r="G739" s="493"/>
      <c r="H739" s="493"/>
      <c r="I739" s="493"/>
      <c r="J739" s="493"/>
      <c r="K739" s="493"/>
      <c r="L739" s="493"/>
      <c r="M739" s="493"/>
      <c r="N739" s="493"/>
      <c r="O739" s="493"/>
      <c r="P739" s="493"/>
      <c r="Q739" s="493"/>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93"/>
      <c r="D740" s="493"/>
      <c r="E740" s="493"/>
      <c r="F740" s="493"/>
      <c r="G740" s="493"/>
      <c r="H740" s="493"/>
      <c r="I740" s="493"/>
      <c r="J740" s="493"/>
      <c r="K740" s="493"/>
      <c r="L740" s="493"/>
      <c r="M740" s="493"/>
      <c r="N740" s="493"/>
      <c r="O740" s="493"/>
      <c r="P740" s="493"/>
      <c r="Q740" s="493"/>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93"/>
      <c r="D741" s="493"/>
      <c r="E741" s="493"/>
      <c r="F741" s="493"/>
      <c r="G741" s="493"/>
      <c r="H741" s="493"/>
      <c r="I741" s="493"/>
      <c r="J741" s="493"/>
      <c r="K741" s="493"/>
      <c r="L741" s="493"/>
      <c r="M741" s="493"/>
      <c r="N741" s="493"/>
      <c r="O741" s="493"/>
      <c r="P741" s="493"/>
      <c r="Q741" s="493"/>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93"/>
      <c r="D742" s="493"/>
      <c r="E742" s="493"/>
      <c r="F742" s="493"/>
      <c r="G742" s="493"/>
      <c r="H742" s="493"/>
      <c r="I742" s="493"/>
      <c r="J742" s="493"/>
      <c r="K742" s="493"/>
      <c r="L742" s="493"/>
      <c r="M742" s="493"/>
      <c r="N742" s="493"/>
      <c r="O742" s="493"/>
      <c r="P742" s="493"/>
      <c r="Q742" s="493"/>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93"/>
      <c r="D743" s="493"/>
      <c r="E743" s="493"/>
      <c r="F743" s="493"/>
      <c r="G743" s="493"/>
      <c r="H743" s="493"/>
      <c r="I743" s="493"/>
      <c r="J743" s="493"/>
      <c r="K743" s="493"/>
      <c r="L743" s="493"/>
      <c r="M743" s="493"/>
      <c r="N743" s="493"/>
      <c r="O743" s="493"/>
      <c r="P743" s="493"/>
      <c r="Q743" s="493"/>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93"/>
      <c r="D744" s="493"/>
      <c r="E744" s="493"/>
      <c r="F744" s="493"/>
      <c r="G744" s="493"/>
      <c r="H744" s="493"/>
      <c r="I744" s="493"/>
      <c r="J744" s="493"/>
      <c r="K744" s="493"/>
      <c r="L744" s="493"/>
      <c r="M744" s="493"/>
      <c r="N744" s="493"/>
      <c r="O744" s="493"/>
      <c r="P744" s="493"/>
      <c r="Q744" s="493"/>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93"/>
      <c r="D745" s="493"/>
      <c r="E745" s="493"/>
      <c r="F745" s="493"/>
      <c r="G745" s="493"/>
      <c r="H745" s="493"/>
      <c r="I745" s="493"/>
      <c r="J745" s="493"/>
      <c r="K745" s="493"/>
      <c r="L745" s="493"/>
      <c r="M745" s="493"/>
      <c r="N745" s="493"/>
      <c r="O745" s="493"/>
      <c r="P745" s="493"/>
      <c r="Q745" s="493"/>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93"/>
      <c r="D746" s="493"/>
      <c r="E746" s="493"/>
      <c r="F746" s="493"/>
      <c r="G746" s="493"/>
      <c r="H746" s="493"/>
      <c r="I746" s="493"/>
      <c r="J746" s="493"/>
      <c r="K746" s="493"/>
      <c r="L746" s="493"/>
      <c r="M746" s="493"/>
      <c r="N746" s="493"/>
      <c r="O746" s="493"/>
      <c r="P746" s="493"/>
      <c r="Q746" s="493"/>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93"/>
      <c r="D747" s="493"/>
      <c r="E747" s="493"/>
      <c r="F747" s="493"/>
      <c r="G747" s="493"/>
      <c r="H747" s="493"/>
      <c r="I747" s="493"/>
      <c r="J747" s="493"/>
      <c r="K747" s="493"/>
      <c r="L747" s="493"/>
      <c r="M747" s="493"/>
      <c r="N747" s="493"/>
      <c r="O747" s="493"/>
      <c r="P747" s="493"/>
      <c r="Q747" s="493"/>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93"/>
      <c r="D748" s="493"/>
      <c r="E748" s="493"/>
      <c r="F748" s="493"/>
      <c r="G748" s="493"/>
      <c r="H748" s="493"/>
      <c r="I748" s="493"/>
      <c r="J748" s="493"/>
      <c r="K748" s="493"/>
      <c r="L748" s="493"/>
      <c r="M748" s="493"/>
      <c r="N748" s="493"/>
      <c r="O748" s="493"/>
      <c r="P748" s="493"/>
      <c r="Q748" s="493"/>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93"/>
      <c r="D749" s="493"/>
      <c r="E749" s="493"/>
      <c r="F749" s="493"/>
      <c r="G749" s="493"/>
      <c r="H749" s="493"/>
      <c r="I749" s="493"/>
      <c r="J749" s="493"/>
      <c r="K749" s="493"/>
      <c r="L749" s="493"/>
      <c r="M749" s="493"/>
      <c r="N749" s="493"/>
      <c r="O749" s="493"/>
      <c r="P749" s="493"/>
      <c r="Q749" s="493"/>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93"/>
      <c r="D750" s="493"/>
      <c r="E750" s="493"/>
      <c r="F750" s="493"/>
      <c r="G750" s="493"/>
      <c r="H750" s="493"/>
      <c r="I750" s="493"/>
      <c r="J750" s="493"/>
      <c r="K750" s="493"/>
      <c r="L750" s="493"/>
      <c r="M750" s="493"/>
      <c r="N750" s="493"/>
      <c r="O750" s="493"/>
      <c r="P750" s="493"/>
      <c r="Q750" s="493"/>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93"/>
      <c r="D751" s="493"/>
      <c r="E751" s="493"/>
      <c r="F751" s="493"/>
      <c r="G751" s="493"/>
      <c r="H751" s="493"/>
      <c r="I751" s="493"/>
      <c r="J751" s="493"/>
      <c r="K751" s="493"/>
      <c r="L751" s="493"/>
      <c r="M751" s="493"/>
      <c r="N751" s="493"/>
      <c r="O751" s="493"/>
      <c r="P751" s="493"/>
      <c r="Q751" s="493"/>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93"/>
      <c r="D752" s="493"/>
      <c r="E752" s="493"/>
      <c r="F752" s="493"/>
      <c r="G752" s="493"/>
      <c r="H752" s="493"/>
      <c r="I752" s="493"/>
      <c r="J752" s="493"/>
      <c r="K752" s="493"/>
      <c r="L752" s="493"/>
      <c r="M752" s="493"/>
      <c r="N752" s="493"/>
      <c r="O752" s="493"/>
      <c r="P752" s="493"/>
      <c r="Q752" s="493"/>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93"/>
      <c r="D753" s="493"/>
      <c r="E753" s="493"/>
      <c r="F753" s="493"/>
      <c r="G753" s="493"/>
      <c r="H753" s="493"/>
      <c r="I753" s="493"/>
      <c r="J753" s="493"/>
      <c r="K753" s="493"/>
      <c r="L753" s="493"/>
      <c r="M753" s="493"/>
      <c r="N753" s="493"/>
      <c r="O753" s="493"/>
      <c r="P753" s="493"/>
      <c r="Q753" s="493"/>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93"/>
      <c r="D754" s="493"/>
      <c r="E754" s="493"/>
      <c r="F754" s="493"/>
      <c r="G754" s="493"/>
      <c r="H754" s="493"/>
      <c r="I754" s="493"/>
      <c r="J754" s="493"/>
      <c r="K754" s="493"/>
      <c r="L754" s="493"/>
      <c r="M754" s="493"/>
      <c r="N754" s="493"/>
      <c r="O754" s="493"/>
      <c r="P754" s="493"/>
      <c r="Q754" s="493"/>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93"/>
      <c r="D755" s="493"/>
      <c r="E755" s="493"/>
      <c r="F755" s="493"/>
      <c r="G755" s="493"/>
      <c r="H755" s="493"/>
      <c r="I755" s="493"/>
      <c r="J755" s="493"/>
      <c r="K755" s="493"/>
      <c r="L755" s="493"/>
      <c r="M755" s="493"/>
      <c r="N755" s="493"/>
      <c r="O755" s="493"/>
      <c r="P755" s="493"/>
      <c r="Q755" s="493"/>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93"/>
      <c r="D756" s="493"/>
      <c r="E756" s="493"/>
      <c r="F756" s="493"/>
      <c r="G756" s="493"/>
      <c r="H756" s="493"/>
      <c r="I756" s="493"/>
      <c r="J756" s="493"/>
      <c r="K756" s="493"/>
      <c r="L756" s="493"/>
      <c r="M756" s="493"/>
      <c r="N756" s="493"/>
      <c r="O756" s="493"/>
      <c r="P756" s="493"/>
      <c r="Q756" s="493"/>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93"/>
      <c r="D757" s="493"/>
      <c r="E757" s="493"/>
      <c r="F757" s="493"/>
      <c r="G757" s="493"/>
      <c r="H757" s="493"/>
      <c r="I757" s="493"/>
      <c r="J757" s="493"/>
      <c r="K757" s="493"/>
      <c r="L757" s="493"/>
      <c r="M757" s="493"/>
      <c r="N757" s="493"/>
      <c r="O757" s="493"/>
      <c r="P757" s="493"/>
      <c r="Q757" s="493"/>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93"/>
      <c r="D758" s="493"/>
      <c r="E758" s="493"/>
      <c r="F758" s="493"/>
      <c r="G758" s="493"/>
      <c r="H758" s="493"/>
      <c r="I758" s="493"/>
      <c r="J758" s="493"/>
      <c r="K758" s="493"/>
      <c r="L758" s="493"/>
      <c r="M758" s="493"/>
      <c r="N758" s="493"/>
      <c r="O758" s="493"/>
      <c r="P758" s="493"/>
      <c r="Q758" s="493"/>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93"/>
      <c r="D759" s="493"/>
      <c r="E759" s="493"/>
      <c r="F759" s="493"/>
      <c r="G759" s="493"/>
      <c r="H759" s="493"/>
      <c r="I759" s="493"/>
      <c r="J759" s="493"/>
      <c r="K759" s="493"/>
      <c r="L759" s="493"/>
      <c r="M759" s="493"/>
      <c r="N759" s="493"/>
      <c r="O759" s="493"/>
      <c r="P759" s="493"/>
      <c r="Q759" s="493"/>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93"/>
      <c r="D760" s="493"/>
      <c r="E760" s="493"/>
      <c r="F760" s="493"/>
      <c r="G760" s="493"/>
      <c r="H760" s="493"/>
      <c r="I760" s="493"/>
      <c r="J760" s="493"/>
      <c r="K760" s="493"/>
      <c r="L760" s="493"/>
      <c r="M760" s="493"/>
      <c r="N760" s="493"/>
      <c r="O760" s="493"/>
      <c r="P760" s="493"/>
      <c r="Q760" s="493"/>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93"/>
      <c r="D761" s="493"/>
      <c r="E761" s="493"/>
      <c r="F761" s="493"/>
      <c r="G761" s="493"/>
      <c r="H761" s="493"/>
      <c r="I761" s="493"/>
      <c r="J761" s="493"/>
      <c r="K761" s="493"/>
      <c r="L761" s="493"/>
      <c r="M761" s="493"/>
      <c r="N761" s="493"/>
      <c r="O761" s="493"/>
      <c r="P761" s="493"/>
      <c r="Q761" s="493"/>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93"/>
      <c r="D762" s="493"/>
      <c r="E762" s="493"/>
      <c r="F762" s="493"/>
      <c r="G762" s="493"/>
      <c r="H762" s="493"/>
      <c r="I762" s="493"/>
      <c r="J762" s="493"/>
      <c r="K762" s="493"/>
      <c r="L762" s="493"/>
      <c r="M762" s="493"/>
      <c r="N762" s="493"/>
      <c r="O762" s="493"/>
      <c r="P762" s="493"/>
      <c r="Q762" s="493"/>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93"/>
      <c r="D763" s="493"/>
      <c r="E763" s="493"/>
      <c r="F763" s="493"/>
      <c r="G763" s="493"/>
      <c r="H763" s="493"/>
      <c r="I763" s="493"/>
      <c r="J763" s="493"/>
      <c r="K763" s="493"/>
      <c r="L763" s="493"/>
      <c r="M763" s="493"/>
      <c r="N763" s="493"/>
      <c r="O763" s="493"/>
      <c r="P763" s="493"/>
      <c r="Q763" s="493"/>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93"/>
      <c r="D764" s="493"/>
      <c r="E764" s="493"/>
      <c r="F764" s="493"/>
      <c r="G764" s="493"/>
      <c r="H764" s="493"/>
      <c r="I764" s="493"/>
      <c r="J764" s="493"/>
      <c r="K764" s="493"/>
      <c r="L764" s="493"/>
      <c r="M764" s="493"/>
      <c r="N764" s="493"/>
      <c r="O764" s="493"/>
      <c r="P764" s="493"/>
      <c r="Q764" s="493"/>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93"/>
      <c r="D765" s="493"/>
      <c r="E765" s="493"/>
      <c r="F765" s="493"/>
      <c r="G765" s="493"/>
      <c r="H765" s="493"/>
      <c r="I765" s="493"/>
      <c r="J765" s="493"/>
      <c r="K765" s="493"/>
      <c r="L765" s="493"/>
      <c r="M765" s="493"/>
      <c r="N765" s="493"/>
      <c r="O765" s="493"/>
      <c r="P765" s="493"/>
      <c r="Q765" s="493"/>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93"/>
      <c r="D766" s="493"/>
      <c r="E766" s="493"/>
      <c r="F766" s="493"/>
      <c r="G766" s="493"/>
      <c r="H766" s="493"/>
      <c r="I766" s="493"/>
      <c r="J766" s="493"/>
      <c r="K766" s="493"/>
      <c r="L766" s="493"/>
      <c r="M766" s="493"/>
      <c r="N766" s="493"/>
      <c r="O766" s="493"/>
      <c r="P766" s="493"/>
      <c r="Q766" s="493"/>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93"/>
      <c r="D767" s="493"/>
      <c r="E767" s="493"/>
      <c r="F767" s="493"/>
      <c r="G767" s="493"/>
      <c r="H767" s="493"/>
      <c r="I767" s="493"/>
      <c r="J767" s="493"/>
      <c r="K767" s="493"/>
      <c r="L767" s="493"/>
      <c r="M767" s="493"/>
      <c r="N767" s="493"/>
      <c r="O767" s="493"/>
      <c r="P767" s="493"/>
      <c r="Q767" s="493"/>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93"/>
      <c r="D768" s="493"/>
      <c r="E768" s="493"/>
      <c r="F768" s="493"/>
      <c r="G768" s="493"/>
      <c r="H768" s="493"/>
      <c r="I768" s="493"/>
      <c r="J768" s="493"/>
      <c r="K768" s="493"/>
      <c r="L768" s="493"/>
      <c r="M768" s="493"/>
      <c r="N768" s="493"/>
      <c r="O768" s="493"/>
      <c r="P768" s="493"/>
      <c r="Q768" s="493"/>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93"/>
      <c r="D769" s="493"/>
      <c r="E769" s="493"/>
      <c r="F769" s="493"/>
      <c r="G769" s="493"/>
      <c r="H769" s="493"/>
      <c r="I769" s="493"/>
      <c r="J769" s="493"/>
      <c r="K769" s="493"/>
      <c r="L769" s="493"/>
      <c r="M769" s="493"/>
      <c r="N769" s="493"/>
      <c r="O769" s="493"/>
      <c r="P769" s="493"/>
      <c r="Q769" s="493"/>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93"/>
      <c r="D770" s="493"/>
      <c r="E770" s="493"/>
      <c r="F770" s="493"/>
      <c r="G770" s="493"/>
      <c r="H770" s="493"/>
      <c r="I770" s="493"/>
      <c r="J770" s="493"/>
      <c r="K770" s="493"/>
      <c r="L770" s="493"/>
      <c r="M770" s="493"/>
      <c r="N770" s="493"/>
      <c r="O770" s="493"/>
      <c r="P770" s="493"/>
      <c r="Q770" s="493"/>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93"/>
      <c r="D771" s="493"/>
      <c r="E771" s="493"/>
      <c r="F771" s="493"/>
      <c r="G771" s="493"/>
      <c r="H771" s="493"/>
      <c r="I771" s="493"/>
      <c r="J771" s="493"/>
      <c r="K771" s="493"/>
      <c r="L771" s="493"/>
      <c r="M771" s="493"/>
      <c r="N771" s="493"/>
      <c r="O771" s="493"/>
      <c r="P771" s="493"/>
      <c r="Q771" s="493"/>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93"/>
      <c r="D772" s="493"/>
      <c r="E772" s="493"/>
      <c r="F772" s="493"/>
      <c r="G772" s="493"/>
      <c r="H772" s="493"/>
      <c r="I772" s="493"/>
      <c r="J772" s="493"/>
      <c r="K772" s="493"/>
      <c r="L772" s="493"/>
      <c r="M772" s="493"/>
      <c r="N772" s="493"/>
      <c r="O772" s="493"/>
      <c r="P772" s="493"/>
      <c r="Q772" s="493"/>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93"/>
      <c r="D773" s="493"/>
      <c r="E773" s="493"/>
      <c r="F773" s="493"/>
      <c r="G773" s="493"/>
      <c r="H773" s="493"/>
      <c r="I773" s="493"/>
      <c r="J773" s="493"/>
      <c r="K773" s="493"/>
      <c r="L773" s="493"/>
      <c r="M773" s="493"/>
      <c r="N773" s="493"/>
      <c r="O773" s="493"/>
      <c r="P773" s="493"/>
      <c r="Q773" s="493"/>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93"/>
      <c r="D774" s="493"/>
      <c r="E774" s="493"/>
      <c r="F774" s="493"/>
      <c r="G774" s="493"/>
      <c r="H774" s="493"/>
      <c r="I774" s="493"/>
      <c r="J774" s="493"/>
      <c r="K774" s="493"/>
      <c r="L774" s="493"/>
      <c r="M774" s="493"/>
      <c r="N774" s="493"/>
      <c r="O774" s="493"/>
      <c r="P774" s="493"/>
      <c r="Q774" s="493"/>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93"/>
      <c r="D775" s="493"/>
      <c r="E775" s="493"/>
      <c r="F775" s="493"/>
      <c r="G775" s="493"/>
      <c r="H775" s="493"/>
      <c r="I775" s="493"/>
      <c r="J775" s="493"/>
      <c r="K775" s="493"/>
      <c r="L775" s="493"/>
      <c r="M775" s="493"/>
      <c r="N775" s="493"/>
      <c r="O775" s="493"/>
      <c r="P775" s="493"/>
      <c r="Q775" s="493"/>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93"/>
      <c r="D776" s="493"/>
      <c r="E776" s="493"/>
      <c r="F776" s="493"/>
      <c r="G776" s="493"/>
      <c r="H776" s="493"/>
      <c r="I776" s="493"/>
      <c r="J776" s="493"/>
      <c r="K776" s="493"/>
      <c r="L776" s="493"/>
      <c r="M776" s="493"/>
      <c r="N776" s="493"/>
      <c r="O776" s="493"/>
      <c r="P776" s="493"/>
      <c r="Q776" s="493"/>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93"/>
      <c r="D777" s="493"/>
      <c r="E777" s="493"/>
      <c r="F777" s="493"/>
      <c r="G777" s="493"/>
      <c r="H777" s="493"/>
      <c r="I777" s="493"/>
      <c r="J777" s="493"/>
      <c r="K777" s="493"/>
      <c r="L777" s="493"/>
      <c r="M777" s="493"/>
      <c r="N777" s="493"/>
      <c r="O777" s="493"/>
      <c r="P777" s="493"/>
      <c r="Q777" s="493"/>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93"/>
      <c r="D778" s="493"/>
      <c r="E778" s="493"/>
      <c r="F778" s="493"/>
      <c r="G778" s="493"/>
      <c r="H778" s="493"/>
      <c r="I778" s="493"/>
      <c r="J778" s="493"/>
      <c r="K778" s="493"/>
      <c r="L778" s="493"/>
      <c r="M778" s="493"/>
      <c r="N778" s="493"/>
      <c r="O778" s="493"/>
      <c r="P778" s="493"/>
      <c r="Q778" s="493"/>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93"/>
      <c r="D779" s="493"/>
      <c r="E779" s="493"/>
      <c r="F779" s="493"/>
      <c r="G779" s="493"/>
      <c r="H779" s="493"/>
      <c r="I779" s="493"/>
      <c r="J779" s="493"/>
      <c r="K779" s="493"/>
      <c r="L779" s="493"/>
      <c r="M779" s="493"/>
      <c r="N779" s="493"/>
      <c r="O779" s="493"/>
      <c r="P779" s="493"/>
      <c r="Q779" s="493"/>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93"/>
      <c r="D780" s="493"/>
      <c r="E780" s="493"/>
      <c r="F780" s="493"/>
      <c r="G780" s="493"/>
      <c r="H780" s="493"/>
      <c r="I780" s="493"/>
      <c r="J780" s="493"/>
      <c r="K780" s="493"/>
      <c r="L780" s="493"/>
      <c r="M780" s="493"/>
      <c r="N780" s="493"/>
      <c r="O780" s="493"/>
      <c r="P780" s="493"/>
      <c r="Q780" s="493"/>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93"/>
      <c r="D781" s="493"/>
      <c r="E781" s="493"/>
      <c r="F781" s="493"/>
      <c r="G781" s="493"/>
      <c r="H781" s="493"/>
      <c r="I781" s="493"/>
      <c r="J781" s="493"/>
      <c r="K781" s="493"/>
      <c r="L781" s="493"/>
      <c r="M781" s="493"/>
      <c r="N781" s="493"/>
      <c r="O781" s="493"/>
      <c r="P781" s="493"/>
      <c r="Q781" s="493"/>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93"/>
      <c r="D782" s="493"/>
      <c r="E782" s="493"/>
      <c r="F782" s="493"/>
      <c r="G782" s="493"/>
      <c r="H782" s="493"/>
      <c r="I782" s="493"/>
      <c r="J782" s="493"/>
      <c r="K782" s="493"/>
      <c r="L782" s="493"/>
      <c r="M782" s="493"/>
      <c r="N782" s="493"/>
      <c r="O782" s="493"/>
      <c r="P782" s="493"/>
      <c r="Q782" s="493"/>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93"/>
      <c r="D783" s="493"/>
      <c r="E783" s="493"/>
      <c r="F783" s="493"/>
      <c r="G783" s="493"/>
      <c r="H783" s="493"/>
      <c r="I783" s="493"/>
      <c r="J783" s="493"/>
      <c r="K783" s="493"/>
      <c r="L783" s="493"/>
      <c r="M783" s="493"/>
      <c r="N783" s="493"/>
      <c r="O783" s="493"/>
      <c r="P783" s="493"/>
      <c r="Q783" s="493"/>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93"/>
      <c r="D784" s="493"/>
      <c r="E784" s="493"/>
      <c r="F784" s="493"/>
      <c r="G784" s="493"/>
      <c r="H784" s="493"/>
      <c r="I784" s="493"/>
      <c r="J784" s="493"/>
      <c r="K784" s="493"/>
      <c r="L784" s="493"/>
      <c r="M784" s="493"/>
      <c r="N784" s="493"/>
      <c r="O784" s="493"/>
      <c r="P784" s="493"/>
      <c r="Q784" s="493"/>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93"/>
      <c r="D785" s="493"/>
      <c r="E785" s="493"/>
      <c r="F785" s="493"/>
      <c r="G785" s="493"/>
      <c r="H785" s="493"/>
      <c r="I785" s="493"/>
      <c r="J785" s="493"/>
      <c r="K785" s="493"/>
      <c r="L785" s="493"/>
      <c r="M785" s="493"/>
      <c r="N785" s="493"/>
      <c r="O785" s="493"/>
      <c r="P785" s="493"/>
      <c r="Q785" s="493"/>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93"/>
      <c r="D786" s="493"/>
      <c r="E786" s="493"/>
      <c r="F786" s="493"/>
      <c r="G786" s="493"/>
      <c r="H786" s="493"/>
      <c r="I786" s="493"/>
      <c r="J786" s="493"/>
      <c r="K786" s="493"/>
      <c r="L786" s="493"/>
      <c r="M786" s="493"/>
      <c r="N786" s="493"/>
      <c r="O786" s="493"/>
      <c r="P786" s="493"/>
      <c r="Q786" s="493"/>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93"/>
      <c r="D787" s="493"/>
      <c r="E787" s="493"/>
      <c r="F787" s="493"/>
      <c r="G787" s="493"/>
      <c r="H787" s="493"/>
      <c r="I787" s="493"/>
      <c r="J787" s="493"/>
      <c r="K787" s="493"/>
      <c r="L787" s="493"/>
      <c r="M787" s="493"/>
      <c r="N787" s="493"/>
      <c r="O787" s="493"/>
      <c r="P787" s="493"/>
      <c r="Q787" s="493"/>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93"/>
      <c r="D788" s="493"/>
      <c r="E788" s="493"/>
      <c r="F788" s="493"/>
      <c r="G788" s="493"/>
      <c r="H788" s="493"/>
      <c r="I788" s="493"/>
      <c r="J788" s="493"/>
      <c r="K788" s="493"/>
      <c r="L788" s="493"/>
      <c r="M788" s="493"/>
      <c r="N788" s="493"/>
      <c r="O788" s="493"/>
      <c r="P788" s="493"/>
      <c r="Q788" s="493"/>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93"/>
      <c r="D789" s="493"/>
      <c r="E789" s="493"/>
      <c r="F789" s="493"/>
      <c r="G789" s="493"/>
      <c r="H789" s="493"/>
      <c r="I789" s="493"/>
      <c r="J789" s="493"/>
      <c r="K789" s="493"/>
      <c r="L789" s="493"/>
      <c r="M789" s="493"/>
      <c r="N789" s="493"/>
      <c r="O789" s="493"/>
      <c r="P789" s="493"/>
      <c r="Q789" s="493"/>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93"/>
      <c r="D790" s="493"/>
      <c r="E790" s="493"/>
      <c r="F790" s="493"/>
      <c r="G790" s="493"/>
      <c r="H790" s="493"/>
      <c r="I790" s="493"/>
      <c r="J790" s="493"/>
      <c r="K790" s="493"/>
      <c r="L790" s="493"/>
      <c r="M790" s="493"/>
      <c r="N790" s="493"/>
      <c r="O790" s="493"/>
      <c r="P790" s="493"/>
      <c r="Q790" s="493"/>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93"/>
      <c r="D791" s="493"/>
      <c r="E791" s="493"/>
      <c r="F791" s="493"/>
      <c r="G791" s="493"/>
      <c r="H791" s="493"/>
      <c r="I791" s="493"/>
      <c r="J791" s="493"/>
      <c r="K791" s="493"/>
      <c r="L791" s="493"/>
      <c r="M791" s="493"/>
      <c r="N791" s="493"/>
      <c r="O791" s="493"/>
      <c r="P791" s="493"/>
      <c r="Q791" s="493"/>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93"/>
      <c r="D792" s="493"/>
      <c r="E792" s="493"/>
      <c r="F792" s="493"/>
      <c r="G792" s="493"/>
      <c r="H792" s="493"/>
      <c r="I792" s="493"/>
      <c r="J792" s="493"/>
      <c r="K792" s="493"/>
      <c r="L792" s="493"/>
      <c r="M792" s="493"/>
      <c r="N792" s="493"/>
      <c r="O792" s="493"/>
      <c r="P792" s="493"/>
      <c r="Q792" s="493"/>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93"/>
      <c r="D793" s="493"/>
      <c r="E793" s="493"/>
      <c r="F793" s="493"/>
      <c r="G793" s="493"/>
      <c r="H793" s="493"/>
      <c r="I793" s="493"/>
      <c r="J793" s="493"/>
      <c r="K793" s="493"/>
      <c r="L793" s="493"/>
      <c r="M793" s="493"/>
      <c r="N793" s="493"/>
      <c r="O793" s="493"/>
      <c r="P793" s="493"/>
      <c r="Q793" s="493"/>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93"/>
      <c r="D794" s="493"/>
      <c r="E794" s="493"/>
      <c r="F794" s="493"/>
      <c r="G794" s="493"/>
      <c r="H794" s="493"/>
      <c r="I794" s="493"/>
      <c r="J794" s="493"/>
      <c r="K794" s="493"/>
      <c r="L794" s="493"/>
      <c r="M794" s="493"/>
      <c r="N794" s="493"/>
      <c r="O794" s="493"/>
      <c r="P794" s="493"/>
      <c r="Q794" s="493"/>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93"/>
      <c r="D795" s="493"/>
      <c r="E795" s="493"/>
      <c r="F795" s="493"/>
      <c r="G795" s="493"/>
      <c r="H795" s="493"/>
      <c r="I795" s="493"/>
      <c r="J795" s="493"/>
      <c r="K795" s="493"/>
      <c r="L795" s="493"/>
      <c r="M795" s="493"/>
      <c r="N795" s="493"/>
      <c r="O795" s="493"/>
      <c r="P795" s="493"/>
      <c r="Q795" s="493"/>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93"/>
      <c r="D796" s="493"/>
      <c r="E796" s="493"/>
      <c r="F796" s="493"/>
      <c r="G796" s="493"/>
      <c r="H796" s="493"/>
      <c r="I796" s="493"/>
      <c r="J796" s="493"/>
      <c r="K796" s="493"/>
      <c r="L796" s="493"/>
      <c r="M796" s="493"/>
      <c r="N796" s="493"/>
      <c r="O796" s="493"/>
      <c r="P796" s="493"/>
      <c r="Q796" s="493"/>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93"/>
      <c r="D797" s="493"/>
      <c r="E797" s="493"/>
      <c r="F797" s="493"/>
      <c r="G797" s="493"/>
      <c r="H797" s="493"/>
      <c r="I797" s="493"/>
      <c r="J797" s="493"/>
      <c r="K797" s="493"/>
      <c r="L797" s="493"/>
      <c r="M797" s="493"/>
      <c r="N797" s="493"/>
      <c r="O797" s="493"/>
      <c r="P797" s="493"/>
      <c r="Q797" s="493"/>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93"/>
      <c r="D798" s="493"/>
      <c r="E798" s="493"/>
      <c r="F798" s="493"/>
      <c r="G798" s="493"/>
      <c r="H798" s="493"/>
      <c r="I798" s="493"/>
      <c r="J798" s="493"/>
      <c r="K798" s="493"/>
      <c r="L798" s="493"/>
      <c r="M798" s="493"/>
      <c r="N798" s="493"/>
      <c r="O798" s="493"/>
      <c r="P798" s="493"/>
      <c r="Q798" s="493"/>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93"/>
      <c r="D799" s="493"/>
      <c r="E799" s="493"/>
      <c r="F799" s="493"/>
      <c r="G799" s="493"/>
      <c r="H799" s="493"/>
      <c r="I799" s="493"/>
      <c r="J799" s="493"/>
      <c r="K799" s="493"/>
      <c r="L799" s="493"/>
      <c r="M799" s="493"/>
      <c r="N799" s="493"/>
      <c r="O799" s="493"/>
      <c r="P799" s="493"/>
      <c r="Q799" s="493"/>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93"/>
      <c r="D800" s="493"/>
      <c r="E800" s="493"/>
      <c r="F800" s="493"/>
      <c r="G800" s="493"/>
      <c r="H800" s="493"/>
      <c r="I800" s="493"/>
      <c r="J800" s="493"/>
      <c r="K800" s="493"/>
      <c r="L800" s="493"/>
      <c r="M800" s="493"/>
      <c r="N800" s="493"/>
      <c r="O800" s="493"/>
      <c r="P800" s="493"/>
      <c r="Q800" s="493"/>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93"/>
      <c r="D801" s="493"/>
      <c r="E801" s="493"/>
      <c r="F801" s="493"/>
      <c r="G801" s="493"/>
      <c r="H801" s="493"/>
      <c r="I801" s="493"/>
      <c r="J801" s="493"/>
      <c r="K801" s="493"/>
      <c r="L801" s="493"/>
      <c r="M801" s="493"/>
      <c r="N801" s="493"/>
      <c r="O801" s="493"/>
      <c r="P801" s="493"/>
      <c r="Q801" s="493"/>
    </row>
    <row r="802" ht="25.15" customHeight="true" x14ac:dyDescent="0.2">
      <c r="C802" s="493"/>
      <c r="D802" s="493"/>
      <c r="E802" s="493"/>
      <c r="F802" s="493"/>
      <c r="G802" s="493"/>
      <c r="H802" s="493"/>
      <c r="I802" s="493"/>
      <c r="J802" s="493"/>
      <c r="K802" s="493"/>
      <c r="L802" s="493"/>
      <c r="M802" s="493"/>
      <c r="N802" s="493"/>
      <c r="O802" s="493"/>
      <c r="P802" s="493"/>
      <c r="Q802" s="493"/>
    </row>
    <row r="803" ht="25.15" customHeight="true" x14ac:dyDescent="0.2">
      <c r="C803" s="493"/>
      <c r="D803" s="493"/>
      <c r="E803" s="493"/>
      <c r="F803" s="493"/>
      <c r="G803" s="493"/>
      <c r="H803" s="493"/>
      <c r="I803" s="493"/>
      <c r="J803" s="493"/>
      <c r="K803" s="493"/>
      <c r="L803" s="493"/>
      <c r="M803" s="493"/>
      <c r="N803" s="493"/>
      <c r="O803" s="493"/>
      <c r="P803" s="493"/>
      <c r="Q803" s="493"/>
    </row>
    <row r="804" ht="25.15" customHeight="true" x14ac:dyDescent="0.2">
      <c r="C804" s="493"/>
      <c r="D804" s="493"/>
      <c r="E804" s="493"/>
      <c r="F804" s="493"/>
      <c r="G804" s="493"/>
      <c r="H804" s="493"/>
      <c r="I804" s="493"/>
      <c r="J804" s="493"/>
      <c r="K804" s="493"/>
      <c r="L804" s="493"/>
      <c r="M804" s="493"/>
      <c r="N804" s="493"/>
      <c r="O804" s="493"/>
      <c r="P804" s="493"/>
      <c r="Q804" s="493"/>
    </row>
    <row r="805" ht="25.15" customHeight="true" x14ac:dyDescent="0.2">
      <c r="C805" s="493"/>
      <c r="D805" s="493"/>
      <c r="E805" s="493"/>
      <c r="F805" s="493"/>
      <c r="G805" s="493"/>
      <c r="H805" s="493"/>
      <c r="I805" s="493"/>
      <c r="J805" s="493"/>
      <c r="K805" s="493"/>
      <c r="L805" s="493"/>
      <c r="M805" s="493"/>
      <c r="N805" s="493"/>
      <c r="O805" s="493"/>
      <c r="P805" s="493"/>
      <c r="Q805" s="493"/>
    </row>
    <row r="806" ht="25.15" customHeight="true" x14ac:dyDescent="0.2">
      <c r="C806" s="493"/>
      <c r="D806" s="493"/>
      <c r="E806" s="493"/>
      <c r="F806" s="493"/>
      <c r="G806" s="493"/>
      <c r="H806" s="493"/>
      <c r="I806" s="493"/>
      <c r="J806" s="493"/>
      <c r="K806" s="493"/>
      <c r="L806" s="493"/>
      <c r="M806" s="493"/>
      <c r="N806" s="493"/>
      <c r="O806" s="493"/>
      <c r="P806" s="493"/>
      <c r="Q806" s="493"/>
    </row>
    <row r="807" ht="25.15" customHeight="true" x14ac:dyDescent="0.2">
      <c r="C807" s="493"/>
      <c r="D807" s="493"/>
      <c r="E807" s="493"/>
      <c r="F807" s="493"/>
      <c r="G807" s="493"/>
      <c r="H807" s="493"/>
      <c r="I807" s="493"/>
      <c r="J807" s="493"/>
      <c r="K807" s="493"/>
      <c r="L807" s="493"/>
      <c r="M807" s="493"/>
      <c r="N807" s="493"/>
      <c r="O807" s="493"/>
      <c r="P807" s="493"/>
      <c r="Q807" s="493"/>
    </row>
    <row r="808" ht="25.15" customHeight="true" x14ac:dyDescent="0.2">
      <c r="C808" s="493"/>
      <c r="D808" s="493"/>
      <c r="E808" s="493"/>
      <c r="F808" s="493"/>
      <c r="G808" s="493"/>
      <c r="H808" s="493"/>
      <c r="I808" s="493"/>
      <c r="J808" s="493"/>
      <c r="K808" s="493"/>
      <c r="L808" s="493"/>
      <c r="M808" s="493"/>
      <c r="N808" s="493"/>
      <c r="O808" s="493"/>
      <c r="P808" s="493"/>
      <c r="Q808" s="493"/>
    </row>
    <row r="809" ht="25.15" customHeight="true" x14ac:dyDescent="0.2">
      <c r="C809" s="493"/>
      <c r="D809" s="493"/>
      <c r="E809" s="493"/>
      <c r="F809" s="493"/>
      <c r="G809" s="493"/>
      <c r="H809" s="493"/>
      <c r="I809" s="493"/>
      <c r="J809" s="493"/>
      <c r="K809" s="493"/>
      <c r="L809" s="493"/>
      <c r="M809" s="493"/>
      <c r="N809" s="493"/>
      <c r="O809" s="493"/>
      <c r="P809" s="493"/>
      <c r="Q809" s="493"/>
    </row>
    <row r="810" ht="25.15" customHeight="true" x14ac:dyDescent="0.2">
      <c r="C810" s="493"/>
      <c r="D810" s="493"/>
      <c r="E810" s="493"/>
      <c r="F810" s="493"/>
      <c r="G810" s="493"/>
      <c r="H810" s="493"/>
      <c r="I810" s="493"/>
      <c r="J810" s="493"/>
      <c r="K810" s="493"/>
      <c r="L810" s="493"/>
      <c r="M810" s="493"/>
      <c r="N810" s="493"/>
      <c r="O810" s="493"/>
      <c r="P810" s="493"/>
      <c r="Q810" s="493"/>
    </row>
    <row r="811" ht="25.15" customHeight="true" x14ac:dyDescent="0.2">
      <c r="C811" s="493"/>
      <c r="D811" s="493"/>
      <c r="E811" s="493"/>
      <c r="F811" s="493"/>
      <c r="G811" s="493"/>
      <c r="H811" s="493"/>
      <c r="I811" s="493"/>
      <c r="J811" s="493"/>
      <c r="K811" s="493"/>
      <c r="L811" s="493"/>
      <c r="M811" s="493"/>
      <c r="N811" s="493"/>
      <c r="O811" s="493"/>
      <c r="P811" s="493"/>
      <c r="Q811" s="493"/>
    </row>
    <row r="812" ht="25.15" customHeight="true" x14ac:dyDescent="0.2">
      <c r="C812" s="493"/>
      <c r="D812" s="493"/>
      <c r="E812" s="493"/>
      <c r="F812" s="493"/>
      <c r="G812" s="493"/>
      <c r="H812" s="493"/>
      <c r="I812" s="493"/>
      <c r="J812" s="493"/>
      <c r="K812" s="493"/>
      <c r="L812" s="493"/>
      <c r="M812" s="493"/>
      <c r="N812" s="493"/>
      <c r="O812" s="493"/>
      <c r="P812" s="493"/>
      <c r="Q812" s="493"/>
    </row>
    <row r="813" ht="25.15" customHeight="true" x14ac:dyDescent="0.2">
      <c r="C813" s="493"/>
      <c r="D813" s="493"/>
      <c r="E813" s="493"/>
      <c r="F813" s="493"/>
      <c r="G813" s="493"/>
      <c r="H813" s="493"/>
      <c r="I813" s="493"/>
      <c r="J813" s="493"/>
      <c r="K813" s="493"/>
      <c r="L813" s="493"/>
      <c r="M813" s="493"/>
      <c r="N813" s="493"/>
      <c r="O813" s="493"/>
      <c r="P813" s="493"/>
      <c r="Q813" s="493"/>
    </row>
    <row r="814" ht="25.15" customHeight="true" x14ac:dyDescent="0.2">
      <c r="C814" s="493"/>
      <c r="D814" s="493"/>
      <c r="E814" s="493"/>
      <c r="F814" s="493"/>
      <c r="G814" s="493"/>
      <c r="H814" s="493"/>
      <c r="I814" s="493"/>
      <c r="J814" s="493"/>
      <c r="K814" s="493"/>
      <c r="L814" s="493"/>
      <c r="M814" s="493"/>
      <c r="N814" s="493"/>
      <c r="O814" s="493"/>
      <c r="P814" s="493"/>
      <c r="Q814" s="493"/>
    </row>
    <row r="815" ht="25.15" customHeight="true" x14ac:dyDescent="0.2">
      <c r="C815" s="493"/>
      <c r="D815" s="493"/>
      <c r="E815" s="493"/>
      <c r="F815" s="493"/>
      <c r="G815" s="493"/>
      <c r="H815" s="493"/>
      <c r="I815" s="493"/>
      <c r="J815" s="493"/>
      <c r="K815" s="493"/>
      <c r="L815" s="493"/>
      <c r="M815" s="493"/>
      <c r="N815" s="493"/>
      <c r="O815" s="493"/>
      <c r="P815" s="493"/>
      <c r="Q815" s="493"/>
    </row>
    <row r="816" ht="25.15" customHeight="true" x14ac:dyDescent="0.2">
      <c r="C816" s="493"/>
      <c r="D816" s="493"/>
      <c r="E816" s="493"/>
      <c r="F816" s="493"/>
      <c r="G816" s="493"/>
      <c r="H816" s="493"/>
      <c r="I816" s="493"/>
      <c r="J816" s="493"/>
      <c r="K816" s="493"/>
      <c r="L816" s="493"/>
      <c r="M816" s="493"/>
      <c r="N816" s="493"/>
      <c r="O816" s="493"/>
      <c r="P816" s="493"/>
      <c r="Q816" s="493"/>
    </row>
    <row r="817" ht="25.15" customHeight="true" x14ac:dyDescent="0.2">
      <c r="C817" s="493"/>
      <c r="D817" s="493"/>
      <c r="E817" s="493"/>
      <c r="F817" s="493"/>
      <c r="G817" s="493"/>
      <c r="H817" s="493"/>
      <c r="I817" s="493"/>
      <c r="J817" s="493"/>
      <c r="K817" s="493"/>
      <c r="L817" s="493"/>
      <c r="M817" s="493"/>
      <c r="N817" s="493"/>
      <c r="O817" s="493"/>
      <c r="P817" s="493"/>
      <c r="Q817" s="493"/>
    </row>
    <row r="818" ht="25.15" customHeight="true" x14ac:dyDescent="0.2">
      <c r="C818" s="493"/>
      <c r="D818" s="493"/>
      <c r="E818" s="493"/>
      <c r="F818" s="493"/>
      <c r="G818" s="493"/>
      <c r="H818" s="493"/>
      <c r="I818" s="493"/>
      <c r="J818" s="493"/>
      <c r="K818" s="493"/>
      <c r="L818" s="493"/>
      <c r="M818" s="493"/>
      <c r="N818" s="493"/>
      <c r="O818" s="493"/>
      <c r="P818" s="493"/>
      <c r="Q818" s="493"/>
    </row>
    <row r="819" ht="25.15" customHeight="true" x14ac:dyDescent="0.2">
      <c r="C819" s="493"/>
      <c r="D819" s="493"/>
      <c r="E819" s="493"/>
      <c r="F819" s="493"/>
      <c r="G819" s="493"/>
      <c r="H819" s="493"/>
      <c r="I819" s="493"/>
      <c r="J819" s="493"/>
      <c r="K819" s="493"/>
      <c r="L819" s="493"/>
      <c r="M819" s="493"/>
      <c r="N819" s="493"/>
      <c r="O819" s="493"/>
      <c r="P819" s="493"/>
      <c r="Q819" s="493"/>
    </row>
    <row r="820" ht="25.15" customHeight="true" x14ac:dyDescent="0.2">
      <c r="C820" s="493"/>
      <c r="D820" s="493"/>
      <c r="E820" s="493"/>
      <c r="F820" s="493"/>
      <c r="G820" s="493"/>
      <c r="H820" s="493"/>
      <c r="I820" s="493"/>
      <c r="J820" s="493"/>
      <c r="K820" s="493"/>
      <c r="L820" s="493"/>
      <c r="M820" s="493"/>
      <c r="N820" s="493"/>
      <c r="O820" s="493"/>
      <c r="P820" s="493"/>
      <c r="Q820" s="493"/>
    </row>
    <row r="821" ht="25.15" customHeight="true" x14ac:dyDescent="0.2">
      <c r="C821" s="493"/>
      <c r="D821" s="493"/>
      <c r="E821" s="493"/>
      <c r="F821" s="493"/>
      <c r="G821" s="493"/>
      <c r="H821" s="493"/>
      <c r="I821" s="493"/>
      <c r="J821" s="493"/>
      <c r="K821" s="493"/>
      <c r="L821" s="493"/>
      <c r="M821" s="493"/>
      <c r="N821" s="493"/>
      <c r="O821" s="493"/>
      <c r="P821" s="493"/>
      <c r="Q821" s="493"/>
    </row>
    <row r="822" ht="25.15" customHeight="true" x14ac:dyDescent="0.2">
      <c r="C822" s="493"/>
      <c r="D822" s="493"/>
      <c r="E822" s="493"/>
      <c r="F822" s="493"/>
      <c r="G822" s="493"/>
      <c r="H822" s="493"/>
      <c r="I822" s="493"/>
      <c r="J822" s="493"/>
      <c r="K822" s="493"/>
      <c r="L822" s="493"/>
      <c r="M822" s="493"/>
      <c r="N822" s="493"/>
      <c r="O822" s="493"/>
      <c r="P822" s="493"/>
      <c r="Q822" s="493"/>
    </row>
    <row r="823" ht="25.15" customHeight="true" x14ac:dyDescent="0.2">
      <c r="C823" s="493"/>
      <c r="D823" s="493"/>
      <c r="E823" s="493"/>
      <c r="F823" s="493"/>
      <c r="G823" s="493"/>
      <c r="H823" s="493"/>
      <c r="I823" s="493"/>
      <c r="J823" s="493"/>
      <c r="K823" s="493"/>
      <c r="L823" s="493"/>
      <c r="M823" s="493"/>
      <c r="N823" s="493"/>
      <c r="O823" s="493"/>
      <c r="P823" s="493"/>
      <c r="Q823" s="493"/>
    </row>
    <row r="824" ht="25.15" customHeight="true" x14ac:dyDescent="0.2">
      <c r="C824" s="493"/>
      <c r="D824" s="493"/>
      <c r="E824" s="493"/>
      <c r="F824" s="493"/>
      <c r="G824" s="493"/>
      <c r="H824" s="493"/>
      <c r="I824" s="493"/>
      <c r="J824" s="493"/>
      <c r="K824" s="493"/>
      <c r="L824" s="493"/>
      <c r="M824" s="493"/>
      <c r="N824" s="493"/>
      <c r="O824" s="493"/>
      <c r="P824" s="493"/>
      <c r="Q824" s="493"/>
    </row>
    <row r="825" ht="25.15" customHeight="true" x14ac:dyDescent="0.2">
      <c r="C825" s="493"/>
      <c r="D825" s="493"/>
      <c r="E825" s="493"/>
      <c r="F825" s="493"/>
      <c r="G825" s="493"/>
      <c r="H825" s="493"/>
      <c r="I825" s="493"/>
      <c r="J825" s="493"/>
      <c r="K825" s="493"/>
      <c r="L825" s="493"/>
      <c r="M825" s="493"/>
      <c r="N825" s="493"/>
      <c r="O825" s="493"/>
      <c r="P825" s="493"/>
      <c r="Q825" s="493"/>
    </row>
    <row r="826" ht="25.15" customHeight="true" x14ac:dyDescent="0.2">
      <c r="C826" s="493"/>
      <c r="D826" s="493"/>
      <c r="E826" s="493"/>
      <c r="F826" s="493"/>
      <c r="G826" s="493"/>
      <c r="H826" s="493"/>
      <c r="I826" s="493"/>
      <c r="J826" s="493"/>
      <c r="K826" s="493"/>
      <c r="L826" s="493"/>
      <c r="M826" s="493"/>
      <c r="N826" s="493"/>
      <c r="O826" s="493"/>
      <c r="P826" s="493"/>
      <c r="Q826" s="493"/>
    </row>
    <row r="827" ht="25.15" customHeight="true" x14ac:dyDescent="0.2">
      <c r="C827" s="493"/>
      <c r="D827" s="493"/>
      <c r="E827" s="493"/>
      <c r="F827" s="493"/>
      <c r="G827" s="493"/>
      <c r="H827" s="493"/>
      <c r="I827" s="493"/>
      <c r="J827" s="493"/>
      <c r="K827" s="493"/>
      <c r="L827" s="493"/>
      <c r="M827" s="493"/>
      <c r="N827" s="493"/>
      <c r="O827" s="493"/>
      <c r="P827" s="493"/>
      <c r="Q827" s="493"/>
    </row>
    <row r="828" ht="25.15" customHeight="true" x14ac:dyDescent="0.2">
      <c r="C828" s="493"/>
      <c r="D828" s="493"/>
      <c r="E828" s="493"/>
      <c r="F828" s="493"/>
      <c r="G828" s="493"/>
      <c r="H828" s="493"/>
      <c r="I828" s="493"/>
      <c r="J828" s="493"/>
      <c r="K828" s="493"/>
      <c r="L828" s="493"/>
      <c r="M828" s="493"/>
      <c r="N828" s="493"/>
      <c r="O828" s="493"/>
      <c r="P828" s="493"/>
      <c r="Q828" s="493"/>
    </row>
    <row r="829" ht="25.15" customHeight="true" x14ac:dyDescent="0.2">
      <c r="C829" s="493"/>
      <c r="D829" s="493"/>
      <c r="E829" s="493"/>
      <c r="F829" s="493"/>
      <c r="G829" s="493"/>
      <c r="H829" s="493"/>
      <c r="I829" s="493"/>
      <c r="J829" s="493"/>
      <c r="K829" s="493"/>
      <c r="L829" s="493"/>
      <c r="M829" s="493"/>
      <c r="N829" s="493"/>
      <c r="O829" s="493"/>
      <c r="P829" s="493"/>
      <c r="Q829" s="493"/>
    </row>
    <row r="830" ht="25.15" customHeight="true" x14ac:dyDescent="0.2">
      <c r="C830" s="493"/>
      <c r="D830" s="493"/>
      <c r="E830" s="493"/>
      <c r="F830" s="493"/>
      <c r="G830" s="493"/>
      <c r="H830" s="493"/>
      <c r="I830" s="493"/>
      <c r="J830" s="493"/>
      <c r="K830" s="493"/>
      <c r="L830" s="493"/>
      <c r="M830" s="493"/>
      <c r="N830" s="493"/>
      <c r="O830" s="493"/>
      <c r="P830" s="493"/>
      <c r="Q830" s="493"/>
    </row>
    <row r="831" ht="25.15" customHeight="true" x14ac:dyDescent="0.2">
      <c r="C831" s="493"/>
      <c r="D831" s="493"/>
      <c r="E831" s="493"/>
      <c r="F831" s="493"/>
      <c r="G831" s="493"/>
      <c r="H831" s="493"/>
      <c r="I831" s="493"/>
      <c r="J831" s="493"/>
      <c r="K831" s="493"/>
      <c r="L831" s="493"/>
      <c r="M831" s="493"/>
      <c r="N831" s="493"/>
      <c r="O831" s="493"/>
      <c r="P831" s="493"/>
      <c r="Q831" s="493"/>
    </row>
    <row r="832" ht="25.15" customHeight="true" x14ac:dyDescent="0.2">
      <c r="C832" s="493"/>
      <c r="D832" s="493"/>
      <c r="E832" s="493"/>
      <c r="F832" s="493"/>
      <c r="G832" s="493"/>
      <c r="H832" s="493"/>
      <c r="I832" s="493"/>
      <c r="J832" s="493"/>
      <c r="K832" s="493"/>
      <c r="L832" s="493"/>
      <c r="M832" s="493"/>
      <c r="N832" s="493"/>
      <c r="O832" s="493"/>
      <c r="P832" s="493"/>
      <c r="Q832" s="493"/>
    </row>
    <row r="833" ht="25.15" customHeight="true" x14ac:dyDescent="0.2">
      <c r="C833" s="493"/>
      <c r="D833" s="493"/>
      <c r="E833" s="493"/>
      <c r="F833" s="493"/>
      <c r="G833" s="493"/>
      <c r="H833" s="493"/>
      <c r="I833" s="493"/>
      <c r="J833" s="493"/>
      <c r="K833" s="493"/>
      <c r="L833" s="493"/>
      <c r="M833" s="493"/>
      <c r="N833" s="493"/>
      <c r="O833" s="493"/>
      <c r="P833" s="493"/>
      <c r="Q833" s="493"/>
    </row>
    <row r="834" ht="25.15" customHeight="true" x14ac:dyDescent="0.2">
      <c r="C834" s="493"/>
      <c r="D834" s="493"/>
      <c r="E834" s="493"/>
      <c r="F834" s="493"/>
      <c r="G834" s="493"/>
      <c r="H834" s="493"/>
      <c r="I834" s="493"/>
      <c r="J834" s="493"/>
      <c r="K834" s="493"/>
      <c r="L834" s="493"/>
      <c r="M834" s="493"/>
      <c r="N834" s="493"/>
      <c r="O834" s="493"/>
      <c r="P834" s="493"/>
      <c r="Q834" s="493"/>
    </row>
    <row r="835" ht="25.15" customHeight="true" x14ac:dyDescent="0.2">
      <c r="C835" s="493"/>
      <c r="D835" s="493"/>
      <c r="E835" s="493"/>
      <c r="F835" s="493"/>
      <c r="G835" s="493"/>
      <c r="H835" s="493"/>
      <c r="I835" s="493"/>
      <c r="J835" s="493"/>
      <c r="K835" s="493"/>
      <c r="L835" s="493"/>
      <c r="M835" s="493"/>
      <c r="N835" s="493"/>
      <c r="O835" s="493"/>
      <c r="P835" s="493"/>
      <c r="Q835" s="493"/>
    </row>
    <row r="836" ht="25.15" customHeight="true" x14ac:dyDescent="0.2">
      <c r="C836" s="493"/>
      <c r="D836" s="493"/>
      <c r="E836" s="493"/>
      <c r="F836" s="493"/>
      <c r="G836" s="493"/>
      <c r="H836" s="493"/>
      <c r="I836" s="493"/>
      <c r="J836" s="493"/>
      <c r="K836" s="493"/>
      <c r="L836" s="493"/>
      <c r="M836" s="493"/>
      <c r="N836" s="493"/>
      <c r="O836" s="493"/>
      <c r="P836" s="493"/>
      <c r="Q836" s="493"/>
    </row>
    <row r="837" ht="25.15" customHeight="true" x14ac:dyDescent="0.2">
      <c r="C837" s="493"/>
      <c r="D837" s="493"/>
      <c r="E837" s="493"/>
      <c r="F837" s="493"/>
      <c r="G837" s="493"/>
      <c r="H837" s="493"/>
      <c r="I837" s="493"/>
      <c r="J837" s="493"/>
      <c r="K837" s="493"/>
      <c r="L837" s="493"/>
      <c r="M837" s="493"/>
      <c r="N837" s="493"/>
      <c r="O837" s="493"/>
      <c r="P837" s="493"/>
      <c r="Q837" s="493"/>
    </row>
    <row r="838" ht="25.15" customHeight="true" x14ac:dyDescent="0.2">
      <c r="C838" s="493"/>
      <c r="D838" s="493"/>
      <c r="E838" s="493"/>
      <c r="F838" s="493"/>
      <c r="G838" s="493"/>
      <c r="H838" s="493"/>
      <c r="I838" s="493"/>
      <c r="J838" s="493"/>
      <c r="K838" s="493"/>
      <c r="L838" s="493"/>
      <c r="M838" s="493"/>
      <c r="N838" s="493"/>
      <c r="O838" s="493"/>
      <c r="P838" s="493"/>
      <c r="Q838" s="493"/>
    </row>
    <row r="839" ht="25.15" customHeight="true" x14ac:dyDescent="0.2">
      <c r="C839" s="493"/>
      <c r="D839" s="493"/>
      <c r="E839" s="493"/>
      <c r="F839" s="493"/>
      <c r="G839" s="493"/>
      <c r="H839" s="493"/>
      <c r="I839" s="493"/>
      <c r="J839" s="493"/>
      <c r="K839" s="493"/>
      <c r="L839" s="493"/>
      <c r="M839" s="493"/>
      <c r="N839" s="493"/>
      <c r="O839" s="493"/>
      <c r="P839" s="493"/>
      <c r="Q839" s="493"/>
    </row>
    <row r="840" ht="25.15" customHeight="true" x14ac:dyDescent="0.2">
      <c r="C840" s="493"/>
      <c r="D840" s="493"/>
      <c r="E840" s="493"/>
      <c r="F840" s="493"/>
      <c r="G840" s="493"/>
      <c r="H840" s="493"/>
      <c r="I840" s="493"/>
      <c r="J840" s="493"/>
      <c r="K840" s="493"/>
      <c r="L840" s="493"/>
      <c r="M840" s="493"/>
      <c r="N840" s="493"/>
      <c r="O840" s="493"/>
      <c r="P840" s="493"/>
      <c r="Q840" s="493"/>
    </row>
    <row r="841" ht="25.15" customHeight="true" x14ac:dyDescent="0.2">
      <c r="C841" s="493"/>
      <c r="D841" s="493"/>
      <c r="E841" s="493"/>
      <c r="F841" s="493"/>
      <c r="G841" s="493"/>
      <c r="H841" s="493"/>
      <c r="I841" s="493"/>
      <c r="J841" s="493"/>
      <c r="K841" s="493"/>
      <c r="L841" s="493"/>
      <c r="M841" s="493"/>
      <c r="N841" s="493"/>
      <c r="O841" s="493"/>
      <c r="P841" s="493"/>
      <c r="Q841" s="493"/>
    </row>
    <row r="842" ht="25.15" customHeight="true" x14ac:dyDescent="0.2">
      <c r="C842" s="493"/>
      <c r="D842" s="493"/>
      <c r="E842" s="493"/>
      <c r="F842" s="493"/>
      <c r="G842" s="493"/>
      <c r="H842" s="493"/>
      <c r="I842" s="493"/>
      <c r="J842" s="493"/>
      <c r="K842" s="493"/>
      <c r="L842" s="493"/>
      <c r="M842" s="493"/>
      <c r="N842" s="493"/>
      <c r="O842" s="493"/>
      <c r="P842" s="493"/>
      <c r="Q842" s="493"/>
    </row>
    <row r="843" ht="25.15" customHeight="true" x14ac:dyDescent="0.2">
      <c r="C843" s="493"/>
      <c r="D843" s="493"/>
      <c r="E843" s="493"/>
      <c r="F843" s="493"/>
      <c r="G843" s="493"/>
      <c r="H843" s="493"/>
      <c r="I843" s="493"/>
      <c r="J843" s="493"/>
      <c r="K843" s="493"/>
      <c r="L843" s="493"/>
      <c r="M843" s="493"/>
      <c r="N843" s="493"/>
      <c r="O843" s="493"/>
      <c r="P843" s="493"/>
      <c r="Q843" s="493"/>
    </row>
    <row r="844" ht="25.15" customHeight="true" x14ac:dyDescent="0.2">
      <c r="C844" s="493"/>
      <c r="D844" s="493"/>
      <c r="E844" s="493"/>
      <c r="F844" s="493"/>
      <c r="G844" s="493"/>
      <c r="H844" s="493"/>
      <c r="I844" s="493"/>
      <c r="J844" s="493"/>
      <c r="K844" s="493"/>
      <c r="L844" s="493"/>
      <c r="M844" s="493"/>
      <c r="N844" s="493"/>
      <c r="O844" s="493"/>
      <c r="P844" s="493"/>
      <c r="Q844" s="493"/>
    </row>
    <row r="845" ht="25.15" customHeight="true" x14ac:dyDescent="0.2">
      <c r="C845" s="493"/>
      <c r="D845" s="493"/>
      <c r="E845" s="493"/>
      <c r="F845" s="493"/>
      <c r="G845" s="493"/>
      <c r="H845" s="493"/>
      <c r="I845" s="493"/>
      <c r="J845" s="493"/>
      <c r="K845" s="493"/>
      <c r="L845" s="493"/>
      <c r="M845" s="493"/>
      <c r="N845" s="493"/>
      <c r="O845" s="493"/>
      <c r="P845" s="493"/>
      <c r="Q845" s="493"/>
    </row>
    <row r="846" ht="25.15" customHeight="true" x14ac:dyDescent="0.2">
      <c r="C846" s="493"/>
      <c r="D846" s="493"/>
      <c r="E846" s="493"/>
      <c r="F846" s="493"/>
      <c r="G846" s="493"/>
      <c r="H846" s="493"/>
      <c r="I846" s="493"/>
      <c r="J846" s="493"/>
      <c r="K846" s="493"/>
      <c r="L846" s="493"/>
      <c r="M846" s="493"/>
      <c r="N846" s="493"/>
      <c r="O846" s="493"/>
      <c r="P846" s="493"/>
      <c r="Q846" s="493"/>
    </row>
    <row r="847" ht="25.15" customHeight="true" x14ac:dyDescent="0.2">
      <c r="C847" s="493"/>
      <c r="D847" s="493"/>
      <c r="E847" s="493"/>
      <c r="F847" s="493"/>
      <c r="G847" s="493"/>
      <c r="H847" s="493"/>
      <c r="I847" s="493"/>
      <c r="J847" s="493"/>
      <c r="K847" s="493"/>
      <c r="L847" s="493"/>
      <c r="M847" s="493"/>
      <c r="N847" s="493"/>
      <c r="O847" s="493"/>
      <c r="P847" s="493"/>
      <c r="Q847" s="493"/>
    </row>
    <row r="848" ht="25.15" customHeight="true" x14ac:dyDescent="0.2">
      <c r="C848" s="493"/>
      <c r="D848" s="493"/>
      <c r="E848" s="493"/>
      <c r="F848" s="493"/>
      <c r="G848" s="493"/>
      <c r="H848" s="493"/>
      <c r="I848" s="493"/>
      <c r="J848" s="493"/>
      <c r="K848" s="493"/>
      <c r="L848" s="493"/>
      <c r="M848" s="493"/>
      <c r="N848" s="493"/>
      <c r="O848" s="493"/>
      <c r="P848" s="493"/>
      <c r="Q848" s="493"/>
    </row>
    <row r="849" ht="25.15" customHeight="true" x14ac:dyDescent="0.2">
      <c r="C849" s="493"/>
      <c r="D849" s="493"/>
      <c r="E849" s="493"/>
      <c r="F849" s="493"/>
      <c r="G849" s="493"/>
      <c r="H849" s="493"/>
      <c r="I849" s="493"/>
      <c r="J849" s="493"/>
      <c r="K849" s="493"/>
      <c r="L849" s="493"/>
      <c r="M849" s="493"/>
      <c r="N849" s="493"/>
      <c r="O849" s="493"/>
      <c r="P849" s="493"/>
      <c r="Q849" s="493"/>
    </row>
    <row r="850" ht="25.15" customHeight="true" x14ac:dyDescent="0.2">
      <c r="C850" s="493"/>
      <c r="D850" s="493"/>
      <c r="E850" s="493"/>
      <c r="F850" s="493"/>
      <c r="G850" s="493"/>
      <c r="H850" s="493"/>
      <c r="I850" s="493"/>
      <c r="J850" s="493"/>
      <c r="K850" s="493"/>
      <c r="L850" s="493"/>
      <c r="M850" s="493"/>
      <c r="N850" s="493"/>
      <c r="O850" s="493"/>
      <c r="P850" s="493"/>
      <c r="Q850" s="493"/>
    </row>
    <row r="851" ht="25.15" customHeight="true" x14ac:dyDescent="0.2">
      <c r="C851" s="493"/>
      <c r="D851" s="493"/>
      <c r="E851" s="493"/>
      <c r="F851" s="493"/>
      <c r="G851" s="493"/>
      <c r="H851" s="493"/>
      <c r="I851" s="493"/>
      <c r="J851" s="493"/>
      <c r="K851" s="493"/>
      <c r="L851" s="493"/>
      <c r="M851" s="493"/>
      <c r="N851" s="493"/>
      <c r="O851" s="493"/>
      <c r="P851" s="493"/>
      <c r="Q851" s="493"/>
    </row>
    <row r="852" ht="25.15" customHeight="true" x14ac:dyDescent="0.2">
      <c r="C852" s="493"/>
      <c r="D852" s="493"/>
      <c r="E852" s="493"/>
      <c r="F852" s="493"/>
      <c r="G852" s="493"/>
      <c r="H852" s="493"/>
      <c r="I852" s="493"/>
      <c r="J852" s="493"/>
      <c r="K852" s="493"/>
      <c r="L852" s="493"/>
      <c r="M852" s="493"/>
      <c r="N852" s="493"/>
      <c r="O852" s="493"/>
      <c r="P852" s="493"/>
      <c r="Q852" s="493"/>
    </row>
    <row r="853" ht="25.15" customHeight="true" x14ac:dyDescent="0.2">
      <c r="C853" s="493"/>
      <c r="D853" s="493"/>
      <c r="E853" s="493"/>
      <c r="F853" s="493"/>
      <c r="G853" s="493"/>
      <c r="H853" s="493"/>
      <c r="I853" s="493"/>
      <c r="J853" s="493"/>
      <c r="K853" s="493"/>
      <c r="L853" s="493"/>
      <c r="M853" s="493"/>
      <c r="N853" s="493"/>
      <c r="O853" s="493"/>
      <c r="P853" s="493"/>
      <c r="Q853" s="493"/>
    </row>
    <row r="854" ht="25.15" customHeight="true" x14ac:dyDescent="0.2">
      <c r="C854" s="493"/>
      <c r="D854" s="493"/>
      <c r="E854" s="493"/>
      <c r="F854" s="493"/>
      <c r="G854" s="493"/>
      <c r="H854" s="493"/>
      <c r="I854" s="493"/>
      <c r="J854" s="493"/>
      <c r="K854" s="493"/>
      <c r="L854" s="493"/>
      <c r="M854" s="493"/>
      <c r="N854" s="493"/>
      <c r="O854" s="493"/>
      <c r="P854" s="493"/>
      <c r="Q854" s="493"/>
    </row>
    <row r="855" ht="25.15" customHeight="true" x14ac:dyDescent="0.2">
      <c r="C855" s="493"/>
      <c r="D855" s="493"/>
      <c r="E855" s="493"/>
      <c r="F855" s="493"/>
      <c r="G855" s="493"/>
      <c r="H855" s="493"/>
      <c r="I855" s="493"/>
      <c r="J855" s="493"/>
      <c r="K855" s="493"/>
      <c r="L855" s="493"/>
      <c r="M855" s="493"/>
      <c r="N855" s="493"/>
      <c r="O855" s="493"/>
      <c r="P855" s="493"/>
      <c r="Q855" s="493"/>
    </row>
    <row r="856" ht="25.15" customHeight="true" x14ac:dyDescent="0.2">
      <c r="C856" s="493"/>
      <c r="D856" s="493"/>
      <c r="E856" s="493"/>
      <c r="F856" s="493"/>
      <c r="G856" s="493"/>
      <c r="H856" s="493"/>
      <c r="I856" s="493"/>
      <c r="J856" s="493"/>
      <c r="K856" s="493"/>
      <c r="L856" s="493"/>
      <c r="M856" s="493"/>
      <c r="N856" s="493"/>
      <c r="O856" s="493"/>
      <c r="P856" s="493"/>
      <c r="Q856" s="493"/>
    </row>
    <row r="857" ht="25.15" customHeight="true" x14ac:dyDescent="0.2">
      <c r="C857" s="493"/>
      <c r="D857" s="493"/>
      <c r="E857" s="493"/>
      <c r="F857" s="493"/>
      <c r="G857" s="493"/>
      <c r="H857" s="493"/>
      <c r="I857" s="493"/>
      <c r="J857" s="493"/>
      <c r="K857" s="493"/>
      <c r="L857" s="493"/>
      <c r="M857" s="493"/>
      <c r="N857" s="493"/>
      <c r="O857" s="493"/>
      <c r="P857" s="493"/>
      <c r="Q857" s="493"/>
    </row>
    <row r="858" ht="25.15" customHeight="true" x14ac:dyDescent="0.2">
      <c r="C858" s="493"/>
      <c r="D858" s="493"/>
      <c r="E858" s="493"/>
      <c r="F858" s="493"/>
      <c r="G858" s="493"/>
      <c r="H858" s="493"/>
      <c r="I858" s="493"/>
      <c r="J858" s="493"/>
      <c r="K858" s="493"/>
      <c r="L858" s="493"/>
      <c r="M858" s="493"/>
      <c r="N858" s="493"/>
      <c r="O858" s="493"/>
      <c r="P858" s="493"/>
      <c r="Q858" s="493"/>
    </row>
    <row r="859" ht="25.15" customHeight="true" x14ac:dyDescent="0.2">
      <c r="C859" s="493"/>
      <c r="D859" s="493"/>
      <c r="E859" s="493"/>
      <c r="F859" s="493"/>
      <c r="G859" s="493"/>
      <c r="H859" s="493"/>
      <c r="I859" s="493"/>
      <c r="J859" s="493"/>
      <c r="K859" s="493"/>
      <c r="L859" s="493"/>
      <c r="M859" s="493"/>
      <c r="N859" s="493"/>
      <c r="O859" s="493"/>
      <c r="P859" s="493"/>
      <c r="Q859" s="493"/>
    </row>
    <row r="860" ht="25.15" customHeight="true" x14ac:dyDescent="0.2">
      <c r="C860" s="493"/>
      <c r="D860" s="493"/>
      <c r="E860" s="493"/>
      <c r="F860" s="493"/>
      <c r="G860" s="493"/>
      <c r="H860" s="493"/>
      <c r="I860" s="493"/>
      <c r="J860" s="493"/>
      <c r="K860" s="493"/>
      <c r="L860" s="493"/>
      <c r="M860" s="493"/>
      <c r="N860" s="493"/>
      <c r="O860" s="493"/>
      <c r="P860" s="493"/>
      <c r="Q860" s="493"/>
    </row>
    <row r="861" ht="25.15" customHeight="true" x14ac:dyDescent="0.2">
      <c r="C861" s="493"/>
      <c r="D861" s="493"/>
      <c r="E861" s="493"/>
      <c r="F861" s="493"/>
      <c r="G861" s="493"/>
      <c r="H861" s="493"/>
      <c r="I861" s="493"/>
      <c r="J861" s="493"/>
      <c r="K861" s="493"/>
      <c r="L861" s="493"/>
      <c r="M861" s="493"/>
      <c r="N861" s="493"/>
      <c r="O861" s="493"/>
      <c r="P861" s="493"/>
      <c r="Q861" s="493"/>
    </row>
    <row r="862" ht="25.15" customHeight="true" x14ac:dyDescent="0.2">
      <c r="C862" s="493"/>
      <c r="D862" s="493"/>
      <c r="E862" s="493"/>
      <c r="F862" s="493"/>
      <c r="G862" s="493"/>
      <c r="H862" s="493"/>
      <c r="I862" s="493"/>
      <c r="J862" s="493"/>
      <c r="K862" s="493"/>
      <c r="L862" s="493"/>
      <c r="M862" s="493"/>
      <c r="N862" s="493"/>
      <c r="O862" s="493"/>
      <c r="P862" s="493"/>
      <c r="Q862" s="493"/>
    </row>
    <row r="863" ht="25.15" customHeight="true" x14ac:dyDescent="0.2">
      <c r="C863" s="493"/>
      <c r="D863" s="493"/>
      <c r="E863" s="493"/>
      <c r="F863" s="493"/>
      <c r="G863" s="493"/>
      <c r="H863" s="493"/>
      <c r="I863" s="493"/>
      <c r="J863" s="493"/>
      <c r="K863" s="493"/>
      <c r="L863" s="493"/>
      <c r="M863" s="493"/>
      <c r="N863" s="493"/>
      <c r="O863" s="493"/>
      <c r="P863" s="493"/>
      <c r="Q863" s="493"/>
    </row>
    <row r="864" ht="25.15" customHeight="true" x14ac:dyDescent="0.2">
      <c r="C864" s="493"/>
      <c r="D864" s="493"/>
      <c r="E864" s="493"/>
      <c r="F864" s="493"/>
      <c r="G864" s="493"/>
      <c r="H864" s="493"/>
      <c r="I864" s="493"/>
      <c r="J864" s="493"/>
      <c r="K864" s="493"/>
      <c r="L864" s="493"/>
      <c r="M864" s="493"/>
      <c r="N864" s="493"/>
      <c r="O864" s="493"/>
      <c r="P864" s="493"/>
      <c r="Q864" s="493"/>
    </row>
    <row r="865" ht="25.15" customHeight="true" x14ac:dyDescent="0.2">
      <c r="C865" s="493"/>
      <c r="D865" s="493"/>
      <c r="E865" s="493"/>
      <c r="F865" s="493"/>
      <c r="G865" s="493"/>
      <c r="H865" s="493"/>
      <c r="I865" s="493"/>
      <c r="J865" s="493"/>
      <c r="K865" s="493"/>
      <c r="L865" s="493"/>
      <c r="M865" s="493"/>
      <c r="N865" s="493"/>
      <c r="O865" s="493"/>
      <c r="P865" s="493"/>
      <c r="Q865" s="493"/>
    </row>
    <row r="866" ht="25.15" customHeight="true" x14ac:dyDescent="0.2">
      <c r="C866" s="493"/>
      <c r="D866" s="493"/>
      <c r="E866" s="493"/>
      <c r="F866" s="493"/>
      <c r="G866" s="493"/>
      <c r="H866" s="493"/>
      <c r="I866" s="493"/>
      <c r="J866" s="493"/>
      <c r="K866" s="493"/>
      <c r="L866" s="493"/>
      <c r="M866" s="493"/>
      <c r="N866" s="493"/>
      <c r="O866" s="493"/>
      <c r="P866" s="493"/>
      <c r="Q866" s="493"/>
    </row>
    <row r="867" ht="25.15" customHeight="true" x14ac:dyDescent="0.2">
      <c r="C867" s="493"/>
      <c r="D867" s="493"/>
      <c r="E867" s="493"/>
      <c r="F867" s="493"/>
      <c r="G867" s="493"/>
      <c r="H867" s="493"/>
      <c r="I867" s="493"/>
      <c r="J867" s="493"/>
      <c r="K867" s="493"/>
      <c r="L867" s="493"/>
      <c r="M867" s="493"/>
      <c r="N867" s="493"/>
      <c r="O867" s="493"/>
      <c r="P867" s="493"/>
      <c r="Q867" s="493"/>
    </row>
    <row r="868" ht="25.15" customHeight="true" x14ac:dyDescent="0.2">
      <c r="C868" s="493"/>
      <c r="D868" s="493"/>
      <c r="E868" s="493"/>
      <c r="F868" s="493"/>
      <c r="G868" s="493"/>
      <c r="H868" s="493"/>
      <c r="I868" s="493"/>
      <c r="J868" s="493"/>
      <c r="K868" s="493"/>
      <c r="L868" s="493"/>
      <c r="M868" s="493"/>
      <c r="N868" s="493"/>
      <c r="O868" s="493"/>
      <c r="P868" s="493"/>
      <c r="Q868" s="493"/>
    </row>
    <row r="869" ht="25.15" customHeight="true" x14ac:dyDescent="0.2">
      <c r="C869" s="493"/>
      <c r="D869" s="493"/>
      <c r="E869" s="493"/>
      <c r="F869" s="493"/>
      <c r="G869" s="493"/>
      <c r="H869" s="493"/>
      <c r="I869" s="493"/>
      <c r="J869" s="493"/>
      <c r="K869" s="493"/>
      <c r="L869" s="493"/>
      <c r="M869" s="493"/>
      <c r="N869" s="493"/>
      <c r="O869" s="493"/>
      <c r="P869" s="493"/>
      <c r="Q869" s="493"/>
    </row>
    <row r="870" ht="25.15" customHeight="true" x14ac:dyDescent="0.2">
      <c r="C870" s="493"/>
      <c r="D870" s="493"/>
      <c r="E870" s="493"/>
      <c r="F870" s="493"/>
      <c r="G870" s="493"/>
      <c r="H870" s="493"/>
      <c r="I870" s="493"/>
      <c r="J870" s="493"/>
      <c r="K870" s="493"/>
      <c r="L870" s="493"/>
      <c r="M870" s="493"/>
      <c r="N870" s="493"/>
      <c r="O870" s="493"/>
      <c r="P870" s="493"/>
      <c r="Q870" s="493"/>
    </row>
    <row r="871" ht="25.15" customHeight="true" x14ac:dyDescent="0.2">
      <c r="C871" s="493"/>
      <c r="D871" s="493"/>
      <c r="E871" s="493"/>
      <c r="F871" s="493"/>
      <c r="G871" s="493"/>
      <c r="H871" s="493"/>
      <c r="I871" s="493"/>
      <c r="J871" s="493"/>
      <c r="K871" s="493"/>
      <c r="L871" s="493"/>
      <c r="M871" s="493"/>
      <c r="N871" s="493"/>
      <c r="O871" s="493"/>
      <c r="P871" s="493"/>
      <c r="Q871" s="493"/>
    </row>
    <row r="872" ht="25.15" customHeight="true" x14ac:dyDescent="0.2">
      <c r="C872" s="493"/>
      <c r="D872" s="493"/>
      <c r="E872" s="493"/>
      <c r="F872" s="493"/>
      <c r="G872" s="493"/>
      <c r="H872" s="493"/>
      <c r="I872" s="493"/>
      <c r="J872" s="493"/>
      <c r="K872" s="493"/>
      <c r="L872" s="493"/>
      <c r="M872" s="493"/>
      <c r="N872" s="493"/>
      <c r="O872" s="493"/>
      <c r="P872" s="493"/>
      <c r="Q872" s="493"/>
    </row>
    <row r="873" ht="25.15" customHeight="true" x14ac:dyDescent="0.2">
      <c r="C873" s="493"/>
      <c r="D873" s="493"/>
      <c r="E873" s="493"/>
      <c r="F873" s="493"/>
      <c r="G873" s="493"/>
      <c r="H873" s="493"/>
      <c r="I873" s="493"/>
      <c r="J873" s="493"/>
      <c r="K873" s="493"/>
      <c r="L873" s="493"/>
      <c r="M873" s="493"/>
      <c r="N873" s="493"/>
      <c r="O873" s="493"/>
      <c r="P873" s="493"/>
      <c r="Q873" s="493"/>
    </row>
    <row r="874" ht="25.15" customHeight="true" x14ac:dyDescent="0.2">
      <c r="C874" s="493"/>
      <c r="D874" s="493"/>
      <c r="E874" s="493"/>
      <c r="F874" s="493"/>
      <c r="G874" s="493"/>
      <c r="H874" s="493"/>
      <c r="I874" s="493"/>
      <c r="J874" s="493"/>
      <c r="K874" s="493"/>
      <c r="L874" s="493"/>
      <c r="M874" s="493"/>
      <c r="N874" s="493"/>
      <c r="O874" s="493"/>
      <c r="P874" s="493"/>
      <c r="Q874" s="493"/>
    </row>
    <row r="875" ht="25.15" customHeight="true" x14ac:dyDescent="0.2">
      <c r="C875" s="493"/>
      <c r="D875" s="493"/>
      <c r="E875" s="493"/>
      <c r="F875" s="493"/>
      <c r="G875" s="493"/>
      <c r="H875" s="493"/>
      <c r="I875" s="493"/>
      <c r="J875" s="493"/>
      <c r="K875" s="493"/>
      <c r="L875" s="493"/>
      <c r="M875" s="493"/>
      <c r="N875" s="493"/>
      <c r="O875" s="493"/>
      <c r="P875" s="493"/>
      <c r="Q875" s="493"/>
    </row>
    <row r="876" ht="25.15" customHeight="true" x14ac:dyDescent="0.2">
      <c r="C876" s="493"/>
      <c r="D876" s="493"/>
      <c r="E876" s="493"/>
      <c r="F876" s="493"/>
      <c r="G876" s="493"/>
      <c r="H876" s="493"/>
      <c r="I876" s="493"/>
      <c r="J876" s="493"/>
      <c r="K876" s="493"/>
      <c r="L876" s="493"/>
      <c r="M876" s="493"/>
      <c r="N876" s="493"/>
      <c r="O876" s="493"/>
      <c r="P876" s="493"/>
      <c r="Q876" s="493"/>
    </row>
    <row r="877" ht="25.15" customHeight="true" x14ac:dyDescent="0.2">
      <c r="C877" s="493"/>
      <c r="D877" s="493"/>
      <c r="E877" s="493"/>
      <c r="F877" s="493"/>
      <c r="G877" s="493"/>
      <c r="H877" s="493"/>
      <c r="I877" s="493"/>
      <c r="J877" s="493"/>
      <c r="K877" s="493"/>
      <c r="L877" s="493"/>
      <c r="M877" s="493"/>
      <c r="N877" s="493"/>
      <c r="O877" s="493"/>
      <c r="P877" s="493"/>
      <c r="Q877" s="493"/>
    </row>
    <row r="878" ht="25.15" customHeight="true" x14ac:dyDescent="0.2">
      <c r="C878" s="493"/>
      <c r="D878" s="493"/>
      <c r="E878" s="493"/>
      <c r="F878" s="493"/>
      <c r="G878" s="493"/>
      <c r="H878" s="493"/>
      <c r="I878" s="493"/>
      <c r="J878" s="493"/>
      <c r="K878" s="493"/>
      <c r="L878" s="493"/>
      <c r="M878" s="493"/>
      <c r="N878" s="493"/>
      <c r="O878" s="493"/>
      <c r="P878" s="493"/>
      <c r="Q878" s="493"/>
    </row>
    <row r="879" ht="25.15" customHeight="true" x14ac:dyDescent="0.2">
      <c r="C879" s="493"/>
      <c r="D879" s="493"/>
      <c r="E879" s="493"/>
      <c r="F879" s="493"/>
      <c r="G879" s="493"/>
      <c r="H879" s="493"/>
      <c r="I879" s="493"/>
      <c r="J879" s="493"/>
      <c r="K879" s="493"/>
      <c r="L879" s="493"/>
      <c r="M879" s="493"/>
      <c r="N879" s="493"/>
      <c r="O879" s="493"/>
      <c r="P879" s="493"/>
      <c r="Q879" s="493"/>
    </row>
    <row r="880" ht="25.15" customHeight="true" x14ac:dyDescent="0.2">
      <c r="C880" s="493"/>
      <c r="D880" s="493"/>
      <c r="E880" s="493"/>
      <c r="F880" s="493"/>
      <c r="G880" s="493"/>
      <c r="H880" s="493"/>
      <c r="I880" s="493"/>
      <c r="J880" s="493"/>
      <c r="K880" s="493"/>
      <c r="L880" s="493"/>
      <c r="M880" s="493"/>
      <c r="N880" s="493"/>
      <c r="O880" s="493"/>
      <c r="P880" s="493"/>
      <c r="Q880" s="493"/>
    </row>
    <row r="881" ht="25.15" customHeight="true" x14ac:dyDescent="0.2">
      <c r="C881" s="493"/>
      <c r="D881" s="493"/>
      <c r="E881" s="493"/>
      <c r="F881" s="493"/>
      <c r="G881" s="493"/>
      <c r="H881" s="493"/>
      <c r="I881" s="493"/>
      <c r="J881" s="493"/>
      <c r="K881" s="493"/>
      <c r="L881" s="493"/>
      <c r="M881" s="493"/>
      <c r="N881" s="493"/>
      <c r="O881" s="493"/>
      <c r="P881" s="493"/>
      <c r="Q881" s="493"/>
    </row>
    <row r="882" ht="25.15" customHeight="true" x14ac:dyDescent="0.2">
      <c r="C882" s="493"/>
      <c r="D882" s="493"/>
      <c r="E882" s="493"/>
      <c r="F882" s="493"/>
      <c r="G882" s="493"/>
      <c r="H882" s="493"/>
      <c r="I882" s="493"/>
      <c r="J882" s="493"/>
      <c r="K882" s="493"/>
      <c r="L882" s="493"/>
      <c r="M882" s="493"/>
      <c r="N882" s="493"/>
      <c r="O882" s="493"/>
      <c r="P882" s="493"/>
      <c r="Q882" s="493"/>
    </row>
    <row r="883" ht="25.15" customHeight="true" x14ac:dyDescent="0.2">
      <c r="C883" s="493"/>
      <c r="D883" s="493"/>
      <c r="E883" s="493"/>
      <c r="F883" s="493"/>
      <c r="G883" s="493"/>
      <c r="H883" s="493"/>
      <c r="I883" s="493"/>
      <c r="J883" s="493"/>
      <c r="K883" s="493"/>
      <c r="L883" s="493"/>
      <c r="M883" s="493"/>
      <c r="N883" s="493"/>
      <c r="O883" s="493"/>
      <c r="P883" s="493"/>
      <c r="Q883" s="493"/>
    </row>
    <row r="884" ht="25.15" customHeight="true" x14ac:dyDescent="0.2">
      <c r="C884" s="493"/>
      <c r="D884" s="493"/>
      <c r="E884" s="493"/>
      <c r="F884" s="493"/>
      <c r="G884" s="493"/>
      <c r="H884" s="493"/>
      <c r="I884" s="493"/>
      <c r="J884" s="493"/>
      <c r="K884" s="493"/>
      <c r="L884" s="493"/>
      <c r="M884" s="493"/>
      <c r="N884" s="493"/>
      <c r="O884" s="493"/>
      <c r="P884" s="493"/>
      <c r="Q884" s="493"/>
    </row>
    <row r="885" ht="25.15" customHeight="true" x14ac:dyDescent="0.2">
      <c r="C885" s="493"/>
      <c r="D885" s="493"/>
      <c r="E885" s="493"/>
      <c r="F885" s="493"/>
      <c r="G885" s="493"/>
      <c r="H885" s="493"/>
      <c r="I885" s="493"/>
      <c r="J885" s="493"/>
      <c r="K885" s="493"/>
      <c r="L885" s="493"/>
      <c r="M885" s="493"/>
      <c r="N885" s="493"/>
      <c r="O885" s="493"/>
      <c r="P885" s="493"/>
      <c r="Q885" s="493"/>
    </row>
    <row r="886" ht="25.15" customHeight="true" x14ac:dyDescent="0.2">
      <c r="C886" s="493"/>
      <c r="D886" s="493"/>
      <c r="E886" s="493"/>
      <c r="F886" s="493"/>
      <c r="G886" s="493"/>
      <c r="H886" s="493"/>
      <c r="I886" s="493"/>
      <c r="J886" s="493"/>
      <c r="K886" s="493"/>
      <c r="L886" s="493"/>
      <c r="M886" s="493"/>
      <c r="N886" s="493"/>
      <c r="O886" s="493"/>
      <c r="P886" s="493"/>
      <c r="Q886" s="493"/>
    </row>
    <row r="887" ht="25.15" customHeight="true" x14ac:dyDescent="0.2">
      <c r="C887" s="493"/>
      <c r="D887" s="493"/>
      <c r="E887" s="493"/>
      <c r="F887" s="493"/>
      <c r="G887" s="493"/>
      <c r="H887" s="493"/>
      <c r="I887" s="493"/>
      <c r="J887" s="493"/>
      <c r="K887" s="493"/>
      <c r="L887" s="493"/>
      <c r="M887" s="493"/>
      <c r="N887" s="493"/>
      <c r="O887" s="493"/>
      <c r="P887" s="493"/>
      <c r="Q887" s="493"/>
    </row>
    <row r="888" ht="25.15" customHeight="true" x14ac:dyDescent="0.2">
      <c r="C888" s="493"/>
      <c r="D888" s="493"/>
      <c r="E888" s="493"/>
      <c r="F888" s="493"/>
      <c r="G888" s="493"/>
      <c r="H888" s="493"/>
      <c r="I888" s="493"/>
      <c r="J888" s="493"/>
      <c r="K888" s="493"/>
      <c r="L888" s="493"/>
      <c r="M888" s="493"/>
      <c r="N888" s="493"/>
      <c r="O888" s="493"/>
      <c r="P888" s="493"/>
      <c r="Q888" s="493"/>
    </row>
    <row r="889" ht="25.15" customHeight="true" x14ac:dyDescent="0.2">
      <c r="C889" s="493"/>
      <c r="D889" s="493"/>
      <c r="E889" s="493"/>
      <c r="F889" s="493"/>
      <c r="G889" s="493"/>
      <c r="H889" s="493"/>
      <c r="I889" s="493"/>
      <c r="J889" s="493"/>
      <c r="K889" s="493"/>
      <c r="L889" s="493"/>
      <c r="M889" s="493"/>
      <c r="N889" s="493"/>
      <c r="O889" s="493"/>
      <c r="P889" s="493"/>
      <c r="Q889" s="493"/>
    </row>
    <row r="890" ht="25.15" customHeight="true" x14ac:dyDescent="0.2">
      <c r="C890" s="493"/>
      <c r="D890" s="493"/>
      <c r="E890" s="493"/>
      <c r="F890" s="493"/>
      <c r="G890" s="493"/>
      <c r="H890" s="493"/>
      <c r="I890" s="493"/>
      <c r="J890" s="493"/>
      <c r="K890" s="493"/>
      <c r="L890" s="493"/>
      <c r="M890" s="493"/>
      <c r="N890" s="493"/>
      <c r="O890" s="493"/>
      <c r="P890" s="493"/>
      <c r="Q890" s="493"/>
    </row>
    <row r="891" ht="25.15" customHeight="true" x14ac:dyDescent="0.2">
      <c r="C891" s="493"/>
      <c r="D891" s="493"/>
      <c r="E891" s="493"/>
      <c r="F891" s="493"/>
      <c r="G891" s="493"/>
      <c r="H891" s="493"/>
      <c r="I891" s="493"/>
      <c r="J891" s="493"/>
      <c r="K891" s="493"/>
      <c r="L891" s="493"/>
      <c r="M891" s="493"/>
      <c r="N891" s="493"/>
      <c r="O891" s="493"/>
      <c r="P891" s="493"/>
      <c r="Q891" s="493"/>
    </row>
    <row r="892" ht="25.15" customHeight="true" x14ac:dyDescent="0.2">
      <c r="C892" s="493"/>
      <c r="D892" s="493"/>
      <c r="E892" s="493"/>
      <c r="F892" s="493"/>
      <c r="G892" s="493"/>
      <c r="H892" s="493"/>
      <c r="I892" s="493"/>
      <c r="J892" s="493"/>
      <c r="K892" s="493"/>
      <c r="L892" s="493"/>
      <c r="M892" s="493"/>
      <c r="N892" s="493"/>
      <c r="O892" s="493"/>
      <c r="P892" s="493"/>
      <c r="Q892" s="493"/>
    </row>
    <row r="893" ht="25.15" customHeight="true" x14ac:dyDescent="0.2">
      <c r="C893" s="493"/>
      <c r="D893" s="493"/>
      <c r="E893" s="493"/>
      <c r="F893" s="493"/>
      <c r="G893" s="493"/>
      <c r="H893" s="493"/>
      <c r="I893" s="493"/>
      <c r="J893" s="493"/>
      <c r="K893" s="493"/>
      <c r="L893" s="493"/>
      <c r="M893" s="493"/>
      <c r="N893" s="493"/>
      <c r="O893" s="493"/>
      <c r="P893" s="493"/>
      <c r="Q893" s="493"/>
    </row>
    <row r="894" ht="25.15" customHeight="true" x14ac:dyDescent="0.2">
      <c r="C894" s="493"/>
      <c r="D894" s="493"/>
      <c r="E894" s="493"/>
      <c r="F894" s="493"/>
      <c r="G894" s="493"/>
      <c r="H894" s="493"/>
      <c r="I894" s="493"/>
      <c r="J894" s="493"/>
      <c r="K894" s="493"/>
      <c r="L894" s="493"/>
      <c r="M894" s="493"/>
      <c r="N894" s="493"/>
      <c r="O894" s="493"/>
      <c r="P894" s="493"/>
      <c r="Q894" s="493"/>
    </row>
    <row r="895" ht="25.15" customHeight="true" x14ac:dyDescent="0.2">
      <c r="C895" s="493"/>
      <c r="D895" s="493"/>
      <c r="E895" s="493"/>
      <c r="F895" s="493"/>
      <c r="G895" s="493"/>
      <c r="H895" s="493"/>
      <c r="I895" s="493"/>
      <c r="J895" s="493"/>
      <c r="K895" s="493"/>
      <c r="L895" s="493"/>
      <c r="M895" s="493"/>
      <c r="N895" s="493"/>
      <c r="O895" s="493"/>
      <c r="P895" s="493"/>
      <c r="Q895" s="493"/>
    </row>
    <row r="896" ht="25.15" customHeight="true" x14ac:dyDescent="0.2">
      <c r="C896" s="493"/>
      <c r="D896" s="493"/>
      <c r="E896" s="493"/>
      <c r="F896" s="493"/>
      <c r="G896" s="493"/>
      <c r="H896" s="493"/>
      <c r="I896" s="493"/>
      <c r="J896" s="493"/>
      <c r="K896" s="493"/>
      <c r="L896" s="493"/>
      <c r="M896" s="493"/>
      <c r="N896" s="493"/>
      <c r="O896" s="493"/>
      <c r="P896" s="493"/>
      <c r="Q896" s="493"/>
    </row>
    <row r="897" ht="25.15" customHeight="true" x14ac:dyDescent="0.2">
      <c r="C897" s="493"/>
      <c r="D897" s="493"/>
      <c r="E897" s="493"/>
      <c r="F897" s="493"/>
      <c r="G897" s="493"/>
      <c r="H897" s="493"/>
      <c r="I897" s="493"/>
      <c r="J897" s="493"/>
      <c r="K897" s="493"/>
      <c r="L897" s="493"/>
      <c r="M897" s="493"/>
      <c r="N897" s="493"/>
      <c r="O897" s="493"/>
      <c r="P897" s="493"/>
      <c r="Q897" s="493"/>
    </row>
    <row r="898" ht="25.15" customHeight="true" x14ac:dyDescent="0.2">
      <c r="C898" s="493"/>
      <c r="D898" s="493"/>
      <c r="E898" s="493"/>
      <c r="F898" s="493"/>
      <c r="G898" s="493"/>
      <c r="H898" s="493"/>
      <c r="I898" s="493"/>
      <c r="J898" s="493"/>
      <c r="K898" s="493"/>
      <c r="L898" s="493"/>
      <c r="M898" s="493"/>
      <c r="N898" s="493"/>
      <c r="O898" s="493"/>
      <c r="P898" s="493"/>
      <c r="Q898" s="493"/>
    </row>
    <row r="899" ht="25.15" customHeight="true" x14ac:dyDescent="0.2">
      <c r="C899" s="493"/>
      <c r="D899" s="493"/>
      <c r="E899" s="493"/>
      <c r="F899" s="493"/>
      <c r="G899" s="493"/>
      <c r="H899" s="493"/>
      <c r="I899" s="493"/>
      <c r="J899" s="493"/>
      <c r="K899" s="493"/>
      <c r="L899" s="493"/>
      <c r="M899" s="493"/>
      <c r="N899" s="493"/>
      <c r="O899" s="493"/>
      <c r="P899" s="493"/>
      <c r="Q899" s="493"/>
    </row>
    <row r="900" ht="25.15" customHeight="true" x14ac:dyDescent="0.2">
      <c r="C900" s="493"/>
      <c r="D900" s="493"/>
      <c r="E900" s="493"/>
      <c r="F900" s="493"/>
      <c r="G900" s="493"/>
      <c r="H900" s="493"/>
      <c r="I900" s="493"/>
      <c r="J900" s="493"/>
      <c r="K900" s="493"/>
      <c r="L900" s="493"/>
      <c r="M900" s="493"/>
      <c r="N900" s="493"/>
      <c r="O900" s="493"/>
      <c r="P900" s="493"/>
      <c r="Q900" s="493"/>
    </row>
    <row r="901" ht="25.15" customHeight="true" x14ac:dyDescent="0.2">
      <c r="C901" s="493"/>
      <c r="D901" s="493"/>
      <c r="E901" s="493"/>
      <c r="F901" s="493"/>
      <c r="G901" s="493"/>
      <c r="H901" s="493"/>
      <c r="I901" s="493"/>
      <c r="J901" s="493"/>
      <c r="K901" s="493"/>
      <c r="L901" s="493"/>
      <c r="M901" s="493"/>
      <c r="N901" s="493"/>
      <c r="O901" s="493"/>
      <c r="P901" s="493"/>
      <c r="Q901" s="493"/>
    </row>
    <row r="902" ht="25.15" customHeight="true" x14ac:dyDescent="0.2">
      <c r="C902" s="493"/>
      <c r="D902" s="493"/>
      <c r="E902" s="493"/>
      <c r="F902" s="493"/>
      <c r="G902" s="493"/>
      <c r="H902" s="493"/>
      <c r="I902" s="493"/>
      <c r="J902" s="493"/>
      <c r="K902" s="493"/>
      <c r="L902" s="493"/>
      <c r="M902" s="493"/>
      <c r="N902" s="493"/>
      <c r="O902" s="493"/>
      <c r="P902" s="493"/>
      <c r="Q902" s="493"/>
    </row>
    <row r="903" ht="25.15" customHeight="true" x14ac:dyDescent="0.2">
      <c r="C903" s="493"/>
      <c r="D903" s="493"/>
      <c r="E903" s="493"/>
      <c r="F903" s="493"/>
      <c r="G903" s="493"/>
      <c r="H903" s="493"/>
      <c r="I903" s="493"/>
      <c r="J903" s="493"/>
      <c r="K903" s="493"/>
      <c r="L903" s="493"/>
      <c r="M903" s="493"/>
      <c r="N903" s="493"/>
      <c r="O903" s="493"/>
      <c r="P903" s="493"/>
      <c r="Q903" s="493"/>
    </row>
    <row r="904" ht="25.15" customHeight="true" x14ac:dyDescent="0.2">
      <c r="C904" s="493"/>
      <c r="D904" s="493"/>
      <c r="E904" s="493"/>
      <c r="F904" s="493"/>
      <c r="G904" s="493"/>
      <c r="H904" s="493"/>
      <c r="I904" s="493"/>
      <c r="J904" s="493"/>
      <c r="K904" s="493"/>
      <c r="L904" s="493"/>
      <c r="M904" s="493"/>
      <c r="N904" s="493"/>
      <c r="O904" s="493"/>
      <c r="P904" s="493"/>
      <c r="Q904" s="493"/>
    </row>
    <row r="905" ht="25.15" customHeight="true" x14ac:dyDescent="0.2">
      <c r="C905" s="493"/>
      <c r="D905" s="493"/>
      <c r="E905" s="493"/>
      <c r="F905" s="493"/>
      <c r="G905" s="493"/>
      <c r="H905" s="493"/>
      <c r="I905" s="493"/>
      <c r="J905" s="493"/>
      <c r="K905" s="493"/>
      <c r="L905" s="493"/>
      <c r="M905" s="493"/>
      <c r="N905" s="493"/>
      <c r="O905" s="493"/>
      <c r="P905" s="493"/>
      <c r="Q905" s="493"/>
    </row>
    <row r="906" ht="25.15" customHeight="true" x14ac:dyDescent="0.2">
      <c r="C906" s="493"/>
      <c r="D906" s="493"/>
      <c r="E906" s="493"/>
      <c r="F906" s="493"/>
      <c r="G906" s="493"/>
      <c r="H906" s="493"/>
      <c r="I906" s="493"/>
      <c r="J906" s="493"/>
      <c r="K906" s="493"/>
      <c r="L906" s="493"/>
      <c r="M906" s="493"/>
      <c r="N906" s="493"/>
      <c r="O906" s="493"/>
      <c r="P906" s="493"/>
      <c r="Q906" s="493"/>
    </row>
    <row r="907" ht="25.15" customHeight="true" x14ac:dyDescent="0.2">
      <c r="C907" s="493"/>
      <c r="D907" s="493"/>
      <c r="E907" s="493"/>
      <c r="F907" s="493"/>
      <c r="G907" s="493"/>
      <c r="H907" s="493"/>
      <c r="I907" s="493"/>
      <c r="J907" s="493"/>
      <c r="K907" s="493"/>
      <c r="L907" s="493"/>
      <c r="M907" s="493"/>
      <c r="N907" s="493"/>
      <c r="O907" s="493"/>
      <c r="P907" s="493"/>
      <c r="Q907" s="493"/>
    </row>
    <row r="908" ht="25.15" customHeight="true" x14ac:dyDescent="0.2">
      <c r="C908" s="493"/>
      <c r="D908" s="493"/>
      <c r="E908" s="493"/>
      <c r="F908" s="493"/>
      <c r="G908" s="493"/>
      <c r="H908" s="493"/>
      <c r="I908" s="493"/>
      <c r="J908" s="493"/>
      <c r="K908" s="493"/>
      <c r="L908" s="493"/>
      <c r="M908" s="493"/>
      <c r="N908" s="493"/>
      <c r="O908" s="493"/>
      <c r="P908" s="493"/>
      <c r="Q908" s="493"/>
    </row>
    <row r="909" ht="25.15" customHeight="true" x14ac:dyDescent="0.2">
      <c r="C909" s="493"/>
      <c r="D909" s="493"/>
      <c r="E909" s="493"/>
      <c r="F909" s="493"/>
      <c r="G909" s="493"/>
      <c r="H909" s="493"/>
      <c r="I909" s="493"/>
      <c r="J909" s="493"/>
      <c r="K909" s="493"/>
      <c r="L909" s="493"/>
      <c r="M909" s="493"/>
      <c r="N909" s="493"/>
      <c r="O909" s="493"/>
      <c r="P909" s="493"/>
      <c r="Q909" s="493"/>
    </row>
    <row r="910" ht="25.15" customHeight="true" x14ac:dyDescent="0.2">
      <c r="C910" s="493"/>
      <c r="D910" s="493"/>
      <c r="E910" s="493"/>
      <c r="F910" s="493"/>
      <c r="G910" s="493"/>
      <c r="H910" s="493"/>
      <c r="I910" s="493"/>
      <c r="J910" s="493"/>
      <c r="K910" s="493"/>
      <c r="L910" s="493"/>
      <c r="M910" s="493"/>
      <c r="N910" s="493"/>
      <c r="O910" s="493"/>
      <c r="P910" s="493"/>
      <c r="Q910" s="493"/>
    </row>
    <row r="911" ht="25.15" customHeight="true" x14ac:dyDescent="0.2">
      <c r="C911" s="493"/>
      <c r="D911" s="493"/>
      <c r="E911" s="493"/>
      <c r="F911" s="493"/>
      <c r="G911" s="493"/>
      <c r="H911" s="493"/>
      <c r="I911" s="493"/>
      <c r="J911" s="493"/>
      <c r="K911" s="493"/>
      <c r="L911" s="493"/>
      <c r="M911" s="493"/>
      <c r="N911" s="493"/>
      <c r="O911" s="493"/>
      <c r="P911" s="493"/>
      <c r="Q911" s="493"/>
    </row>
    <row r="912" ht="25.15" customHeight="true" x14ac:dyDescent="0.2">
      <c r="C912" s="493"/>
      <c r="D912" s="493"/>
      <c r="E912" s="493"/>
      <c r="F912" s="493"/>
      <c r="G912" s="493"/>
      <c r="H912" s="493"/>
      <c r="I912" s="493"/>
      <c r="J912" s="493"/>
      <c r="K912" s="493"/>
      <c r="L912" s="493"/>
      <c r="M912" s="493"/>
      <c r="N912" s="493"/>
      <c r="O912" s="493"/>
      <c r="P912" s="493"/>
      <c r="Q912" s="493"/>
    </row>
    <row r="913" ht="25.15" customHeight="true" x14ac:dyDescent="0.2">
      <c r="C913" s="493"/>
      <c r="D913" s="493"/>
      <c r="E913" s="493"/>
      <c r="F913" s="493"/>
      <c r="G913" s="493"/>
      <c r="H913" s="493"/>
      <c r="I913" s="493"/>
      <c r="J913" s="493"/>
      <c r="K913" s="493"/>
      <c r="L913" s="493"/>
      <c r="M913" s="493"/>
      <c r="N913" s="493"/>
      <c r="O913" s="493"/>
      <c r="P913" s="493"/>
      <c r="Q913" s="493"/>
    </row>
    <row r="914" ht="25.15" customHeight="true" x14ac:dyDescent="0.2">
      <c r="C914" s="493"/>
      <c r="D914" s="493"/>
      <c r="E914" s="493"/>
      <c r="F914" s="493"/>
      <c r="G914" s="493"/>
      <c r="H914" s="493"/>
      <c r="I914" s="493"/>
      <c r="J914" s="493"/>
      <c r="K914" s="493"/>
      <c r="L914" s="493"/>
      <c r="M914" s="493"/>
      <c r="N914" s="493"/>
      <c r="O914" s="493"/>
      <c r="P914" s="493"/>
      <c r="Q914" s="493"/>
    </row>
    <row r="915" ht="25.15" customHeight="true" x14ac:dyDescent="0.2">
      <c r="C915" s="493"/>
      <c r="D915" s="493"/>
      <c r="E915" s="493"/>
      <c r="F915" s="493"/>
      <c r="G915" s="493"/>
      <c r="H915" s="493"/>
      <c r="I915" s="493"/>
      <c r="J915" s="493"/>
      <c r="K915" s="493"/>
      <c r="L915" s="493"/>
      <c r="M915" s="493"/>
      <c r="N915" s="493"/>
      <c r="O915" s="493"/>
      <c r="P915" s="493"/>
      <c r="Q915" s="493"/>
    </row>
    <row r="916" ht="25.15" customHeight="true" x14ac:dyDescent="0.2">
      <c r="C916" s="493"/>
      <c r="D916" s="493"/>
      <c r="E916" s="493"/>
      <c r="F916" s="493"/>
      <c r="G916" s="493"/>
      <c r="H916" s="493"/>
      <c r="I916" s="493"/>
      <c r="J916" s="493"/>
      <c r="K916" s="493"/>
      <c r="L916" s="493"/>
      <c r="M916" s="493"/>
      <c r="N916" s="493"/>
      <c r="O916" s="493"/>
      <c r="P916" s="493"/>
      <c r="Q916" s="493"/>
    </row>
    <row r="917" ht="25.15" customHeight="true" x14ac:dyDescent="0.2">
      <c r="C917" s="493"/>
      <c r="D917" s="493"/>
      <c r="E917" s="493"/>
      <c r="F917" s="493"/>
      <c r="G917" s="493"/>
      <c r="H917" s="493"/>
      <c r="I917" s="493"/>
      <c r="J917" s="493"/>
      <c r="K917" s="493"/>
      <c r="L917" s="493"/>
      <c r="M917" s="493"/>
      <c r="N917" s="493"/>
      <c r="O917" s="493"/>
      <c r="P917" s="493"/>
      <c r="Q917" s="493"/>
    </row>
    <row r="918" ht="25.15" customHeight="true" x14ac:dyDescent="0.2">
      <c r="C918" s="493"/>
      <c r="D918" s="493"/>
      <c r="E918" s="493"/>
      <c r="F918" s="493"/>
      <c r="G918" s="493"/>
      <c r="H918" s="493"/>
      <c r="I918" s="493"/>
      <c r="J918" s="493"/>
      <c r="K918" s="493"/>
      <c r="L918" s="493"/>
      <c r="M918" s="493"/>
      <c r="N918" s="493"/>
      <c r="O918" s="493"/>
      <c r="P918" s="493"/>
      <c r="Q918" s="493"/>
    </row>
    <row r="919" ht="25.15" customHeight="true" x14ac:dyDescent="0.2">
      <c r="C919" s="493"/>
      <c r="D919" s="493"/>
      <c r="E919" s="493"/>
      <c r="F919" s="493"/>
      <c r="G919" s="493"/>
      <c r="H919" s="493"/>
      <c r="I919" s="493"/>
      <c r="J919" s="493"/>
      <c r="K919" s="493"/>
      <c r="L919" s="493"/>
      <c r="M919" s="493"/>
      <c r="N919" s="493"/>
      <c r="O919" s="493"/>
      <c r="P919" s="493"/>
      <c r="Q919" s="493"/>
    </row>
    <row r="920" ht="25.15" customHeight="true" x14ac:dyDescent="0.2">
      <c r="C920" s="493"/>
      <c r="D920" s="493"/>
      <c r="E920" s="493"/>
      <c r="F920" s="493"/>
      <c r="G920" s="493"/>
      <c r="H920" s="493"/>
      <c r="I920" s="493"/>
      <c r="J920" s="493"/>
      <c r="K920" s="493"/>
      <c r="L920" s="493"/>
      <c r="M920" s="493"/>
      <c r="N920" s="493"/>
      <c r="O920" s="493"/>
      <c r="P920" s="493"/>
      <c r="Q920" s="493"/>
    </row>
    <row r="921" ht="25.15" customHeight="true" x14ac:dyDescent="0.2">
      <c r="C921" s="493"/>
      <c r="D921" s="493"/>
      <c r="E921" s="493"/>
      <c r="F921" s="493"/>
      <c r="G921" s="493"/>
      <c r="H921" s="493"/>
      <c r="I921" s="493"/>
      <c r="J921" s="493"/>
      <c r="K921" s="493"/>
      <c r="L921" s="493"/>
      <c r="M921" s="493"/>
      <c r="N921" s="493"/>
      <c r="O921" s="493"/>
      <c r="P921" s="493"/>
      <c r="Q921" s="493"/>
    </row>
    <row r="922" ht="25.15" customHeight="true" x14ac:dyDescent="0.2">
      <c r="C922" s="493"/>
      <c r="D922" s="493"/>
      <c r="E922" s="493"/>
      <c r="F922" s="493"/>
      <c r="G922" s="493"/>
      <c r="H922" s="493"/>
      <c r="I922" s="493"/>
      <c r="J922" s="493"/>
      <c r="K922" s="493"/>
      <c r="L922" s="493"/>
      <c r="M922" s="493"/>
      <c r="N922" s="493"/>
      <c r="O922" s="493"/>
      <c r="P922" s="493"/>
      <c r="Q922" s="493"/>
    </row>
    <row r="923" ht="25.15" customHeight="true" x14ac:dyDescent="0.2">
      <c r="C923" s="493"/>
      <c r="D923" s="493"/>
      <c r="E923" s="493"/>
      <c r="F923" s="493"/>
      <c r="G923" s="493"/>
      <c r="H923" s="493"/>
      <c r="I923" s="493"/>
      <c r="J923" s="493"/>
      <c r="K923" s="493"/>
      <c r="L923" s="493"/>
      <c r="M923" s="493"/>
      <c r="N923" s="493"/>
      <c r="O923" s="493"/>
      <c r="P923" s="493"/>
      <c r="Q923" s="493"/>
    </row>
    <row r="924" ht="25.15" customHeight="true" x14ac:dyDescent="0.2">
      <c r="C924" s="493"/>
      <c r="D924" s="493"/>
      <c r="E924" s="493"/>
      <c r="F924" s="493"/>
      <c r="G924" s="493"/>
      <c r="H924" s="493"/>
      <c r="I924" s="493"/>
      <c r="J924" s="493"/>
      <c r="K924" s="493"/>
      <c r="L924" s="493"/>
      <c r="M924" s="493"/>
      <c r="N924" s="493"/>
      <c r="O924" s="493"/>
      <c r="P924" s="493"/>
      <c r="Q924" s="493"/>
    </row>
    <row r="925" ht="25.15" customHeight="true" x14ac:dyDescent="0.2">
      <c r="C925" s="493"/>
      <c r="D925" s="493"/>
      <c r="E925" s="493"/>
      <c r="F925" s="493"/>
      <c r="G925" s="493"/>
      <c r="H925" s="493"/>
      <c r="I925" s="493"/>
      <c r="J925" s="493"/>
      <c r="K925" s="493"/>
      <c r="L925" s="493"/>
      <c r="M925" s="493"/>
      <c r="N925" s="493"/>
      <c r="O925" s="493"/>
      <c r="P925" s="493"/>
      <c r="Q925" s="493"/>
    </row>
    <row r="926" ht="25.15" customHeight="true" x14ac:dyDescent="0.2">
      <c r="C926" s="493"/>
      <c r="D926" s="493"/>
      <c r="E926" s="493"/>
      <c r="F926" s="493"/>
      <c r="G926" s="493"/>
      <c r="H926" s="493"/>
      <c r="I926" s="493"/>
      <c r="J926" s="493"/>
      <c r="K926" s="493"/>
      <c r="L926" s="493"/>
      <c r="M926" s="493"/>
      <c r="N926" s="493"/>
      <c r="O926" s="493"/>
      <c r="P926" s="493"/>
      <c r="Q926" s="493"/>
    </row>
    <row r="927" ht="25.15" customHeight="true" x14ac:dyDescent="0.2">
      <c r="C927" s="493"/>
      <c r="D927" s="493"/>
      <c r="E927" s="493"/>
      <c r="F927" s="493"/>
      <c r="G927" s="493"/>
      <c r="H927" s="493"/>
      <c r="I927" s="493"/>
      <c r="J927" s="493"/>
      <c r="K927" s="493"/>
      <c r="L927" s="493"/>
      <c r="M927" s="493"/>
      <c r="N927" s="493"/>
      <c r="O927" s="493"/>
      <c r="P927" s="493"/>
      <c r="Q927" s="493"/>
    </row>
    <row r="928" ht="25.15" customHeight="true" x14ac:dyDescent="0.2">
      <c r="C928" s="493"/>
      <c r="D928" s="493"/>
      <c r="E928" s="493"/>
      <c r="F928" s="493"/>
      <c r="G928" s="493"/>
      <c r="H928" s="493"/>
      <c r="I928" s="493"/>
      <c r="J928" s="493"/>
      <c r="K928" s="493"/>
      <c r="L928" s="493"/>
      <c r="M928" s="493"/>
      <c r="N928" s="493"/>
      <c r="O928" s="493"/>
      <c r="P928" s="493"/>
      <c r="Q928" s="493"/>
    </row>
    <row r="929" ht="25.15" customHeight="true" x14ac:dyDescent="0.2">
      <c r="C929" s="493"/>
      <c r="D929" s="493"/>
      <c r="E929" s="493"/>
      <c r="F929" s="493"/>
      <c r="G929" s="493"/>
      <c r="H929" s="493"/>
      <c r="I929" s="493"/>
      <c r="J929" s="493"/>
      <c r="K929" s="493"/>
      <c r="L929" s="493"/>
      <c r="M929" s="493"/>
      <c r="N929" s="493"/>
      <c r="O929" s="493"/>
      <c r="P929" s="493"/>
      <c r="Q929" s="493"/>
    </row>
    <row r="930" ht="25.15" customHeight="true" x14ac:dyDescent="0.2">
      <c r="C930" s="493"/>
      <c r="D930" s="493"/>
      <c r="E930" s="493"/>
      <c r="F930" s="493"/>
      <c r="G930" s="493"/>
      <c r="H930" s="493"/>
      <c r="I930" s="493"/>
      <c r="J930" s="493"/>
      <c r="K930" s="493"/>
      <c r="L930" s="493"/>
      <c r="M930" s="493"/>
      <c r="N930" s="493"/>
      <c r="O930" s="493"/>
      <c r="P930" s="493"/>
      <c r="Q930" s="493"/>
    </row>
    <row r="931" ht="25.15" customHeight="true" x14ac:dyDescent="0.2">
      <c r="C931" s="493"/>
      <c r="D931" s="493"/>
      <c r="E931" s="493"/>
      <c r="F931" s="493"/>
      <c r="G931" s="493"/>
      <c r="H931" s="493"/>
      <c r="I931" s="493"/>
      <c r="J931" s="493"/>
      <c r="K931" s="493"/>
      <c r="L931" s="493"/>
      <c r="M931" s="493"/>
      <c r="N931" s="493"/>
      <c r="O931" s="493"/>
      <c r="P931" s="493"/>
      <c r="Q931" s="493"/>
    </row>
    <row r="932" ht="25.15" customHeight="true" x14ac:dyDescent="0.2">
      <c r="C932" s="493"/>
      <c r="D932" s="493"/>
      <c r="E932" s="493"/>
      <c r="F932" s="493"/>
      <c r="G932" s="493"/>
      <c r="H932" s="493"/>
      <c r="I932" s="493"/>
      <c r="J932" s="493"/>
      <c r="K932" s="493"/>
      <c r="L932" s="493"/>
      <c r="M932" s="493"/>
      <c r="N932" s="493"/>
      <c r="O932" s="493"/>
      <c r="P932" s="493"/>
      <c r="Q932" s="493"/>
    </row>
    <row r="933" ht="25.15" customHeight="true" x14ac:dyDescent="0.2">
      <c r="C933" s="493"/>
      <c r="D933" s="493"/>
      <c r="E933" s="493"/>
      <c r="F933" s="493"/>
      <c r="G933" s="493"/>
      <c r="H933" s="493"/>
      <c r="I933" s="493"/>
      <c r="J933" s="493"/>
      <c r="K933" s="493"/>
      <c r="L933" s="493"/>
      <c r="M933" s="493"/>
      <c r="N933" s="493"/>
      <c r="O933" s="493"/>
      <c r="P933" s="493"/>
      <c r="Q933" s="493"/>
    </row>
    <row r="934" ht="25.15" customHeight="true" x14ac:dyDescent="0.2">
      <c r="C934" s="493"/>
      <c r="D934" s="493"/>
      <c r="E934" s="493"/>
      <c r="F934" s="493"/>
      <c r="G934" s="493"/>
      <c r="H934" s="493"/>
      <c r="I934" s="493"/>
      <c r="J934" s="493"/>
      <c r="K934" s="493"/>
      <c r="L934" s="493"/>
      <c r="M934" s="493"/>
      <c r="N934" s="493"/>
      <c r="O934" s="493"/>
      <c r="P934" s="493"/>
      <c r="Q934" s="493"/>
    </row>
    <row r="935" ht="25.15" customHeight="true" x14ac:dyDescent="0.2">
      <c r="C935" s="493"/>
      <c r="D935" s="493"/>
      <c r="E935" s="493"/>
      <c r="F935" s="493"/>
      <c r="G935" s="493"/>
      <c r="H935" s="493"/>
      <c r="I935" s="493"/>
      <c r="J935" s="493"/>
      <c r="K935" s="493"/>
      <c r="L935" s="493"/>
      <c r="M935" s="493"/>
      <c r="N935" s="493"/>
      <c r="O935" s="493"/>
      <c r="P935" s="493"/>
      <c r="Q935" s="493"/>
    </row>
    <row r="936" ht="25.15" customHeight="true" x14ac:dyDescent="0.2">
      <c r="C936" s="493"/>
      <c r="D936" s="493"/>
      <c r="E936" s="493"/>
      <c r="F936" s="493"/>
      <c r="G936" s="493"/>
      <c r="H936" s="493"/>
      <c r="I936" s="493"/>
      <c r="J936" s="493"/>
      <c r="K936" s="493"/>
      <c r="L936" s="493"/>
      <c r="M936" s="493"/>
      <c r="N936" s="493"/>
      <c r="O936" s="493"/>
      <c r="P936" s="493"/>
      <c r="Q936" s="493"/>
    </row>
    <row r="937" ht="25.15" customHeight="true" x14ac:dyDescent="0.2">
      <c r="C937" s="493"/>
      <c r="D937" s="493"/>
      <c r="E937" s="493"/>
      <c r="F937" s="493"/>
      <c r="G937" s="493"/>
      <c r="H937" s="493"/>
      <c r="I937" s="493"/>
      <c r="J937" s="493"/>
      <c r="K937" s="493"/>
      <c r="L937" s="493"/>
      <c r="M937" s="493"/>
      <c r="N937" s="493"/>
      <c r="O937" s="493"/>
      <c r="P937" s="493"/>
      <c r="Q937" s="493"/>
    </row>
    <row r="938" ht="25.15" customHeight="true" x14ac:dyDescent="0.2">
      <c r="C938" s="493"/>
      <c r="D938" s="493"/>
      <c r="E938" s="493"/>
      <c r="F938" s="493"/>
      <c r="G938" s="493"/>
      <c r="H938" s="493"/>
      <c r="I938" s="493"/>
      <c r="J938" s="493"/>
      <c r="K938" s="493"/>
      <c r="L938" s="493"/>
      <c r="M938" s="493"/>
      <c r="N938" s="493"/>
      <c r="O938" s="493"/>
      <c r="P938" s="493"/>
      <c r="Q938" s="493"/>
    </row>
    <row r="939" ht="25.15" customHeight="true" x14ac:dyDescent="0.2">
      <c r="C939" s="493"/>
      <c r="D939" s="493"/>
      <c r="E939" s="493"/>
      <c r="F939" s="493"/>
      <c r="G939" s="493"/>
      <c r="H939" s="493"/>
      <c r="I939" s="493"/>
      <c r="J939" s="493"/>
      <c r="K939" s="493"/>
      <c r="L939" s="493"/>
      <c r="M939" s="493"/>
      <c r="N939" s="493"/>
      <c r="O939" s="493"/>
      <c r="P939" s="493"/>
      <c r="Q939" s="493"/>
    </row>
    <row r="940" ht="25.15" customHeight="true" x14ac:dyDescent="0.2">
      <c r="C940" s="493"/>
      <c r="D940" s="493"/>
      <c r="E940" s="493"/>
      <c r="F940" s="493"/>
      <c r="G940" s="493"/>
      <c r="H940" s="493"/>
      <c r="I940" s="493"/>
      <c r="J940" s="493"/>
      <c r="K940" s="493"/>
      <c r="L940" s="493"/>
      <c r="M940" s="493"/>
      <c r="N940" s="493"/>
      <c r="O940" s="493"/>
      <c r="P940" s="493"/>
      <c r="Q940" s="493"/>
    </row>
    <row r="941" ht="25.15" customHeight="true" x14ac:dyDescent="0.2">
      <c r="C941" s="493"/>
      <c r="D941" s="493"/>
      <c r="E941" s="493"/>
      <c r="F941" s="493"/>
      <c r="G941" s="493"/>
      <c r="H941" s="493"/>
      <c r="I941" s="493"/>
      <c r="J941" s="493"/>
      <c r="K941" s="493"/>
      <c r="L941" s="493"/>
      <c r="M941" s="493"/>
      <c r="N941" s="493"/>
      <c r="O941" s="493"/>
      <c r="P941" s="493"/>
      <c r="Q941" s="493"/>
    </row>
    <row r="942" ht="25.15" customHeight="true" x14ac:dyDescent="0.2">
      <c r="C942" s="493"/>
      <c r="D942" s="493"/>
      <c r="E942" s="493"/>
      <c r="F942" s="493"/>
      <c r="G942" s="493"/>
      <c r="H942" s="493"/>
      <c r="I942" s="493"/>
      <c r="J942" s="493"/>
      <c r="K942" s="493"/>
      <c r="L942" s="493"/>
      <c r="M942" s="493"/>
      <c r="N942" s="493"/>
      <c r="O942" s="493"/>
      <c r="P942" s="493"/>
      <c r="Q942" s="493"/>
    </row>
    <row r="943" ht="25.15" customHeight="true" x14ac:dyDescent="0.2">
      <c r="C943" s="493"/>
      <c r="D943" s="493"/>
      <c r="E943" s="493"/>
      <c r="F943" s="493"/>
      <c r="G943" s="493"/>
      <c r="H943" s="493"/>
      <c r="I943" s="493"/>
      <c r="J943" s="493"/>
      <c r="K943" s="493"/>
      <c r="L943" s="493"/>
      <c r="M943" s="493"/>
      <c r="N943" s="493"/>
      <c r="O943" s="493"/>
      <c r="P943" s="493"/>
      <c r="Q943" s="493"/>
    </row>
    <row r="944" ht="25.15" customHeight="true" x14ac:dyDescent="0.2">
      <c r="C944" s="493"/>
      <c r="D944" s="493"/>
      <c r="E944" s="493"/>
      <c r="F944" s="493"/>
      <c r="G944" s="493"/>
      <c r="H944" s="493"/>
      <c r="I944" s="493"/>
      <c r="J944" s="493"/>
      <c r="K944" s="493"/>
      <c r="L944" s="493"/>
      <c r="M944" s="493"/>
      <c r="N944" s="493"/>
      <c r="O944" s="493"/>
      <c r="P944" s="493"/>
      <c r="Q944" s="493"/>
    </row>
    <row r="945" ht="25.15" customHeight="true" x14ac:dyDescent="0.2">
      <c r="C945" s="493"/>
      <c r="D945" s="493"/>
      <c r="E945" s="493"/>
      <c r="F945" s="493"/>
      <c r="G945" s="493"/>
      <c r="H945" s="493"/>
      <c r="I945" s="493"/>
      <c r="J945" s="493"/>
      <c r="K945" s="493"/>
      <c r="L945" s="493"/>
      <c r="M945" s="493"/>
      <c r="N945" s="493"/>
      <c r="O945" s="493"/>
      <c r="P945" s="493"/>
      <c r="Q945" s="493"/>
    </row>
    <row r="946" ht="25.15" customHeight="true" x14ac:dyDescent="0.2">
      <c r="C946" s="493"/>
      <c r="D946" s="493"/>
      <c r="E946" s="493"/>
      <c r="F946" s="493"/>
      <c r="G946" s="493"/>
      <c r="H946" s="493"/>
      <c r="I946" s="493"/>
      <c r="J946" s="493"/>
      <c r="K946" s="493"/>
      <c r="L946" s="493"/>
      <c r="M946" s="493"/>
      <c r="N946" s="493"/>
      <c r="O946" s="493"/>
      <c r="P946" s="493"/>
      <c r="Q946" s="493"/>
    </row>
    <row r="947" ht="25.15" customHeight="true" x14ac:dyDescent="0.2">
      <c r="C947" s="493"/>
      <c r="D947" s="493"/>
      <c r="E947" s="493"/>
      <c r="F947" s="493"/>
      <c r="G947" s="493"/>
      <c r="H947" s="493"/>
      <c r="I947" s="493"/>
      <c r="J947" s="493"/>
      <c r="K947" s="493"/>
      <c r="L947" s="493"/>
      <c r="M947" s="493"/>
      <c r="N947" s="493"/>
      <c r="O947" s="493"/>
      <c r="P947" s="493"/>
      <c r="Q947" s="493"/>
    </row>
    <row r="948" ht="25.15" customHeight="true" x14ac:dyDescent="0.2">
      <c r="C948" s="493"/>
      <c r="D948" s="493"/>
      <c r="E948" s="493"/>
      <c r="F948" s="493"/>
      <c r="G948" s="493"/>
      <c r="H948" s="493"/>
      <c r="I948" s="493"/>
      <c r="J948" s="493"/>
      <c r="K948" s="493"/>
      <c r="L948" s="493"/>
      <c r="M948" s="493"/>
      <c r="N948" s="493"/>
      <c r="O948" s="493"/>
      <c r="P948" s="493"/>
      <c r="Q948" s="493"/>
    </row>
    <row r="949" ht="25.15" customHeight="true" x14ac:dyDescent="0.2">
      <c r="C949" s="493"/>
      <c r="D949" s="493"/>
      <c r="E949" s="493"/>
      <c r="F949" s="493"/>
      <c r="G949" s="493"/>
      <c r="H949" s="493"/>
      <c r="I949" s="493"/>
      <c r="J949" s="493"/>
      <c r="K949" s="493"/>
      <c r="L949" s="493"/>
      <c r="M949" s="493"/>
      <c r="N949" s="493"/>
      <c r="O949" s="493"/>
      <c r="P949" s="493"/>
      <c r="Q949" s="493"/>
    </row>
    <row r="950" ht="25.15" customHeight="true" x14ac:dyDescent="0.2">
      <c r="C950" s="493"/>
      <c r="D950" s="493"/>
      <c r="E950" s="493"/>
      <c r="F950" s="493"/>
      <c r="G950" s="493"/>
      <c r="H950" s="493"/>
      <c r="I950" s="493"/>
      <c r="J950" s="493"/>
      <c r="K950" s="493"/>
      <c r="L950" s="493"/>
      <c r="M950" s="493"/>
      <c r="N950" s="493"/>
      <c r="O950" s="493"/>
      <c r="P950" s="493"/>
      <c r="Q950" s="493"/>
    </row>
    <row r="951" ht="25.15" customHeight="true" x14ac:dyDescent="0.2">
      <c r="C951" s="493"/>
      <c r="D951" s="493"/>
      <c r="E951" s="493"/>
      <c r="F951" s="493"/>
      <c r="G951" s="493"/>
      <c r="H951" s="493"/>
      <c r="I951" s="493"/>
      <c r="J951" s="493"/>
      <c r="K951" s="493"/>
      <c r="L951" s="493"/>
      <c r="M951" s="493"/>
      <c r="N951" s="493"/>
      <c r="O951" s="493"/>
      <c r="P951" s="493"/>
      <c r="Q951" s="493"/>
    </row>
    <row r="952" ht="25.15" customHeight="true" x14ac:dyDescent="0.2">
      <c r="C952" s="493"/>
      <c r="D952" s="493"/>
      <c r="E952" s="493"/>
      <c r="F952" s="493"/>
      <c r="G952" s="493"/>
      <c r="H952" s="493"/>
      <c r="I952" s="493"/>
      <c r="J952" s="493"/>
      <c r="K952" s="493"/>
      <c r="L952" s="493"/>
      <c r="M952" s="493"/>
      <c r="N952" s="493"/>
      <c r="O952" s="493"/>
      <c r="P952" s="493"/>
      <c r="Q952" s="493"/>
    </row>
    <row r="953" ht="25.15" customHeight="true" x14ac:dyDescent="0.2">
      <c r="C953" s="493"/>
      <c r="D953" s="493"/>
      <c r="E953" s="493"/>
      <c r="F953" s="493"/>
      <c r="G953" s="493"/>
      <c r="H953" s="493"/>
      <c r="I953" s="493"/>
      <c r="J953" s="493"/>
      <c r="K953" s="493"/>
      <c r="L953" s="493"/>
      <c r="M953" s="493"/>
      <c r="N953" s="493"/>
      <c r="O953" s="493"/>
      <c r="P953" s="493"/>
      <c r="Q953" s="493"/>
    </row>
    <row r="954" ht="25.15" customHeight="true" x14ac:dyDescent="0.2">
      <c r="C954" s="493"/>
      <c r="D954" s="493"/>
      <c r="E954" s="493"/>
      <c r="F954" s="493"/>
      <c r="G954" s="493"/>
      <c r="H954" s="493"/>
      <c r="I954" s="493"/>
      <c r="J954" s="493"/>
      <c r="K954" s="493"/>
      <c r="L954" s="493"/>
      <c r="M954" s="493"/>
      <c r="N954" s="493"/>
      <c r="O954" s="493"/>
      <c r="P954" s="493"/>
      <c r="Q954" s="493"/>
    </row>
    <row r="955" ht="25.15" customHeight="true" x14ac:dyDescent="0.2">
      <c r="C955" s="493"/>
      <c r="D955" s="493"/>
      <c r="E955" s="493"/>
      <c r="F955" s="493"/>
      <c r="G955" s="493"/>
      <c r="H955" s="493"/>
      <c r="I955" s="493"/>
      <c r="J955" s="493"/>
      <c r="K955" s="493"/>
      <c r="L955" s="493"/>
      <c r="M955" s="493"/>
      <c r="N955" s="493"/>
      <c r="O955" s="493"/>
      <c r="P955" s="493"/>
      <c r="Q955" s="493"/>
    </row>
    <row r="956" ht="25.15" customHeight="true" x14ac:dyDescent="0.2">
      <c r="C956" s="493"/>
      <c r="D956" s="493"/>
      <c r="E956" s="493"/>
      <c r="F956" s="493"/>
      <c r="G956" s="493"/>
      <c r="H956" s="493"/>
      <c r="I956" s="493"/>
      <c r="J956" s="493"/>
      <c r="K956" s="493"/>
      <c r="L956" s="493"/>
      <c r="M956" s="493"/>
      <c r="N956" s="493"/>
      <c r="O956" s="493"/>
      <c r="P956" s="493"/>
      <c r="Q956" s="493"/>
    </row>
    <row r="957" ht="25.15" customHeight="true" x14ac:dyDescent="0.2">
      <c r="C957" s="493"/>
      <c r="D957" s="493"/>
      <c r="E957" s="493"/>
      <c r="F957" s="493"/>
      <c r="G957" s="493"/>
      <c r="H957" s="493"/>
      <c r="I957" s="493"/>
      <c r="J957" s="493"/>
      <c r="K957" s="493"/>
      <c r="L957" s="493"/>
      <c r="M957" s="493"/>
      <c r="N957" s="493"/>
      <c r="O957" s="493"/>
      <c r="P957" s="493"/>
      <c r="Q957" s="493"/>
    </row>
    <row r="958" ht="25.15" customHeight="true" x14ac:dyDescent="0.2">
      <c r="C958" s="493"/>
      <c r="D958" s="493"/>
      <c r="E958" s="493"/>
      <c r="F958" s="493"/>
      <c r="G958" s="493"/>
      <c r="H958" s="493"/>
      <c r="I958" s="493"/>
      <c r="J958" s="493"/>
      <c r="K958" s="493"/>
      <c r="L958" s="493"/>
      <c r="M958" s="493"/>
      <c r="N958" s="493"/>
      <c r="O958" s="493"/>
      <c r="P958" s="493"/>
      <c r="Q958" s="493"/>
    </row>
    <row r="959" ht="25.15" customHeight="true" x14ac:dyDescent="0.2">
      <c r="C959" s="493"/>
      <c r="D959" s="493"/>
      <c r="E959" s="493"/>
      <c r="F959" s="493"/>
      <c r="G959" s="493"/>
      <c r="H959" s="493"/>
      <c r="I959" s="493"/>
      <c r="J959" s="493"/>
      <c r="K959" s="493"/>
      <c r="L959" s="493"/>
      <c r="M959" s="493"/>
      <c r="N959" s="493"/>
      <c r="O959" s="493"/>
      <c r="P959" s="493"/>
      <c r="Q959" s="493"/>
    </row>
    <row r="960" ht="25.15" customHeight="true" x14ac:dyDescent="0.2">
      <c r="C960" s="493"/>
      <c r="D960" s="493"/>
      <c r="E960" s="493"/>
      <c r="F960" s="493"/>
      <c r="G960" s="493"/>
      <c r="H960" s="493"/>
      <c r="I960" s="493"/>
      <c r="J960" s="493"/>
      <c r="K960" s="493"/>
      <c r="L960" s="493"/>
      <c r="M960" s="493"/>
      <c r="N960" s="493"/>
      <c r="O960" s="493"/>
      <c r="P960" s="493"/>
      <c r="Q960" s="493"/>
    </row>
    <row r="961" ht="25.15" customHeight="true" x14ac:dyDescent="0.2">
      <c r="C961" s="493"/>
      <c r="D961" s="493"/>
      <c r="E961" s="493"/>
      <c r="F961" s="493"/>
      <c r="G961" s="493"/>
      <c r="H961" s="493"/>
      <c r="I961" s="493"/>
      <c r="J961" s="493"/>
      <c r="K961" s="493"/>
      <c r="L961" s="493"/>
      <c r="M961" s="493"/>
      <c r="N961" s="493"/>
      <c r="O961" s="493"/>
      <c r="P961" s="493"/>
      <c r="Q961" s="493"/>
    </row>
    <row r="962" ht="25.15" customHeight="true" x14ac:dyDescent="0.2">
      <c r="C962" s="493"/>
      <c r="D962" s="493"/>
      <c r="E962" s="493"/>
      <c r="F962" s="493"/>
      <c r="G962" s="493"/>
      <c r="H962" s="493"/>
      <c r="I962" s="493"/>
      <c r="J962" s="493"/>
      <c r="K962" s="493"/>
      <c r="L962" s="493"/>
      <c r="M962" s="493"/>
      <c r="N962" s="493"/>
      <c r="O962" s="493"/>
      <c r="P962" s="493"/>
      <c r="Q962" s="493"/>
    </row>
    <row r="963" ht="25.15" customHeight="true" x14ac:dyDescent="0.2">
      <c r="C963" s="493"/>
      <c r="D963" s="493"/>
      <c r="E963" s="493"/>
      <c r="F963" s="493"/>
      <c r="G963" s="493"/>
      <c r="H963" s="493"/>
      <c r="I963" s="493"/>
      <c r="J963" s="493"/>
      <c r="K963" s="493"/>
      <c r="L963" s="493"/>
      <c r="M963" s="493"/>
      <c r="N963" s="493"/>
      <c r="O963" s="493"/>
      <c r="P963" s="493"/>
      <c r="Q963" s="493"/>
    </row>
    <row r="964" ht="25.15" customHeight="true" x14ac:dyDescent="0.2">
      <c r="C964" s="493"/>
      <c r="D964" s="493"/>
      <c r="E964" s="493"/>
      <c r="F964" s="493"/>
      <c r="G964" s="493"/>
      <c r="H964" s="493"/>
      <c r="I964" s="493"/>
      <c r="J964" s="493"/>
      <c r="K964" s="493"/>
      <c r="L964" s="493"/>
      <c r="M964" s="493"/>
      <c r="N964" s="493"/>
      <c r="O964" s="493"/>
      <c r="P964" s="493"/>
      <c r="Q964" s="493"/>
    </row>
    <row r="965" ht="25.15" customHeight="true" x14ac:dyDescent="0.2">
      <c r="C965" s="493"/>
      <c r="D965" s="493"/>
      <c r="E965" s="493"/>
      <c r="F965" s="493"/>
      <c r="G965" s="493"/>
      <c r="H965" s="493"/>
      <c r="I965" s="493"/>
      <c r="J965" s="493"/>
      <c r="K965" s="493"/>
      <c r="L965" s="493"/>
      <c r="M965" s="493"/>
      <c r="N965" s="493"/>
      <c r="O965" s="493"/>
      <c r="P965" s="493"/>
      <c r="Q965" s="493"/>
    </row>
    <row r="966" ht="25.15" customHeight="true" x14ac:dyDescent="0.2">
      <c r="C966" s="493"/>
      <c r="D966" s="493"/>
      <c r="E966" s="493"/>
      <c r="F966" s="493"/>
      <c r="G966" s="493"/>
      <c r="H966" s="493"/>
      <c r="I966" s="493"/>
      <c r="J966" s="493"/>
      <c r="K966" s="493"/>
      <c r="L966" s="493"/>
      <c r="M966" s="493"/>
      <c r="N966" s="493"/>
      <c r="O966" s="493"/>
      <c r="P966" s="493"/>
      <c r="Q966" s="493"/>
    </row>
    <row r="967" ht="25.15" customHeight="true" x14ac:dyDescent="0.2">
      <c r="C967" s="493"/>
      <c r="D967" s="493"/>
      <c r="E967" s="493"/>
      <c r="F967" s="493"/>
      <c r="G967" s="493"/>
      <c r="H967" s="493"/>
      <c r="I967" s="493"/>
      <c r="J967" s="493"/>
      <c r="K967" s="493"/>
      <c r="L967" s="493"/>
      <c r="M967" s="493"/>
      <c r="N967" s="493"/>
      <c r="O967" s="493"/>
      <c r="P967" s="493"/>
      <c r="Q967" s="493"/>
    </row>
    <row r="968" ht="25.15" customHeight="true" x14ac:dyDescent="0.2">
      <c r="C968" s="493"/>
      <c r="D968" s="493"/>
      <c r="E968" s="493"/>
      <c r="F968" s="493"/>
      <c r="G968" s="493"/>
      <c r="H968" s="493"/>
      <c r="I968" s="493"/>
      <c r="J968" s="493"/>
      <c r="K968" s="493"/>
      <c r="L968" s="493"/>
      <c r="M968" s="493"/>
      <c r="N968" s="493"/>
      <c r="O968" s="493"/>
      <c r="P968" s="493"/>
      <c r="Q968" s="493"/>
    </row>
    <row r="969" ht="25.15" customHeight="true" x14ac:dyDescent="0.2">
      <c r="C969" s="493"/>
      <c r="D969" s="493"/>
      <c r="E969" s="493"/>
      <c r="F969" s="493"/>
      <c r="G969" s="493"/>
      <c r="H969" s="493"/>
      <c r="I969" s="493"/>
      <c r="J969" s="493"/>
      <c r="K969" s="493"/>
      <c r="L969" s="493"/>
      <c r="M969" s="493"/>
      <c r="N969" s="493"/>
      <c r="O969" s="493"/>
      <c r="P969" s="493"/>
      <c r="Q969" s="493"/>
    </row>
    <row r="970" ht="25.15" customHeight="true" x14ac:dyDescent="0.2">
      <c r="C970" s="493"/>
      <c r="D970" s="493"/>
      <c r="E970" s="493"/>
      <c r="F970" s="493"/>
      <c r="G970" s="493"/>
      <c r="H970" s="493"/>
      <c r="I970" s="493"/>
      <c r="J970" s="493"/>
      <c r="K970" s="493"/>
      <c r="L970" s="493"/>
      <c r="M970" s="493"/>
      <c r="N970" s="493"/>
      <c r="O970" s="493"/>
      <c r="P970" s="493"/>
      <c r="Q970" s="493"/>
    </row>
    <row r="971" ht="25.15" customHeight="true" x14ac:dyDescent="0.2">
      <c r="C971" s="493"/>
      <c r="D971" s="493"/>
      <c r="E971" s="493"/>
      <c r="F971" s="493"/>
      <c r="G971" s="493"/>
      <c r="H971" s="493"/>
      <c r="I971" s="493"/>
      <c r="J971" s="493"/>
      <c r="K971" s="493"/>
      <c r="L971" s="493"/>
      <c r="M971" s="493"/>
      <c r="N971" s="493"/>
      <c r="O971" s="493"/>
      <c r="P971" s="493"/>
      <c r="Q971" s="493"/>
    </row>
    <row r="972" ht="25.15" customHeight="true" x14ac:dyDescent="0.2">
      <c r="C972" s="493"/>
      <c r="D972" s="493"/>
      <c r="E972" s="493"/>
      <c r="F972" s="493"/>
      <c r="G972" s="493"/>
      <c r="H972" s="493"/>
      <c r="I972" s="493"/>
      <c r="J972" s="493"/>
      <c r="K972" s="493"/>
      <c r="L972" s="493"/>
      <c r="M972" s="493"/>
      <c r="N972" s="493"/>
      <c r="O972" s="493"/>
      <c r="P972" s="493"/>
      <c r="Q972" s="493"/>
    </row>
    <row r="973" ht="25.15" customHeight="true" x14ac:dyDescent="0.2">
      <c r="C973" s="493"/>
      <c r="D973" s="493"/>
      <c r="E973" s="493"/>
      <c r="F973" s="493"/>
      <c r="G973" s="493"/>
      <c r="H973" s="493"/>
      <c r="I973" s="493"/>
      <c r="J973" s="493"/>
      <c r="K973" s="493"/>
      <c r="L973" s="493"/>
      <c r="M973" s="493"/>
      <c r="N973" s="493"/>
      <c r="O973" s="493"/>
      <c r="P973" s="493"/>
      <c r="Q973" s="493"/>
    </row>
    <row r="974" ht="25.15" customHeight="true" x14ac:dyDescent="0.2">
      <c r="C974" s="493"/>
      <c r="D974" s="493"/>
      <c r="E974" s="493"/>
      <c r="F974" s="493"/>
      <c r="G974" s="493"/>
      <c r="H974" s="493"/>
      <c r="I974" s="493"/>
      <c r="J974" s="493"/>
      <c r="K974" s="493"/>
      <c r="L974" s="493"/>
      <c r="M974" s="493"/>
      <c r="N974" s="493"/>
      <c r="O974" s="493"/>
      <c r="P974" s="493"/>
      <c r="Q974" s="493"/>
    </row>
    <row r="975" ht="25.15" customHeight="true" x14ac:dyDescent="0.2">
      <c r="C975" s="493"/>
      <c r="D975" s="493"/>
      <c r="E975" s="493"/>
      <c r="F975" s="493"/>
      <c r="G975" s="493"/>
      <c r="H975" s="493"/>
      <c r="I975" s="493"/>
      <c r="J975" s="493"/>
      <c r="K975" s="493"/>
      <c r="L975" s="493"/>
      <c r="M975" s="493"/>
      <c r="N975" s="493"/>
      <c r="O975" s="493"/>
      <c r="P975" s="493"/>
      <c r="Q975" s="493"/>
    </row>
    <row r="976" ht="25.15" customHeight="true" x14ac:dyDescent="0.2">
      <c r="C976" s="493"/>
      <c r="D976" s="493"/>
      <c r="E976" s="493"/>
      <c r="F976" s="493"/>
      <c r="G976" s="493"/>
      <c r="H976" s="493"/>
      <c r="I976" s="493"/>
      <c r="J976" s="493"/>
      <c r="K976" s="493"/>
      <c r="L976" s="493"/>
      <c r="M976" s="493"/>
      <c r="N976" s="493"/>
      <c r="O976" s="493"/>
      <c r="P976" s="493"/>
      <c r="Q976" s="493"/>
    </row>
    <row r="977" ht="25.15" customHeight="true" x14ac:dyDescent="0.2">
      <c r="C977" s="493"/>
      <c r="D977" s="493"/>
      <c r="E977" s="493"/>
      <c r="F977" s="493"/>
      <c r="G977" s="493"/>
      <c r="H977" s="493"/>
      <c r="I977" s="493"/>
      <c r="J977" s="493"/>
      <c r="K977" s="493"/>
      <c r="L977" s="493"/>
      <c r="M977" s="493"/>
      <c r="N977" s="493"/>
      <c r="O977" s="493"/>
      <c r="P977" s="493"/>
      <c r="Q977" s="493"/>
    </row>
    <row r="978" ht="25.15" customHeight="true" x14ac:dyDescent="0.2">
      <c r="C978" s="493"/>
      <c r="D978" s="493"/>
      <c r="E978" s="493"/>
      <c r="F978" s="493"/>
      <c r="G978" s="493"/>
      <c r="H978" s="493"/>
      <c r="I978" s="493"/>
      <c r="J978" s="493"/>
      <c r="K978" s="493"/>
      <c r="L978" s="493"/>
      <c r="M978" s="493"/>
      <c r="N978" s="493"/>
      <c r="O978" s="493"/>
      <c r="P978" s="493"/>
      <c r="Q978" s="493"/>
    </row>
    <row r="979" ht="25.15" customHeight="true" x14ac:dyDescent="0.2">
      <c r="C979" s="493"/>
      <c r="D979" s="493"/>
      <c r="E979" s="493"/>
      <c r="F979" s="493"/>
      <c r="G979" s="493"/>
      <c r="H979" s="493"/>
      <c r="I979" s="493"/>
      <c r="J979" s="493"/>
      <c r="K979" s="493"/>
      <c r="L979" s="493"/>
      <c r="M979" s="493"/>
      <c r="N979" s="493"/>
      <c r="O979" s="493"/>
      <c r="P979" s="493"/>
      <c r="Q979" s="493"/>
    </row>
    <row r="980" ht="25.15" customHeight="true" x14ac:dyDescent="0.2">
      <c r="C980" s="493"/>
      <c r="D980" s="493"/>
      <c r="E980" s="493"/>
      <c r="F980" s="493"/>
      <c r="G980" s="493"/>
      <c r="H980" s="493"/>
      <c r="I980" s="493"/>
      <c r="J980" s="493"/>
      <c r="K980" s="493"/>
      <c r="L980" s="493"/>
      <c r="M980" s="493"/>
      <c r="N980" s="493"/>
      <c r="O980" s="493"/>
      <c r="P980" s="493"/>
      <c r="Q980" s="493"/>
    </row>
    <row r="981" ht="25.15" customHeight="true" x14ac:dyDescent="0.2">
      <c r="C981" s="493"/>
      <c r="D981" s="493"/>
      <c r="E981" s="493"/>
      <c r="F981" s="493"/>
      <c r="G981" s="493"/>
      <c r="H981" s="493"/>
      <c r="I981" s="493"/>
      <c r="J981" s="493"/>
      <c r="K981" s="493"/>
      <c r="L981" s="493"/>
      <c r="M981" s="493"/>
      <c r="N981" s="493"/>
      <c r="O981" s="493"/>
      <c r="P981" s="493"/>
      <c r="Q981" s="493"/>
    </row>
    <row r="982" ht="25.15" customHeight="true" x14ac:dyDescent="0.2">
      <c r="C982" s="493"/>
      <c r="D982" s="493"/>
      <c r="E982" s="493"/>
      <c r="F982" s="493"/>
      <c r="G982" s="493"/>
      <c r="H982" s="493"/>
      <c r="I982" s="493"/>
      <c r="J982" s="493"/>
      <c r="K982" s="493"/>
      <c r="L982" s="493"/>
      <c r="M982" s="493"/>
      <c r="N982" s="493"/>
      <c r="O982" s="493"/>
      <c r="P982" s="493"/>
      <c r="Q982" s="493"/>
    </row>
    <row r="983" ht="25.15" customHeight="true" x14ac:dyDescent="0.2">
      <c r="C983" s="493"/>
      <c r="D983" s="493"/>
      <c r="E983" s="493"/>
      <c r="F983" s="493"/>
      <c r="G983" s="493"/>
      <c r="H983" s="493"/>
      <c r="I983" s="493"/>
      <c r="J983" s="493"/>
      <c r="K983" s="493"/>
      <c r="L983" s="493"/>
      <c r="M983" s="493"/>
      <c r="N983" s="493"/>
      <c r="O983" s="493"/>
      <c r="P983" s="493"/>
      <c r="Q983" s="493"/>
    </row>
    <row r="984" ht="25.15" customHeight="true" x14ac:dyDescent="0.2">
      <c r="C984" s="493"/>
      <c r="D984" s="493"/>
      <c r="E984" s="493"/>
      <c r="F984" s="493"/>
      <c r="G984" s="493"/>
      <c r="H984" s="493"/>
      <c r="I984" s="493"/>
      <c r="J984" s="493"/>
      <c r="K984" s="493"/>
      <c r="L984" s="493"/>
      <c r="M984" s="493"/>
      <c r="N984" s="493"/>
      <c r="O984" s="493"/>
      <c r="P984" s="493"/>
      <c r="Q984" s="493"/>
    </row>
    <row r="985" ht="25.15" customHeight="true" x14ac:dyDescent="0.2">
      <c r="C985" s="493"/>
      <c r="D985" s="493"/>
      <c r="E985" s="493"/>
      <c r="F985" s="493"/>
      <c r="G985" s="493"/>
      <c r="H985" s="493"/>
      <c r="I985" s="493"/>
      <c r="J985" s="493"/>
      <c r="K985" s="493"/>
      <c r="L985" s="493"/>
      <c r="M985" s="493"/>
      <c r="N985" s="493"/>
      <c r="O985" s="493"/>
      <c r="P985" s="493"/>
      <c r="Q985" s="493"/>
    </row>
    <row r="986" ht="25.15" customHeight="true" x14ac:dyDescent="0.2">
      <c r="C986" s="493"/>
      <c r="D986" s="493"/>
      <c r="E986" s="493"/>
      <c r="F986" s="493"/>
      <c r="G986" s="493"/>
      <c r="H986" s="493"/>
      <c r="I986" s="493"/>
      <c r="J986" s="493"/>
      <c r="K986" s="493"/>
      <c r="L986" s="493"/>
      <c r="M986" s="493"/>
      <c r="N986" s="493"/>
      <c r="O986" s="493"/>
      <c r="P986" s="493"/>
      <c r="Q986" s="493"/>
    </row>
    <row r="987" ht="25.15" customHeight="true" x14ac:dyDescent="0.2">
      <c r="C987" s="493"/>
      <c r="D987" s="493"/>
      <c r="E987" s="493"/>
      <c r="F987" s="493"/>
      <c r="G987" s="493"/>
      <c r="H987" s="493"/>
      <c r="I987" s="493"/>
      <c r="J987" s="493"/>
      <c r="K987" s="493"/>
      <c r="L987" s="493"/>
      <c r="M987" s="493"/>
      <c r="N987" s="493"/>
      <c r="O987" s="493"/>
      <c r="P987" s="493"/>
      <c r="Q987" s="493"/>
    </row>
    <row r="988" ht="25.15" customHeight="true" x14ac:dyDescent="0.2">
      <c r="C988" s="493"/>
      <c r="D988" s="493"/>
      <c r="E988" s="493"/>
      <c r="F988" s="493"/>
      <c r="G988" s="493"/>
      <c r="H988" s="493"/>
      <c r="I988" s="493"/>
      <c r="J988" s="493"/>
      <c r="K988" s="493"/>
      <c r="L988" s="493"/>
      <c r="M988" s="493"/>
      <c r="N988" s="493"/>
      <c r="O988" s="493"/>
      <c r="P988" s="493"/>
      <c r="Q988" s="493"/>
    </row>
    <row r="989" ht="25.15" customHeight="true" x14ac:dyDescent="0.2">
      <c r="C989" s="493"/>
      <c r="D989" s="493"/>
      <c r="E989" s="493"/>
      <c r="F989" s="493"/>
      <c r="G989" s="493"/>
      <c r="H989" s="493"/>
      <c r="I989" s="493"/>
      <c r="J989" s="493"/>
      <c r="K989" s="493"/>
      <c r="L989" s="493"/>
      <c r="M989" s="493"/>
      <c r="N989" s="493"/>
      <c r="O989" s="493"/>
      <c r="P989" s="493"/>
      <c r="Q989" s="493"/>
    </row>
    <row r="990" ht="25.15" customHeight="true" x14ac:dyDescent="0.2">
      <c r="C990" s="493"/>
      <c r="D990" s="493"/>
      <c r="E990" s="493"/>
      <c r="F990" s="493"/>
      <c r="G990" s="493"/>
      <c r="H990" s="493"/>
      <c r="I990" s="493"/>
      <c r="J990" s="493"/>
      <c r="K990" s="493"/>
      <c r="L990" s="493"/>
      <c r="M990" s="493"/>
      <c r="N990" s="493"/>
      <c r="O990" s="493"/>
      <c r="P990" s="493"/>
      <c r="Q990" s="493"/>
    </row>
    <row r="991" ht="25.15" customHeight="true" x14ac:dyDescent="0.2">
      <c r="C991" s="493"/>
      <c r="D991" s="493"/>
      <c r="E991" s="493"/>
      <c r="F991" s="493"/>
      <c r="G991" s="493"/>
      <c r="H991" s="493"/>
      <c r="I991" s="493"/>
      <c r="J991" s="493"/>
      <c r="K991" s="493"/>
      <c r="L991" s="493"/>
      <c r="M991" s="493"/>
      <c r="N991" s="493"/>
      <c r="O991" s="493"/>
      <c r="P991" s="493"/>
      <c r="Q991" s="493"/>
    </row>
    <row r="992" ht="25.15" customHeight="true" x14ac:dyDescent="0.2">
      <c r="C992" s="493"/>
      <c r="D992" s="493"/>
      <c r="E992" s="493"/>
      <c r="F992" s="493"/>
      <c r="G992" s="493"/>
      <c r="H992" s="493"/>
      <c r="I992" s="493"/>
      <c r="J992" s="493"/>
      <c r="K992" s="493"/>
      <c r="L992" s="493"/>
      <c r="M992" s="493"/>
      <c r="N992" s="493"/>
      <c r="O992" s="493"/>
      <c r="P992" s="493"/>
      <c r="Q992" s="493"/>
    </row>
    <row r="993" ht="25.15" customHeight="true" x14ac:dyDescent="0.2">
      <c r="C993" s="493"/>
      <c r="D993" s="493"/>
      <c r="E993" s="493"/>
      <c r="F993" s="493"/>
      <c r="G993" s="493"/>
      <c r="H993" s="493"/>
      <c r="I993" s="493"/>
      <c r="J993" s="493"/>
      <c r="K993" s="493"/>
      <c r="L993" s="493"/>
      <c r="M993" s="493"/>
      <c r="N993" s="493"/>
      <c r="O993" s="493"/>
      <c r="P993" s="493"/>
      <c r="Q993" s="493"/>
    </row>
    <row r="994" ht="25.15" customHeight="true" x14ac:dyDescent="0.2">
      <c r="C994" s="493"/>
      <c r="D994" s="493"/>
      <c r="E994" s="493"/>
      <c r="F994" s="493"/>
      <c r="G994" s="493"/>
      <c r="H994" s="493"/>
      <c r="I994" s="493"/>
      <c r="J994" s="493"/>
      <c r="K994" s="493"/>
      <c r="L994" s="493"/>
      <c r="M994" s="493"/>
      <c r="N994" s="493"/>
      <c r="O994" s="493"/>
      <c r="P994" s="493"/>
      <c r="Q994" s="493"/>
    </row>
    <row r="995" ht="25.15" customHeight="true" x14ac:dyDescent="0.2">
      <c r="C995" s="493"/>
      <c r="D995" s="493"/>
      <c r="E995" s="493"/>
      <c r="F995" s="493"/>
      <c r="G995" s="493"/>
      <c r="H995" s="493"/>
      <c r="I995" s="493"/>
      <c r="J995" s="493"/>
      <c r="K995" s="493"/>
      <c r="L995" s="493"/>
      <c r="M995" s="493"/>
      <c r="N995" s="493"/>
      <c r="O995" s="493"/>
      <c r="P995" s="493"/>
      <c r="Q995" s="493"/>
    </row>
    <row r="996" ht="25.15" customHeight="true" x14ac:dyDescent="0.2">
      <c r="C996" s="493"/>
      <c r="D996" s="493"/>
      <c r="E996" s="493"/>
      <c r="F996" s="493"/>
      <c r="G996" s="493"/>
      <c r="H996" s="493"/>
      <c r="I996" s="493"/>
      <c r="J996" s="493"/>
      <c r="K996" s="493"/>
      <c r="L996" s="493"/>
      <c r="M996" s="493"/>
      <c r="N996" s="493"/>
      <c r="O996" s="493"/>
      <c r="P996" s="493"/>
      <c r="Q996" s="493"/>
    </row>
    <row r="997" ht="25.15" customHeight="true" x14ac:dyDescent="0.2">
      <c r="C997" s="493"/>
      <c r="D997" s="493"/>
      <c r="E997" s="493"/>
      <c r="F997" s="493"/>
      <c r="G997" s="493"/>
      <c r="H997" s="493"/>
      <c r="I997" s="493"/>
      <c r="J997" s="493"/>
      <c r="K997" s="493"/>
      <c r="L997" s="493"/>
      <c r="M997" s="493"/>
      <c r="N997" s="493"/>
      <c r="O997" s="493"/>
      <c r="P997" s="493"/>
      <c r="Q997" s="493"/>
    </row>
    <row r="998" ht="25.15" customHeight="true" x14ac:dyDescent="0.2">
      <c r="C998" s="493"/>
      <c r="D998" s="493"/>
      <c r="E998" s="493"/>
      <c r="F998" s="493"/>
      <c r="G998" s="493"/>
      <c r="H998" s="493"/>
      <c r="I998" s="493"/>
      <c r="J998" s="493"/>
      <c r="K998" s="493"/>
      <c r="L998" s="493"/>
      <c r="M998" s="493"/>
      <c r="N998" s="493"/>
      <c r="O998" s="493"/>
      <c r="P998" s="493"/>
      <c r="Q998" s="493"/>
    </row>
    <row r="999" ht="25.15" customHeight="true" x14ac:dyDescent="0.2">
      <c r="C999" s="493"/>
      <c r="D999" s="493"/>
      <c r="E999" s="493"/>
      <c r="F999" s="493"/>
      <c r="G999" s="493"/>
      <c r="H999" s="493"/>
      <c r="I999" s="493"/>
      <c r="J999" s="493"/>
      <c r="K999" s="493"/>
      <c r="L999" s="493"/>
      <c r="M999" s="493"/>
      <c r="N999" s="493"/>
      <c r="O999" s="493"/>
      <c r="P999" s="493"/>
      <c r="Q999" s="493"/>
    </row>
    <row r="1000" ht="25.15" customHeight="true" x14ac:dyDescent="0.2">
      <c r="C1000" s="493"/>
      <c r="D1000" s="493"/>
      <c r="E1000" s="493"/>
      <c r="F1000" s="493"/>
      <c r="G1000" s="493"/>
      <c r="H1000" s="493"/>
      <c r="I1000" s="493"/>
      <c r="J1000" s="493"/>
      <c r="K1000" s="493"/>
      <c r="L1000" s="493"/>
      <c r="M1000" s="493"/>
      <c r="N1000" s="493"/>
      <c r="O1000" s="493"/>
      <c r="P1000" s="493"/>
      <c r="Q1000" s="493"/>
    </row>
    <row r="1001" ht="25.15" customHeight="true" x14ac:dyDescent="0.2">
      <c r="C1001" s="493"/>
      <c r="D1001" s="493"/>
      <c r="E1001" s="493"/>
      <c r="F1001" s="493"/>
      <c r="G1001" s="493"/>
      <c r="H1001" s="493"/>
      <c r="I1001" s="493"/>
      <c r="J1001" s="493"/>
      <c r="K1001" s="493"/>
      <c r="L1001" s="493"/>
      <c r="M1001" s="493"/>
      <c r="N1001" s="493"/>
      <c r="O1001" s="493"/>
      <c r="P1001" s="493"/>
      <c r="Q1001" s="493"/>
    </row>
    <row r="1002" ht="25.15" customHeight="true" x14ac:dyDescent="0.2">
      <c r="C1002" s="493"/>
      <c r="D1002" s="493"/>
      <c r="E1002" s="493"/>
      <c r="F1002" s="493"/>
      <c r="G1002" s="493"/>
      <c r="H1002" s="493"/>
      <c r="I1002" s="493"/>
      <c r="J1002" s="493"/>
      <c r="K1002" s="493"/>
      <c r="L1002" s="493"/>
      <c r="M1002" s="493"/>
      <c r="N1002" s="493"/>
      <c r="O1002" s="493"/>
      <c r="P1002" s="493"/>
      <c r="Q1002" s="493"/>
    </row>
    <row r="1003" ht="25.15" customHeight="true" x14ac:dyDescent="0.2">
      <c r="C1003" s="493"/>
      <c r="D1003" s="493"/>
      <c r="E1003" s="493"/>
      <c r="F1003" s="493"/>
      <c r="G1003" s="493"/>
      <c r="H1003" s="493"/>
      <c r="I1003" s="493"/>
      <c r="J1003" s="493"/>
      <c r="K1003" s="493"/>
      <c r="L1003" s="493"/>
      <c r="M1003" s="493"/>
      <c r="N1003" s="493"/>
      <c r="O1003" s="493"/>
      <c r="P1003" s="493"/>
      <c r="Q1003" s="493"/>
    </row>
    <row r="1004" ht="25.15" customHeight="true" x14ac:dyDescent="0.2">
      <c r="C1004" s="493"/>
      <c r="D1004" s="493"/>
      <c r="E1004" s="493"/>
      <c r="F1004" s="493"/>
      <c r="G1004" s="493"/>
      <c r="H1004" s="493"/>
      <c r="I1004" s="493"/>
      <c r="J1004" s="493"/>
      <c r="K1004" s="493"/>
      <c r="L1004" s="493"/>
      <c r="M1004" s="493"/>
      <c r="N1004" s="493"/>
      <c r="O1004" s="493"/>
      <c r="P1004" s="493"/>
      <c r="Q1004" s="493"/>
    </row>
    <row r="1005" ht="25.15" customHeight="true" x14ac:dyDescent="0.2">
      <c r="C1005" s="493"/>
      <c r="D1005" s="493"/>
      <c r="E1005" s="493"/>
      <c r="F1005" s="493"/>
      <c r="G1005" s="493"/>
      <c r="H1005" s="493"/>
      <c r="I1005" s="493"/>
      <c r="J1005" s="493"/>
      <c r="K1005" s="493"/>
      <c r="L1005" s="493"/>
      <c r="M1005" s="493"/>
      <c r="N1005" s="493"/>
      <c r="O1005" s="493"/>
      <c r="P1005" s="493"/>
      <c r="Q1005" s="493"/>
    </row>
    <row r="1006" ht="25.15" customHeight="true" x14ac:dyDescent="0.2">
      <c r="C1006" s="493"/>
      <c r="D1006" s="493"/>
      <c r="E1006" s="493"/>
      <c r="F1006" s="493"/>
      <c r="G1006" s="493"/>
      <c r="H1006" s="493"/>
      <c r="I1006" s="493"/>
      <c r="J1006" s="493"/>
      <c r="K1006" s="493"/>
      <c r="L1006" s="493"/>
      <c r="M1006" s="493"/>
      <c r="N1006" s="493"/>
      <c r="O1006" s="493"/>
      <c r="P1006" s="493"/>
      <c r="Q1006" s="493"/>
    </row>
    <row r="1007" ht="25.15" customHeight="true" x14ac:dyDescent="0.2">
      <c r="C1007" s="493"/>
      <c r="D1007" s="493"/>
      <c r="E1007" s="493"/>
      <c r="F1007" s="493"/>
      <c r="G1007" s="493"/>
      <c r="H1007" s="493"/>
      <c r="I1007" s="493"/>
      <c r="J1007" s="493"/>
      <c r="K1007" s="493"/>
      <c r="L1007" s="493"/>
      <c r="M1007" s="493"/>
      <c r="N1007" s="493"/>
      <c r="O1007" s="493"/>
      <c r="P1007" s="493"/>
      <c r="Q1007" s="493"/>
    </row>
    <row r="1008" ht="25.15" customHeight="true" x14ac:dyDescent="0.2">
      <c r="C1008" s="493"/>
      <c r="D1008" s="493"/>
      <c r="E1008" s="493"/>
      <c r="F1008" s="493"/>
      <c r="G1008" s="493"/>
      <c r="H1008" s="493"/>
      <c r="I1008" s="493"/>
      <c r="J1008" s="493"/>
      <c r="K1008" s="493"/>
      <c r="L1008" s="493"/>
      <c r="M1008" s="493"/>
      <c r="N1008" s="493"/>
      <c r="O1008" s="493"/>
      <c r="P1008" s="493"/>
      <c r="Q1008" s="493"/>
    </row>
    <row r="1009" ht="25.15" customHeight="true" x14ac:dyDescent="0.2">
      <c r="C1009" s="493"/>
      <c r="D1009" s="493"/>
      <c r="E1009" s="493"/>
      <c r="F1009" s="493"/>
      <c r="G1009" s="493"/>
      <c r="H1009" s="493"/>
      <c r="I1009" s="493"/>
      <c r="J1009" s="493"/>
      <c r="K1009" s="493"/>
      <c r="L1009" s="493"/>
      <c r="M1009" s="493"/>
      <c r="N1009" s="493"/>
      <c r="O1009" s="493"/>
      <c r="P1009" s="493"/>
      <c r="Q1009" s="493"/>
    </row>
    <row r="1010" ht="25.15" customHeight="true" x14ac:dyDescent="0.2">
      <c r="C1010" s="493"/>
      <c r="D1010" s="493"/>
      <c r="E1010" s="493"/>
      <c r="F1010" s="493"/>
      <c r="G1010" s="493"/>
      <c r="H1010" s="493"/>
      <c r="I1010" s="493"/>
      <c r="J1010" s="493"/>
      <c r="K1010" s="493"/>
      <c r="L1010" s="493"/>
      <c r="M1010" s="493"/>
      <c r="N1010" s="493"/>
      <c r="O1010" s="493"/>
      <c r="P1010" s="493"/>
      <c r="Q1010" s="493"/>
    </row>
    <row r="1011" ht="25.15" customHeight="true" x14ac:dyDescent="0.2">
      <c r="C1011" s="493"/>
      <c r="D1011" s="493"/>
      <c r="E1011" s="493"/>
      <c r="F1011" s="493"/>
      <c r="G1011" s="493"/>
      <c r="H1011" s="493"/>
      <c r="I1011" s="493"/>
      <c r="J1011" s="493"/>
      <c r="K1011" s="493"/>
      <c r="L1011" s="493"/>
      <c r="M1011" s="493"/>
      <c r="N1011" s="493"/>
      <c r="O1011" s="493"/>
      <c r="P1011" s="493"/>
      <c r="Q1011" s="493"/>
    </row>
    <row r="1012" ht="25.15" customHeight="true" x14ac:dyDescent="0.2">
      <c r="C1012" s="493"/>
      <c r="D1012" s="493"/>
      <c r="E1012" s="493"/>
      <c r="F1012" s="493"/>
      <c r="G1012" s="493"/>
      <c r="H1012" s="493"/>
      <c r="I1012" s="493"/>
      <c r="J1012" s="493"/>
      <c r="K1012" s="493"/>
      <c r="L1012" s="493"/>
      <c r="M1012" s="493"/>
      <c r="N1012" s="493"/>
      <c r="O1012" s="493"/>
      <c r="P1012" s="493"/>
      <c r="Q1012" s="493"/>
    </row>
    <row r="1013" ht="25.15" customHeight="true" x14ac:dyDescent="0.2">
      <c r="C1013" s="493"/>
      <c r="D1013" s="493"/>
      <c r="E1013" s="493"/>
      <c r="F1013" s="493"/>
      <c r="G1013" s="493"/>
      <c r="H1013" s="493"/>
      <c r="I1013" s="493"/>
      <c r="J1013" s="493"/>
      <c r="K1013" s="493"/>
      <c r="L1013" s="493"/>
      <c r="M1013" s="493"/>
      <c r="N1013" s="493"/>
      <c r="O1013" s="493"/>
      <c r="P1013" s="493"/>
      <c r="Q1013" s="493"/>
    </row>
    <row r="1014" ht="25.15" customHeight="true" x14ac:dyDescent="0.2">
      <c r="C1014" s="493"/>
      <c r="D1014" s="493"/>
      <c r="E1014" s="493"/>
      <c r="F1014" s="493"/>
      <c r="G1014" s="493"/>
      <c r="H1014" s="493"/>
      <c r="I1014" s="493"/>
      <c r="J1014" s="493"/>
      <c r="K1014" s="493"/>
      <c r="L1014" s="493"/>
      <c r="M1014" s="493"/>
      <c r="N1014" s="493"/>
      <c r="O1014" s="493"/>
      <c r="P1014" s="493"/>
      <c r="Q1014" s="493"/>
    </row>
    <row r="1015" ht="25.15" customHeight="true" x14ac:dyDescent="0.2">
      <c r="C1015" s="493"/>
      <c r="D1015" s="493"/>
      <c r="E1015" s="493"/>
      <c r="F1015" s="493"/>
      <c r="G1015" s="493"/>
      <c r="H1015" s="493"/>
      <c r="I1015" s="493"/>
      <c r="J1015" s="493"/>
      <c r="K1015" s="493"/>
      <c r="L1015" s="493"/>
      <c r="M1015" s="493"/>
      <c r="N1015" s="493"/>
      <c r="O1015" s="493"/>
      <c r="P1015" s="493"/>
      <c r="Q1015" s="493"/>
    </row>
    <row r="1016" ht="25.15" customHeight="true" x14ac:dyDescent="0.2">
      <c r="C1016" s="493"/>
      <c r="D1016" s="493"/>
      <c r="E1016" s="493"/>
      <c r="F1016" s="493"/>
      <c r="G1016" s="493"/>
      <c r="H1016" s="493"/>
      <c r="I1016" s="493"/>
      <c r="J1016" s="493"/>
      <c r="K1016" s="493"/>
      <c r="L1016" s="493"/>
      <c r="M1016" s="493"/>
      <c r="N1016" s="493"/>
      <c r="O1016" s="493"/>
      <c r="P1016" s="493"/>
      <c r="Q1016" s="493"/>
    </row>
    <row r="1017" ht="25.15" customHeight="true" x14ac:dyDescent="0.2">
      <c r="C1017" s="493"/>
      <c r="D1017" s="493"/>
      <c r="E1017" s="493"/>
      <c r="F1017" s="493"/>
      <c r="G1017" s="493"/>
      <c r="H1017" s="493"/>
      <c r="I1017" s="493"/>
      <c r="J1017" s="493"/>
      <c r="K1017" s="493"/>
      <c r="L1017" s="493"/>
      <c r="M1017" s="493"/>
      <c r="N1017" s="493"/>
      <c r="O1017" s="493"/>
      <c r="P1017" s="493"/>
      <c r="Q1017" s="493"/>
    </row>
    <row r="1018" ht="25.15" customHeight="true" x14ac:dyDescent="0.2">
      <c r="C1018" s="493"/>
      <c r="D1018" s="493"/>
      <c r="E1018" s="493"/>
      <c r="F1018" s="493"/>
      <c r="G1018" s="493"/>
      <c r="H1018" s="493"/>
      <c r="I1018" s="493"/>
      <c r="J1018" s="493"/>
      <c r="K1018" s="493"/>
      <c r="L1018" s="493"/>
      <c r="M1018" s="493"/>
      <c r="N1018" s="493"/>
      <c r="O1018" s="493"/>
      <c r="P1018" s="493"/>
      <c r="Q1018" s="493"/>
    </row>
    <row r="1019" ht="25.15" customHeight="true" x14ac:dyDescent="0.2">
      <c r="C1019" s="493"/>
      <c r="D1019" s="493"/>
      <c r="E1019" s="493"/>
      <c r="F1019" s="493"/>
      <c r="G1019" s="493"/>
      <c r="H1019" s="493"/>
      <c r="I1019" s="493"/>
      <c r="J1019" s="493"/>
      <c r="K1019" s="493"/>
      <c r="L1019" s="493"/>
      <c r="M1019" s="493"/>
      <c r="N1019" s="493"/>
      <c r="O1019" s="493"/>
      <c r="P1019" s="493"/>
      <c r="Q1019" s="493"/>
    </row>
    <row r="1020" ht="25.15" customHeight="true" x14ac:dyDescent="0.2">
      <c r="C1020" s="493"/>
      <c r="D1020" s="493"/>
      <c r="E1020" s="493"/>
      <c r="F1020" s="493"/>
      <c r="G1020" s="493"/>
      <c r="H1020" s="493"/>
      <c r="I1020" s="493"/>
      <c r="J1020" s="493"/>
      <c r="K1020" s="493"/>
      <c r="L1020" s="493"/>
      <c r="M1020" s="493"/>
      <c r="N1020" s="493"/>
      <c r="O1020" s="493"/>
      <c r="P1020" s="493"/>
      <c r="Q1020" s="493"/>
    </row>
    <row r="1021" ht="25.15" customHeight="true" x14ac:dyDescent="0.2">
      <c r="C1021" s="493"/>
      <c r="D1021" s="493"/>
      <c r="E1021" s="493"/>
      <c r="F1021" s="493"/>
      <c r="G1021" s="493"/>
      <c r="H1021" s="493"/>
      <c r="I1021" s="493"/>
      <c r="J1021" s="493"/>
      <c r="K1021" s="493"/>
      <c r="L1021" s="493"/>
      <c r="M1021" s="493"/>
      <c r="N1021" s="493"/>
      <c r="O1021" s="493"/>
      <c r="P1021" s="493"/>
      <c r="Q1021" s="493"/>
    </row>
    <row r="1022" ht="25.15" customHeight="true" x14ac:dyDescent="0.2">
      <c r="C1022" s="493"/>
      <c r="D1022" s="493"/>
      <c r="E1022" s="493"/>
      <c r="F1022" s="493"/>
      <c r="G1022" s="493"/>
      <c r="H1022" s="493"/>
      <c r="I1022" s="493"/>
      <c r="J1022" s="493"/>
      <c r="K1022" s="493"/>
      <c r="L1022" s="493"/>
      <c r="M1022" s="493"/>
      <c r="N1022" s="493"/>
      <c r="O1022" s="493"/>
      <c r="P1022" s="493"/>
      <c r="Q1022" s="493"/>
    </row>
    <row r="1023" ht="25.15" customHeight="true" x14ac:dyDescent="0.2">
      <c r="C1023" s="493"/>
      <c r="D1023" s="493"/>
      <c r="E1023" s="493"/>
      <c r="F1023" s="493"/>
      <c r="G1023" s="493"/>
      <c r="H1023" s="493"/>
      <c r="I1023" s="493"/>
      <c r="J1023" s="493"/>
      <c r="K1023" s="493"/>
      <c r="L1023" s="493"/>
      <c r="M1023" s="493"/>
      <c r="N1023" s="493"/>
      <c r="O1023" s="493"/>
      <c r="P1023" s="493"/>
      <c r="Q1023" s="493"/>
    </row>
    <row r="1024" ht="25.15" customHeight="true" x14ac:dyDescent="0.2">
      <c r="C1024" s="493"/>
      <c r="D1024" s="493"/>
      <c r="E1024" s="493"/>
      <c r="F1024" s="493"/>
      <c r="G1024" s="493"/>
      <c r="H1024" s="493"/>
      <c r="I1024" s="493"/>
      <c r="J1024" s="493"/>
      <c r="K1024" s="493"/>
      <c r="L1024" s="493"/>
      <c r="M1024" s="493"/>
      <c r="N1024" s="493"/>
      <c r="O1024" s="493"/>
      <c r="P1024" s="493"/>
      <c r="Q1024" s="493"/>
    </row>
    <row r="1025" s="218" customFormat="true" ht="21" customHeight="true" x14ac:dyDescent="0.2">
      <c r="A1025" s="2641" t="s">
        <v>147</v>
      </c>
      <c r="B1025" s="2642"/>
      <c r="C1025" s="2643"/>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644" t="s">
        <v>179</v>
      </c>
      <c r="B1026" s="2645"/>
      <c r="C1026" s="426" t="s">
        <v>180</v>
      </c>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27" t="s">
        <v>181</v>
      </c>
      <c r="B1027" s="428" t="s">
        <v>182</v>
      </c>
      <c r="C1027" s="429">
        <v>13721</v>
      </c>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30" t="s">
        <v>183</v>
      </c>
      <c r="B1028" s="431" t="s">
        <v>182</v>
      </c>
      <c r="C1028" s="432">
        <v>13721</v>
      </c>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30" t="s">
        <v>184</v>
      </c>
      <c r="B1029" s="431" t="s">
        <v>182</v>
      </c>
      <c r="C1029" s="432">
        <v>13721</v>
      </c>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30" t="s">
        <v>186</v>
      </c>
      <c r="B1030" s="431" t="s">
        <v>182</v>
      </c>
      <c r="C1030" s="432">
        <v>13721</v>
      </c>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618" t="s">
        <v>188</v>
      </c>
      <c r="B1031" s="431" t="s">
        <v>189</v>
      </c>
      <c r="C1031" s="432">
        <v>3666</v>
      </c>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618"/>
      <c r="B1032" s="431" t="s">
        <v>190</v>
      </c>
      <c r="C1032" s="432">
        <v>10055</v>
      </c>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619"/>
      <c r="B1033" s="433" t="s">
        <v>191</v>
      </c>
      <c r="C1033" s="434">
        <v>0</v>
      </c>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18"/>
      <c r="BB1033" s="136"/>
      <c r="BC1033" s="418"/>
      <c r="BD1033" s="418"/>
      <c r="BE1033" s="418"/>
      <c r="BF1033" s="418"/>
      <c r="BG1033" s="418"/>
      <c r="BH1033" s="418"/>
      <c r="BI1033" s="418"/>
      <c r="BJ1033" s="418"/>
      <c r="BK1033" s="418"/>
      <c r="BL1033" s="418"/>
      <c r="BM1033" s="418"/>
      <c r="BN1033" s="418"/>
      <c r="BO1033" s="418"/>
      <c r="BP1033" s="418"/>
      <c r="BQ1033" s="418"/>
      <c r="BR1033" s="418"/>
      <c r="BS1033" s="418"/>
      <c r="BT1033" s="418"/>
      <c r="BU1033" s="418"/>
      <c r="BV1033" s="418"/>
      <c r="BW1033" s="418"/>
      <c r="BX1033" s="418"/>
      <c r="BY1033" s="418"/>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620" t="s">
        <v>270</v>
      </c>
      <c r="B1034" s="2621"/>
      <c r="C1034" s="2622"/>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7"/>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2"/>
      <c r="BB1035" s="238"/>
      <c r="BC1035" s="392"/>
      <c r="BD1035" s="392"/>
      <c r="BE1035" s="392"/>
      <c r="BF1035" s="392"/>
      <c r="BG1035" s="392"/>
      <c r="BH1035" s="392"/>
      <c r="BI1035" s="392"/>
      <c r="BJ1035" s="392"/>
      <c r="BK1035" s="392"/>
      <c r="BL1035" s="392"/>
      <c r="BM1035" s="392"/>
      <c r="BN1035" s="392"/>
      <c r="BO1035" s="392"/>
      <c r="BP1035" s="392"/>
      <c r="BQ1035" s="392"/>
      <c r="BR1035" s="392"/>
      <c r="BS1035" s="392"/>
      <c r="BT1035" s="392"/>
      <c r="BU1035" s="392"/>
      <c r="BV1035" s="392"/>
      <c r="BW1035" s="392"/>
      <c r="BX1035" s="392"/>
      <c r="BY1035" s="392"/>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Addis Abeba</v>
      </c>
      <c r="B1037" s="293">
        <f>BR122+BR123</f>
        <v>2375.1044569999972</v>
      </c>
    </row>
    <row r="1038" ht="15" customHeight="true" x14ac:dyDescent="0.2">
      <c r="A1038" s="293" t="str">
        <f>S15</f>
        <v>Afar</v>
      </c>
      <c r="B1038" s="293">
        <f>BS122+BS123</f>
        <v>745.91368299999806</v>
      </c>
    </row>
    <row r="1039" ht="15" customHeight="true" x14ac:dyDescent="0.2">
      <c r="A1039" s="293" t="str">
        <f>T15</f>
        <v>Amhara</v>
      </c>
      <c r="B1039" s="293">
        <f>BT122+BT123</f>
        <v>17329.568134999987</v>
      </c>
    </row>
    <row r="1040" ht="15" customHeight="true" x14ac:dyDescent="0.2">
      <c r="A1040" s="293" t="str">
        <f>U15</f>
        <v>Ben-Gumz</v>
      </c>
      <c r="B1040" s="293">
        <f>BU122+BU123</f>
        <v>612.37028300000077</v>
      </c>
    </row>
    <row r="1041" ht="15" customHeight="true" x14ac:dyDescent="0.2">
      <c r="A1041" s="293" t="str">
        <f>V15</f>
        <v>Dire Dawa</v>
      </c>
      <c r="B1041" s="293">
        <f>BV122+BV123</f>
        <v>291.93245200000024</v>
      </c>
    </row>
    <row r="1042" ht="15" customHeight="true" x14ac:dyDescent="0.2">
      <c r="A1042" s="293" t="str">
        <f>W15</f>
        <v>Gambela</v>
      </c>
      <c r="B1042" s="293">
        <f>BW122+BW123</f>
        <v>205.44256399999978</v>
      </c>
    </row>
    <row r="1043" ht="15" customHeight="true" x14ac:dyDescent="0.2">
      <c r="A1043" s="293" t="str">
        <f>X15</f>
        <v>Harari</v>
      </c>
      <c r="B1043" s="293">
        <f>BX122+XR123</f>
        <v>64.339609999999965</v>
      </c>
    </row>
    <row r="1044" ht="15" customHeight="true" x14ac:dyDescent="0.2">
      <c r="A1044" s="293" t="str">
        <f>Y15</f>
        <v>Oromiya</v>
      </c>
      <c r="B1044" s="293">
        <f>BY122+BY123</f>
        <v>25593.252422000071</v>
      </c>
    </row>
    <row r="1045" ht="15" customHeight="true" x14ac:dyDescent="0.2">
      <c r="A1045" s="293" t="str">
        <f>Z15</f>
        <v>SNNP</v>
      </c>
      <c r="B1045" s="293">
        <f>BZ122+BZ123</f>
        <v>15338.491093000001</v>
      </c>
    </row>
    <row r="1046" ht="15" customHeight="true" x14ac:dyDescent="0.2">
      <c r="A1046" s="238" t="str">
        <f>AA15</f>
        <v>Somali</v>
      </c>
      <c r="B1046" s="293">
        <f>CA122+CA123</f>
        <v>2864.1548169999996</v>
      </c>
    </row>
    <row r="1047" ht="15" customHeight="true" x14ac:dyDescent="0.2">
      <c r="A1047" s="238" t="str">
        <f>AB15</f>
        <v>Tigray</v>
      </c>
      <c r="B1047" s="293">
        <f>CB122+CB123</f>
        <v>4466.167848</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11</v>
      </c>
      <c r="B1072" s="238" t="s">
        <v>136</v>
      </c>
    </row>
    <row r="1100" s="211" customFormat="true" ht="17.1" customHeight="true" x14ac:dyDescent="0.2">
      <c r="A1100" s="676"/>
      <c r="B1100" s="673"/>
      <c r="BA1100" s="392"/>
      <c r="BB1100" s="238"/>
      <c r="BC1100" s="392"/>
      <c r="BD1100" s="392"/>
      <c r="BE1100" s="392"/>
      <c r="BF1100" s="392"/>
      <c r="BG1100" s="392"/>
      <c r="BH1100" s="392"/>
      <c r="BI1100" s="392"/>
      <c r="BJ1100" s="392"/>
      <c r="BK1100" s="392"/>
      <c r="BL1100" s="392"/>
      <c r="BM1100" s="392"/>
      <c r="BN1100" s="392"/>
      <c r="BO1100" s="392"/>
      <c r="BP1100" s="392"/>
      <c r="BQ1100" s="392"/>
      <c r="BR1100" s="392"/>
      <c r="BS1100" s="392"/>
      <c r="BT1100" s="392"/>
      <c r="BU1100" s="392"/>
      <c r="BV1100" s="392"/>
      <c r="BW1100" s="392"/>
      <c r="BX1100" s="392"/>
      <c r="BY1100" s="392"/>
    </row>
    <row r="1101" s="211" customFormat="true" ht="17.1" customHeight="true" x14ac:dyDescent="0.2">
      <c r="A1101" s="677"/>
      <c r="B1101" s="674"/>
      <c r="BA1101" s="392"/>
      <c r="BB1101" s="238"/>
      <c r="BC1101" s="392"/>
      <c r="BD1101" s="392"/>
      <c r="BE1101" s="392"/>
      <c r="BF1101" s="392"/>
      <c r="BG1101" s="392"/>
      <c r="BH1101" s="392"/>
      <c r="BI1101" s="392"/>
      <c r="BJ1101" s="392"/>
      <c r="BK1101" s="392"/>
      <c r="BL1101" s="392"/>
      <c r="BM1101" s="392"/>
      <c r="BN1101" s="392"/>
      <c r="BO1101" s="392"/>
      <c r="BP1101" s="392"/>
      <c r="BQ1101" s="392"/>
      <c r="BR1101" s="392"/>
      <c r="BS1101" s="392"/>
      <c r="BT1101" s="392"/>
      <c r="BU1101" s="392"/>
      <c r="BV1101" s="392"/>
      <c r="BW1101" s="392"/>
      <c r="BX1101" s="392"/>
      <c r="BY1101" s="392"/>
    </row>
    <row r="1102" s="211" customFormat="true" ht="15" customHeight="true" x14ac:dyDescent="0.2">
      <c r="BA1102" s="392"/>
      <c r="BB1102" s="238"/>
      <c r="BC1102" s="392"/>
      <c r="BD1102" s="392"/>
      <c r="BE1102" s="392"/>
      <c r="BF1102" s="392"/>
      <c r="BG1102" s="392"/>
      <c r="BH1102" s="392"/>
      <c r="BI1102" s="392"/>
      <c r="BJ1102" s="392"/>
      <c r="BK1102" s="392"/>
      <c r="BL1102" s="392"/>
      <c r="BM1102" s="392"/>
      <c r="BN1102" s="392"/>
      <c r="BO1102" s="392"/>
      <c r="BP1102" s="392"/>
      <c r="BQ1102" s="392"/>
      <c r="BR1102" s="392"/>
      <c r="BS1102" s="392"/>
      <c r="BT1102" s="392"/>
      <c r="BU1102" s="392"/>
      <c r="BV1102" s="392"/>
      <c r="BW1102" s="392"/>
      <c r="BX1102" s="392"/>
      <c r="BY1102" s="392"/>
    </row>
    <row r="1103" s="211" customFormat="true" ht="15" customHeight="true" x14ac:dyDescent="0.2">
      <c r="BA1103" s="392"/>
      <c r="BB1103" s="238"/>
      <c r="BC1103" s="392"/>
      <c r="BD1103" s="392"/>
      <c r="BE1103" s="392"/>
      <c r="BF1103" s="392"/>
      <c r="BG1103" s="392"/>
      <c r="BH1103" s="392"/>
      <c r="BI1103" s="392"/>
      <c r="BJ1103" s="392"/>
      <c r="BK1103" s="392"/>
      <c r="BL1103" s="392"/>
      <c r="BM1103" s="392"/>
      <c r="BN1103" s="392"/>
      <c r="BO1103" s="392"/>
      <c r="BP1103" s="392"/>
      <c r="BQ1103" s="392"/>
      <c r="BR1103" s="392"/>
      <c r="BS1103" s="392"/>
      <c r="BT1103" s="392"/>
      <c r="BU1103" s="392"/>
      <c r="BV1103" s="392"/>
      <c r="BW1103" s="392"/>
      <c r="BX1103" s="392"/>
      <c r="BY1103" s="392"/>
    </row>
    <row r="1104" s="211" customFormat="true" ht="15" customHeight="true" x14ac:dyDescent="0.2">
      <c r="BA1104" s="392"/>
      <c r="BB1104" s="238"/>
      <c r="BC1104" s="392"/>
      <c r="BD1104" s="392"/>
      <c r="BE1104" s="392"/>
      <c r="BF1104" s="392"/>
      <c r="BG1104" s="392"/>
      <c r="BH1104" s="392"/>
      <c r="BI1104" s="392"/>
      <c r="BJ1104" s="392"/>
      <c r="BK1104" s="392"/>
      <c r="BL1104" s="392"/>
      <c r="BM1104" s="392"/>
      <c r="BN1104" s="392"/>
      <c r="BO1104" s="392"/>
      <c r="BP1104" s="392"/>
      <c r="BQ1104" s="392"/>
      <c r="BR1104" s="392"/>
      <c r="BS1104" s="392"/>
      <c r="BT1104" s="392"/>
      <c r="BU1104" s="392"/>
      <c r="BV1104" s="392"/>
      <c r="BW1104" s="392"/>
      <c r="BX1104" s="392"/>
      <c r="BY1104" s="392"/>
    </row>
    <row r="1105" s="211" customFormat="true" ht="15" customHeight="true" x14ac:dyDescent="0.2">
      <c r="BA1105" s="392"/>
      <c r="BB1105" s="238"/>
      <c r="BC1105" s="392"/>
      <c r="BD1105" s="392"/>
      <c r="BE1105" s="392"/>
      <c r="BF1105" s="392"/>
      <c r="BG1105" s="392"/>
      <c r="BH1105" s="392"/>
      <c r="BI1105" s="392"/>
      <c r="BJ1105" s="392"/>
      <c r="BK1105" s="392"/>
      <c r="BL1105" s="392"/>
      <c r="BM1105" s="392"/>
      <c r="BN1105" s="392"/>
      <c r="BO1105" s="392"/>
      <c r="BP1105" s="392"/>
      <c r="BQ1105" s="392"/>
      <c r="BR1105" s="392"/>
      <c r="BS1105" s="392"/>
      <c r="BT1105" s="392"/>
      <c r="BU1105" s="392"/>
      <c r="BV1105" s="392"/>
      <c r="BW1105" s="392"/>
      <c r="BX1105" s="392"/>
      <c r="BY1105" s="392"/>
    </row>
    <row r="1106" s="211" customFormat="true" ht="15" customHeight="true" x14ac:dyDescent="0.2">
      <c r="BA1106" s="392"/>
      <c r="BB1106" s="238"/>
      <c r="BC1106" s="392"/>
      <c r="BD1106" s="392"/>
      <c r="BE1106" s="392"/>
      <c r="BF1106" s="392"/>
      <c r="BG1106" s="392"/>
      <c r="BH1106" s="392"/>
      <c r="BI1106" s="392"/>
      <c r="BJ1106" s="392"/>
      <c r="BK1106" s="392"/>
      <c r="BL1106" s="392"/>
      <c r="BM1106" s="392"/>
      <c r="BN1106" s="392"/>
      <c r="BO1106" s="392"/>
      <c r="BP1106" s="392"/>
      <c r="BQ1106" s="392"/>
      <c r="BR1106" s="392"/>
      <c r="BS1106" s="392"/>
      <c r="BT1106" s="392"/>
      <c r="BU1106" s="392"/>
      <c r="BV1106" s="392"/>
      <c r="BW1106" s="392"/>
      <c r="BX1106" s="392"/>
      <c r="BY1106" s="392"/>
    </row>
    <row r="1107" s="211" customFormat="true" ht="15" customHeight="true" x14ac:dyDescent="0.2">
      <c r="BA1107" s="392"/>
      <c r="BB1107" s="238"/>
      <c r="BC1107" s="392"/>
      <c r="BD1107" s="392"/>
      <c r="BE1107" s="392"/>
      <c r="BF1107" s="392"/>
      <c r="BG1107" s="392"/>
      <c r="BH1107" s="392"/>
      <c r="BI1107" s="392"/>
      <c r="BJ1107" s="392"/>
      <c r="BK1107" s="392"/>
      <c r="BL1107" s="392"/>
      <c r="BM1107" s="392"/>
      <c r="BN1107" s="392"/>
      <c r="BO1107" s="392"/>
      <c r="BP1107" s="392"/>
      <c r="BQ1107" s="392"/>
      <c r="BR1107" s="392"/>
      <c r="BS1107" s="392"/>
      <c r="BT1107" s="392"/>
      <c r="BU1107" s="392"/>
      <c r="BV1107" s="392"/>
      <c r="BW1107" s="392"/>
      <c r="BX1107" s="392"/>
      <c r="BY1107" s="392"/>
    </row>
    <row r="1108" s="211" customFormat="true" ht="15" customHeight="true" x14ac:dyDescent="0.2">
      <c r="BA1108" s="392"/>
      <c r="BB1108" s="238"/>
      <c r="BC1108" s="392"/>
      <c r="BD1108" s="392"/>
      <c r="BE1108" s="392"/>
      <c r="BF1108" s="392"/>
      <c r="BG1108" s="392"/>
      <c r="BH1108" s="392"/>
      <c r="BI1108" s="392"/>
      <c r="BJ1108" s="392"/>
      <c r="BK1108" s="392"/>
      <c r="BL1108" s="392"/>
      <c r="BM1108" s="392"/>
      <c r="BN1108" s="392"/>
      <c r="BO1108" s="392"/>
      <c r="BP1108" s="392"/>
      <c r="BQ1108" s="392"/>
      <c r="BR1108" s="392"/>
      <c r="BS1108" s="392"/>
      <c r="BT1108" s="392"/>
      <c r="BU1108" s="392"/>
      <c r="BV1108" s="392"/>
      <c r="BW1108" s="392"/>
      <c r="BX1108" s="392"/>
      <c r="BY1108" s="392"/>
    </row>
    <row r="1109" s="211" customFormat="true" ht="15" customHeight="true" x14ac:dyDescent="0.2">
      <c r="BA1109" s="392"/>
      <c r="BB1109" s="238"/>
      <c r="BC1109" s="392"/>
      <c r="BD1109" s="392"/>
      <c r="BE1109" s="392"/>
      <c r="BF1109" s="392"/>
      <c r="BG1109" s="392"/>
      <c r="BH1109" s="392"/>
      <c r="BI1109" s="392"/>
      <c r="BJ1109" s="392"/>
      <c r="BK1109" s="392"/>
      <c r="BL1109" s="392"/>
      <c r="BM1109" s="392"/>
      <c r="BN1109" s="392"/>
      <c r="BO1109" s="392"/>
      <c r="BP1109" s="392"/>
      <c r="BQ1109" s="392"/>
      <c r="BR1109" s="392"/>
      <c r="BS1109" s="392"/>
      <c r="BT1109" s="392"/>
      <c r="BU1109" s="392"/>
      <c r="BV1109" s="392"/>
      <c r="BW1109" s="392"/>
      <c r="BX1109" s="392"/>
      <c r="BY1109" s="392"/>
    </row>
    <row r="1110" s="211" customFormat="true" ht="15" customHeight="true" x14ac:dyDescent="0.2">
      <c r="BA1110" s="392"/>
      <c r="BB1110" s="238"/>
      <c r="BC1110" s="392"/>
      <c r="BD1110" s="392"/>
      <c r="BE1110" s="392"/>
      <c r="BF1110" s="392"/>
      <c r="BG1110" s="392"/>
      <c r="BH1110" s="392"/>
      <c r="BI1110" s="392"/>
      <c r="BJ1110" s="392"/>
      <c r="BK1110" s="392"/>
      <c r="BL1110" s="392"/>
      <c r="BM1110" s="392"/>
      <c r="BN1110" s="392"/>
      <c r="BO1110" s="392"/>
      <c r="BP1110" s="392"/>
      <c r="BQ1110" s="392"/>
      <c r="BR1110" s="392"/>
      <c r="BS1110" s="392"/>
      <c r="BT1110" s="392"/>
      <c r="BU1110" s="392"/>
      <c r="BV1110" s="392"/>
      <c r="BW1110" s="392"/>
      <c r="BX1110" s="392"/>
      <c r="BY1110" s="392"/>
    </row>
    <row r="1111" s="211" customFormat="true" ht="15" customHeight="true" x14ac:dyDescent="0.2">
      <c r="BA1111" s="392"/>
      <c r="BB1111" s="238"/>
      <c r="BC1111" s="392"/>
      <c r="BD1111" s="392"/>
      <c r="BE1111" s="392"/>
      <c r="BF1111" s="392"/>
      <c r="BG1111" s="392"/>
      <c r="BH1111" s="392"/>
      <c r="BI1111" s="392"/>
      <c r="BJ1111" s="392"/>
      <c r="BK1111" s="392"/>
      <c r="BL1111" s="392"/>
      <c r="BM1111" s="392"/>
      <c r="BN1111" s="392"/>
      <c r="BO1111" s="392"/>
      <c r="BP1111" s="392"/>
      <c r="BQ1111" s="392"/>
      <c r="BR1111" s="392"/>
      <c r="BS1111" s="392"/>
      <c r="BT1111" s="392"/>
      <c r="BU1111" s="392"/>
      <c r="BV1111" s="392"/>
      <c r="BW1111" s="392"/>
      <c r="BX1111" s="392"/>
      <c r="BY1111" s="392"/>
    </row>
    <row r="1112" s="211" customFormat="true" ht="15" customHeight="true" x14ac:dyDescent="0.2">
      <c r="BA1112" s="392"/>
      <c r="BB1112" s="238"/>
      <c r="BC1112" s="392"/>
      <c r="BD1112" s="392"/>
      <c r="BE1112" s="392"/>
      <c r="BF1112" s="392"/>
      <c r="BG1112" s="392"/>
      <c r="BH1112" s="392"/>
      <c r="BI1112" s="392"/>
      <c r="BJ1112" s="392"/>
      <c r="BK1112" s="392"/>
      <c r="BL1112" s="392"/>
      <c r="BM1112" s="392"/>
      <c r="BN1112" s="392"/>
      <c r="BO1112" s="392"/>
      <c r="BP1112" s="392"/>
      <c r="BQ1112" s="392"/>
      <c r="BR1112" s="392"/>
      <c r="BS1112" s="392"/>
      <c r="BT1112" s="392"/>
      <c r="BU1112" s="392"/>
      <c r="BV1112" s="392"/>
      <c r="BW1112" s="392"/>
      <c r="BX1112" s="392"/>
      <c r="BY1112" s="392"/>
    </row>
    <row r="1113" s="211" customFormat="true" ht="15" customHeight="true" x14ac:dyDescent="0.2">
      <c r="BA1113" s="392"/>
      <c r="BB1113" s="238"/>
      <c r="BC1113" s="392"/>
      <c r="BD1113" s="392"/>
      <c r="BE1113" s="392"/>
      <c r="BF1113" s="392"/>
      <c r="BG1113" s="392"/>
      <c r="BH1113" s="392"/>
      <c r="BI1113" s="392"/>
      <c r="BJ1113" s="392"/>
      <c r="BK1113" s="392"/>
      <c r="BL1113" s="392"/>
      <c r="BM1113" s="392"/>
      <c r="BN1113" s="392"/>
      <c r="BO1113" s="392"/>
      <c r="BP1113" s="392"/>
      <c r="BQ1113" s="392"/>
      <c r="BR1113" s="392"/>
      <c r="BS1113" s="392"/>
      <c r="BT1113" s="392"/>
      <c r="BU1113" s="392"/>
      <c r="BV1113" s="392"/>
      <c r="BW1113" s="392"/>
      <c r="BX1113" s="392"/>
      <c r="BY1113" s="392"/>
    </row>
    <row r="1114" s="211" customFormat="true" ht="17.1" customHeight="true" x14ac:dyDescent="0.2">
      <c r="A1114" s="677"/>
      <c r="B1114" s="674"/>
      <c r="C1114" s="660"/>
      <c r="D1114" s="660"/>
      <c r="E1114" s="660"/>
      <c r="F1114" s="660"/>
      <c r="G1114" s="660"/>
      <c r="H1114" s="660"/>
      <c r="I1114" s="660"/>
      <c r="J1114" s="660"/>
      <c r="K1114" s="660"/>
      <c r="L1114" s="660"/>
      <c r="M1114" s="660"/>
      <c r="N1114" s="660"/>
      <c r="O1114" s="660"/>
      <c r="P1114" s="660"/>
      <c r="Q1114" s="660"/>
      <c r="R1114" s="660"/>
      <c r="S1114" s="660"/>
      <c r="T1114" s="660"/>
      <c r="U1114" s="660"/>
      <c r="V1114" s="660"/>
      <c r="W1114" s="660"/>
      <c r="X1114" s="660"/>
      <c r="Y1114" s="660"/>
      <c r="Z1114" s="660"/>
      <c r="AA1114" s="660"/>
      <c r="AB1114" s="660"/>
      <c r="BA1114" s="392"/>
      <c r="BB1114" s="238"/>
      <c r="BC1114" s="392"/>
      <c r="BD1114" s="392"/>
      <c r="BE1114" s="392"/>
      <c r="BF1114" s="392"/>
      <c r="BG1114" s="392"/>
      <c r="BH1114" s="392"/>
      <c r="BI1114" s="392"/>
      <c r="BJ1114" s="392"/>
      <c r="BK1114" s="392"/>
      <c r="BL1114" s="392"/>
      <c r="BM1114" s="392"/>
      <c r="BN1114" s="392"/>
      <c r="BO1114" s="392"/>
      <c r="BP1114" s="392"/>
      <c r="BQ1114" s="392"/>
      <c r="BR1114" s="392"/>
      <c r="BS1114" s="392"/>
      <c r="BT1114" s="392"/>
      <c r="BU1114" s="392"/>
      <c r="BV1114" s="392"/>
      <c r="BW1114" s="392"/>
      <c r="BX1114" s="392"/>
      <c r="BY1114" s="392"/>
    </row>
    <row r="1115" s="211" customFormat="true" ht="17.1" customHeight="true" x14ac:dyDescent="0.2">
      <c r="A1115" s="677"/>
      <c r="B1115" s="674"/>
      <c r="C1115" s="660"/>
      <c r="D1115" s="660"/>
      <c r="E1115" s="660"/>
      <c r="F1115" s="660"/>
      <c r="G1115" s="660"/>
      <c r="H1115" s="660"/>
      <c r="I1115" s="660"/>
      <c r="J1115" s="660"/>
      <c r="K1115" s="660"/>
      <c r="L1115" s="660"/>
      <c r="M1115" s="660"/>
      <c r="N1115" s="660"/>
      <c r="O1115" s="660"/>
      <c r="P1115" s="660"/>
      <c r="Q1115" s="660"/>
      <c r="R1115" s="660"/>
      <c r="S1115" s="660"/>
      <c r="T1115" s="660"/>
      <c r="U1115" s="660"/>
      <c r="V1115" s="660"/>
      <c r="W1115" s="660"/>
      <c r="X1115" s="660"/>
      <c r="Y1115" s="660"/>
      <c r="Z1115" s="660"/>
      <c r="AA1115" s="660"/>
      <c r="AB1115" s="660"/>
      <c r="BA1115" s="392"/>
      <c r="BB1115" s="238"/>
      <c r="BC1115" s="392"/>
      <c r="BD1115" s="392"/>
      <c r="BE1115" s="392"/>
      <c r="BF1115" s="392"/>
      <c r="BG1115" s="392"/>
      <c r="BH1115" s="392"/>
      <c r="BI1115" s="392"/>
      <c r="BJ1115" s="392"/>
      <c r="BK1115" s="392"/>
      <c r="BL1115" s="392"/>
      <c r="BM1115" s="392"/>
      <c r="BN1115" s="392"/>
      <c r="BO1115" s="392"/>
      <c r="BP1115" s="392"/>
      <c r="BQ1115" s="392"/>
      <c r="BR1115" s="392"/>
      <c r="BS1115" s="392"/>
      <c r="BT1115" s="392"/>
      <c r="BU1115" s="392"/>
      <c r="BV1115" s="392"/>
      <c r="BW1115" s="392"/>
      <c r="BX1115" s="392"/>
      <c r="BY1115" s="392"/>
    </row>
    <row r="1116" s="211" customFormat="true" ht="17.1" customHeight="true" x14ac:dyDescent="0.2">
      <c r="A1116" s="677"/>
      <c r="B1116" s="674"/>
      <c r="C1116" s="660"/>
      <c r="D1116" s="660"/>
      <c r="E1116" s="660"/>
      <c r="F1116" s="660"/>
      <c r="G1116" s="660"/>
      <c r="H1116" s="660"/>
      <c r="I1116" s="660"/>
      <c r="J1116" s="660"/>
      <c r="K1116" s="660"/>
      <c r="L1116" s="660"/>
      <c r="M1116" s="660"/>
      <c r="N1116" s="660"/>
      <c r="O1116" s="660"/>
      <c r="P1116" s="660"/>
      <c r="Q1116" s="660"/>
      <c r="R1116" s="660"/>
      <c r="S1116" s="660"/>
      <c r="T1116" s="660"/>
      <c r="U1116" s="660"/>
      <c r="V1116" s="660"/>
      <c r="W1116" s="660"/>
      <c r="X1116" s="660"/>
      <c r="Y1116" s="660"/>
      <c r="Z1116" s="660"/>
      <c r="AA1116" s="660"/>
      <c r="AB1116" s="660"/>
      <c r="BA1116" s="392"/>
      <c r="BB1116" s="238"/>
      <c r="BC1116" s="392"/>
      <c r="BD1116" s="392"/>
      <c r="BE1116" s="392"/>
      <c r="BF1116" s="392"/>
      <c r="BG1116" s="392"/>
      <c r="BH1116" s="392"/>
      <c r="BI1116" s="392"/>
      <c r="BJ1116" s="392"/>
      <c r="BK1116" s="392"/>
      <c r="BL1116" s="392"/>
      <c r="BM1116" s="392"/>
      <c r="BN1116" s="392"/>
      <c r="BO1116" s="392"/>
      <c r="BP1116" s="392"/>
      <c r="BQ1116" s="392"/>
      <c r="BR1116" s="392"/>
      <c r="BS1116" s="392"/>
      <c r="BT1116" s="392"/>
      <c r="BU1116" s="392"/>
      <c r="BV1116" s="392"/>
      <c r="BW1116" s="392"/>
      <c r="BX1116" s="392"/>
      <c r="BY1116" s="392"/>
    </row>
    <row r="1117" s="211" customFormat="true" ht="17.1" customHeight="true" x14ac:dyDescent="0.2">
      <c r="A1117" s="678"/>
      <c r="B1117" s="675"/>
      <c r="C1117" s="662"/>
      <c r="D1117" s="662"/>
      <c r="E1117" s="662"/>
      <c r="F1117" s="662"/>
      <c r="G1117" s="662"/>
      <c r="H1117" s="662"/>
      <c r="I1117" s="662"/>
      <c r="J1117" s="662"/>
      <c r="K1117" s="662"/>
      <c r="L1117" s="662"/>
      <c r="M1117" s="662"/>
      <c r="N1117" s="662"/>
      <c r="O1117" s="662"/>
      <c r="P1117" s="662"/>
      <c r="Q1117" s="662"/>
      <c r="R1117" s="662"/>
      <c r="S1117" s="662"/>
      <c r="T1117" s="662"/>
      <c r="U1117" s="662"/>
      <c r="V1117" s="662"/>
      <c r="W1117" s="662"/>
      <c r="X1117" s="662"/>
      <c r="Y1117" s="662"/>
      <c r="Z1117" s="662"/>
      <c r="AA1117" s="662"/>
      <c r="AB1117" s="662"/>
      <c r="BA1117" s="392"/>
      <c r="BB1117" s="238"/>
      <c r="BC1117" s="392"/>
      <c r="BD1117" s="392"/>
      <c r="BE1117" s="392"/>
      <c r="BF1117" s="392"/>
      <c r="BG1117" s="392"/>
      <c r="BH1117" s="392"/>
      <c r="BI1117" s="392"/>
      <c r="BJ1117" s="392"/>
      <c r="BK1117" s="392"/>
      <c r="BL1117" s="392"/>
      <c r="BM1117" s="392"/>
      <c r="BN1117" s="392"/>
      <c r="BO1117" s="392"/>
      <c r="BP1117" s="392"/>
      <c r="BQ1117" s="392"/>
      <c r="BR1117" s="392"/>
      <c r="BS1117" s="392"/>
      <c r="BT1117" s="392"/>
      <c r="BU1117" s="392"/>
      <c r="BV1117" s="392"/>
      <c r="BW1117" s="392"/>
      <c r="BX1117" s="392"/>
      <c r="BY1117" s="392"/>
    </row>
    <row r="1118" s="211" customFormat="true" ht="15" customHeight="true" x14ac:dyDescent="0.2">
      <c r="BA1118" s="392"/>
      <c r="BB1118" s="238"/>
      <c r="BC1118" s="392"/>
      <c r="BD1118" s="392"/>
      <c r="BE1118" s="392"/>
      <c r="BF1118" s="392"/>
      <c r="BG1118" s="392"/>
      <c r="BH1118" s="392"/>
      <c r="BI1118" s="392"/>
      <c r="BJ1118" s="392"/>
      <c r="BK1118" s="392"/>
      <c r="BL1118" s="392"/>
      <c r="BM1118" s="392"/>
      <c r="BN1118" s="392"/>
      <c r="BO1118" s="392"/>
      <c r="BP1118" s="392"/>
      <c r="BQ1118" s="392"/>
      <c r="BR1118" s="392"/>
      <c r="BS1118" s="392"/>
      <c r="BT1118" s="392"/>
      <c r="BU1118" s="392"/>
      <c r="BV1118" s="392"/>
      <c r="BW1118" s="392"/>
      <c r="BX1118" s="392"/>
      <c r="BY1118" s="392"/>
    </row>
    <row r="1119" s="211" customFormat="true" ht="15" customHeight="true" x14ac:dyDescent="0.2">
      <c r="BA1119" s="392"/>
      <c r="BB1119" s="238"/>
      <c r="BC1119" s="392"/>
      <c r="BD1119" s="392"/>
      <c r="BE1119" s="392"/>
      <c r="BF1119" s="392"/>
      <c r="BG1119" s="392"/>
      <c r="BH1119" s="392"/>
      <c r="BI1119" s="392"/>
      <c r="BJ1119" s="392"/>
      <c r="BK1119" s="392"/>
      <c r="BL1119" s="392"/>
      <c r="BM1119" s="392"/>
      <c r="BN1119" s="392"/>
      <c r="BO1119" s="392"/>
      <c r="BP1119" s="392"/>
      <c r="BQ1119" s="392"/>
      <c r="BR1119" s="392"/>
      <c r="BS1119" s="392"/>
      <c r="BT1119" s="392"/>
      <c r="BU1119" s="392"/>
      <c r="BV1119" s="392"/>
      <c r="BW1119" s="392"/>
      <c r="BX1119" s="392"/>
      <c r="BY1119" s="392"/>
    </row>
    <row r="1120" s="211" customFormat="true" ht="15" customHeight="true" x14ac:dyDescent="0.2">
      <c r="BA1120" s="392"/>
      <c r="BB1120" s="238"/>
      <c r="BC1120" s="392"/>
      <c r="BD1120" s="392"/>
      <c r="BE1120" s="392"/>
      <c r="BF1120" s="392"/>
      <c r="BG1120" s="392"/>
      <c r="BH1120" s="392"/>
      <c r="BI1120" s="392"/>
      <c r="BJ1120" s="392"/>
      <c r="BK1120" s="392"/>
      <c r="BL1120" s="392"/>
      <c r="BM1120" s="392"/>
      <c r="BN1120" s="392"/>
      <c r="BO1120" s="392"/>
      <c r="BP1120" s="392"/>
      <c r="BQ1120" s="392"/>
      <c r="BR1120" s="392"/>
      <c r="BS1120" s="392"/>
      <c r="BT1120" s="392"/>
      <c r="BU1120" s="392"/>
      <c r="BV1120" s="392"/>
      <c r="BW1120" s="392"/>
      <c r="BX1120" s="392"/>
      <c r="BY1120" s="392"/>
    </row>
    <row r="1121" s="211" customFormat="true" ht="15" customHeight="true" x14ac:dyDescent="0.2">
      <c r="BA1121" s="392"/>
      <c r="BB1121" s="238"/>
      <c r="BC1121" s="392"/>
      <c r="BD1121" s="392"/>
      <c r="BE1121" s="392"/>
      <c r="BF1121" s="392"/>
      <c r="BG1121" s="392"/>
      <c r="BH1121" s="392"/>
      <c r="BI1121" s="392"/>
      <c r="BJ1121" s="392"/>
      <c r="BK1121" s="392"/>
      <c r="BL1121" s="392"/>
      <c r="BM1121" s="392"/>
      <c r="BN1121" s="392"/>
      <c r="BO1121" s="392"/>
      <c r="BP1121" s="392"/>
      <c r="BQ1121" s="392"/>
      <c r="BR1121" s="392"/>
      <c r="BS1121" s="392"/>
      <c r="BT1121" s="392"/>
      <c r="BU1121" s="392"/>
      <c r="BV1121" s="392"/>
      <c r="BW1121" s="392"/>
      <c r="BX1121" s="392"/>
      <c r="BY1121" s="392"/>
    </row>
    <row r="1122" s="211" customFormat="true" ht="15" customHeight="true" x14ac:dyDescent="0.2">
      <c r="BA1122" s="392"/>
      <c r="BB1122" s="238"/>
      <c r="BC1122" s="392"/>
      <c r="BD1122" s="392"/>
      <c r="BE1122" s="392"/>
      <c r="BF1122" s="392"/>
      <c r="BG1122" s="392"/>
      <c r="BH1122" s="392"/>
      <c r="BI1122" s="392"/>
      <c r="BJ1122" s="392"/>
      <c r="BK1122" s="392"/>
      <c r="BL1122" s="392"/>
      <c r="BM1122" s="392"/>
      <c r="BN1122" s="392"/>
      <c r="BO1122" s="392"/>
      <c r="BP1122" s="392"/>
      <c r="BQ1122" s="392"/>
      <c r="BR1122" s="392"/>
      <c r="BS1122" s="392"/>
      <c r="BT1122" s="392"/>
      <c r="BU1122" s="392"/>
      <c r="BV1122" s="392"/>
      <c r="BW1122" s="392"/>
      <c r="BX1122" s="392"/>
      <c r="BY1122" s="392"/>
    </row>
    <row r="1123" s="211" customFormat="true" ht="15" customHeight="true" x14ac:dyDescent="0.2">
      <c r="BA1123" s="392"/>
      <c r="BB1123" s="238"/>
      <c r="BC1123" s="392"/>
      <c r="BD1123" s="392"/>
      <c r="BE1123" s="392"/>
      <c r="BF1123" s="392"/>
      <c r="BG1123" s="392"/>
      <c r="BH1123" s="392"/>
      <c r="BI1123" s="392"/>
      <c r="BJ1123" s="392"/>
      <c r="BK1123" s="392"/>
      <c r="BL1123" s="392"/>
      <c r="BM1123" s="392"/>
      <c r="BN1123" s="392"/>
      <c r="BO1123" s="392"/>
      <c r="BP1123" s="392"/>
      <c r="BQ1123" s="392"/>
      <c r="BR1123" s="392"/>
      <c r="BS1123" s="392"/>
      <c r="BT1123" s="392"/>
      <c r="BU1123" s="392"/>
      <c r="BV1123" s="392"/>
      <c r="BW1123" s="392"/>
      <c r="BX1123" s="392"/>
      <c r="BY1123" s="392"/>
    </row>
    <row r="1124" s="211" customFormat="true" ht="15" customHeight="true" x14ac:dyDescent="0.2">
      <c r="BA1124" s="392"/>
      <c r="BB1124" s="238"/>
      <c r="BC1124" s="392"/>
      <c r="BD1124" s="392"/>
      <c r="BE1124" s="392"/>
      <c r="BF1124" s="392"/>
      <c r="BG1124" s="392"/>
      <c r="BH1124" s="392"/>
      <c r="BI1124" s="392"/>
      <c r="BJ1124" s="392"/>
      <c r="BK1124" s="392"/>
      <c r="BL1124" s="392"/>
      <c r="BM1124" s="392"/>
      <c r="BN1124" s="392"/>
      <c r="BO1124" s="392"/>
      <c r="BP1124" s="392"/>
      <c r="BQ1124" s="392"/>
      <c r="BR1124" s="392"/>
      <c r="BS1124" s="392"/>
      <c r="BT1124" s="392"/>
      <c r="BU1124" s="392"/>
      <c r="BV1124" s="392"/>
      <c r="BW1124" s="392"/>
      <c r="BX1124" s="392"/>
      <c r="BY1124" s="392"/>
    </row>
    <row r="1125" s="211" customFormat="true" ht="15" customHeight="true" x14ac:dyDescent="0.2">
      <c r="BA1125" s="392"/>
      <c r="BB1125" s="238"/>
      <c r="BC1125" s="392"/>
      <c r="BD1125" s="392"/>
      <c r="BE1125" s="392"/>
      <c r="BF1125" s="392"/>
      <c r="BG1125" s="392"/>
      <c r="BH1125" s="392"/>
      <c r="BI1125" s="392"/>
      <c r="BJ1125" s="392"/>
      <c r="BK1125" s="392"/>
      <c r="BL1125" s="392"/>
      <c r="BM1125" s="392"/>
      <c r="BN1125" s="392"/>
      <c r="BO1125" s="392"/>
      <c r="BP1125" s="392"/>
      <c r="BQ1125" s="392"/>
      <c r="BR1125" s="392"/>
      <c r="BS1125" s="392"/>
      <c r="BT1125" s="392"/>
      <c r="BU1125" s="392"/>
      <c r="BV1125" s="392"/>
      <c r="BW1125" s="392"/>
      <c r="BX1125" s="392"/>
      <c r="BY1125" s="392"/>
    </row>
    <row r="1126" s="211" customFormat="true" ht="15" customHeight="true" x14ac:dyDescent="0.2">
      <c r="BA1126" s="392"/>
      <c r="BB1126" s="238"/>
      <c r="BC1126" s="392"/>
      <c r="BD1126" s="392"/>
      <c r="BE1126" s="392"/>
      <c r="BF1126" s="392"/>
      <c r="BG1126" s="392"/>
      <c r="BH1126" s="392"/>
      <c r="BI1126" s="392"/>
      <c r="BJ1126" s="392"/>
      <c r="BK1126" s="392"/>
      <c r="BL1126" s="392"/>
      <c r="BM1126" s="392"/>
      <c r="BN1126" s="392"/>
      <c r="BO1126" s="392"/>
      <c r="BP1126" s="392"/>
      <c r="BQ1126" s="392"/>
      <c r="BR1126" s="392"/>
      <c r="BS1126" s="392"/>
      <c r="BT1126" s="392"/>
      <c r="BU1126" s="392"/>
      <c r="BV1126" s="392"/>
      <c r="BW1126" s="392"/>
      <c r="BX1126" s="392"/>
      <c r="BY1126" s="392"/>
    </row>
    <row r="1127" s="211" customFormat="true" ht="15" customHeight="true" x14ac:dyDescent="0.2">
      <c r="BA1127" s="392"/>
      <c r="BB1127" s="238"/>
      <c r="BC1127" s="392"/>
      <c r="BD1127" s="392"/>
      <c r="BE1127" s="392"/>
      <c r="BF1127" s="392"/>
      <c r="BG1127" s="392"/>
      <c r="BH1127" s="392"/>
      <c r="BI1127" s="392"/>
      <c r="BJ1127" s="392"/>
      <c r="BK1127" s="392"/>
      <c r="BL1127" s="392"/>
      <c r="BM1127" s="392"/>
      <c r="BN1127" s="392"/>
      <c r="BO1127" s="392"/>
      <c r="BP1127" s="392"/>
      <c r="BQ1127" s="392"/>
      <c r="BR1127" s="392"/>
      <c r="BS1127" s="392"/>
      <c r="BT1127" s="392"/>
      <c r="BU1127" s="392"/>
      <c r="BV1127" s="392"/>
      <c r="BW1127" s="392"/>
      <c r="BX1127" s="392"/>
      <c r="BY1127" s="392"/>
    </row>
    <row r="1128" s="211" customFormat="true" ht="15" customHeight="true" x14ac:dyDescent="0.2">
      <c r="BA1128" s="392"/>
      <c r="BB1128" s="238"/>
      <c r="BC1128" s="392"/>
      <c r="BD1128" s="392"/>
      <c r="BE1128" s="392"/>
      <c r="BF1128" s="392"/>
      <c r="BG1128" s="392"/>
      <c r="BH1128" s="392"/>
      <c r="BI1128" s="392"/>
      <c r="BJ1128" s="392"/>
      <c r="BK1128" s="392"/>
      <c r="BL1128" s="392"/>
      <c r="BM1128" s="392"/>
      <c r="BN1128" s="392"/>
      <c r="BO1128" s="392"/>
      <c r="BP1128" s="392"/>
      <c r="BQ1128" s="392"/>
      <c r="BR1128" s="392"/>
      <c r="BS1128" s="392"/>
      <c r="BT1128" s="392"/>
      <c r="BU1128" s="392"/>
      <c r="BV1128" s="392"/>
      <c r="BW1128" s="392"/>
      <c r="BX1128" s="392"/>
      <c r="BY1128" s="392"/>
    </row>
    <row r="1129" s="211" customFormat="true" ht="15" customHeight="true" x14ac:dyDescent="0.2">
      <c r="BA1129" s="392"/>
      <c r="BB1129" s="238"/>
      <c r="BC1129" s="392"/>
      <c r="BD1129" s="392"/>
      <c r="BE1129" s="392"/>
      <c r="BF1129" s="392"/>
      <c r="BG1129" s="392"/>
      <c r="BH1129" s="392"/>
      <c r="BI1129" s="392"/>
      <c r="BJ1129" s="392"/>
      <c r="BK1129" s="392"/>
      <c r="BL1129" s="392"/>
      <c r="BM1129" s="392"/>
      <c r="BN1129" s="392"/>
      <c r="BO1129" s="392"/>
      <c r="BP1129" s="392"/>
      <c r="BQ1129" s="392"/>
      <c r="BR1129" s="392"/>
      <c r="BS1129" s="392"/>
      <c r="BT1129" s="392"/>
      <c r="BU1129" s="392"/>
      <c r="BV1129" s="392"/>
      <c r="BW1129" s="392"/>
      <c r="BX1129" s="392"/>
      <c r="BY1129" s="392"/>
    </row>
    <row r="1130" s="211" customFormat="true" ht="15" customHeight="true" x14ac:dyDescent="0.2">
      <c r="BA1130" s="392"/>
      <c r="BB1130" s="238"/>
      <c r="BC1130" s="392"/>
      <c r="BD1130" s="392"/>
      <c r="BE1130" s="392"/>
      <c r="BF1130" s="392"/>
      <c r="BG1130" s="392"/>
      <c r="BH1130" s="392"/>
      <c r="BI1130" s="392"/>
      <c r="BJ1130" s="392"/>
      <c r="BK1130" s="392"/>
      <c r="BL1130" s="392"/>
      <c r="BM1130" s="392"/>
      <c r="BN1130" s="392"/>
      <c r="BO1130" s="392"/>
      <c r="BP1130" s="392"/>
      <c r="BQ1130" s="392"/>
      <c r="BR1130" s="392"/>
      <c r="BS1130" s="392"/>
      <c r="BT1130" s="392"/>
      <c r="BU1130" s="392"/>
      <c r="BV1130" s="392"/>
      <c r="BW1130" s="392"/>
      <c r="BX1130" s="392"/>
      <c r="BY1130" s="392"/>
    </row>
    <row r="1131" s="211" customFormat="true" ht="15" customHeight="true" x14ac:dyDescent="0.2">
      <c r="BA1131" s="392"/>
      <c r="BB1131" s="238"/>
      <c r="BC1131" s="392"/>
      <c r="BD1131" s="392"/>
      <c r="BE1131" s="392"/>
      <c r="BF1131" s="392"/>
      <c r="BG1131" s="392"/>
      <c r="BH1131" s="392"/>
      <c r="BI1131" s="392"/>
      <c r="BJ1131" s="392"/>
      <c r="BK1131" s="392"/>
      <c r="BL1131" s="392"/>
      <c r="BM1131" s="392"/>
      <c r="BN1131" s="392"/>
      <c r="BO1131" s="392"/>
      <c r="BP1131" s="392"/>
      <c r="BQ1131" s="392"/>
      <c r="BR1131" s="392"/>
      <c r="BS1131" s="392"/>
      <c r="BT1131" s="392"/>
      <c r="BU1131" s="392"/>
      <c r="BV1131" s="392"/>
      <c r="BW1131" s="392"/>
      <c r="BX1131" s="392"/>
      <c r="BY1131" s="392"/>
    </row>
    <row r="1132" s="211" customFormat="true" ht="15" customHeight="true" x14ac:dyDescent="0.2">
      <c r="BA1132" s="392"/>
      <c r="BB1132" s="238"/>
      <c r="BC1132" s="392"/>
      <c r="BD1132" s="392"/>
      <c r="BE1132" s="392"/>
      <c r="BF1132" s="392"/>
      <c r="BG1132" s="392"/>
      <c r="BH1132" s="392"/>
      <c r="BI1132" s="392"/>
      <c r="BJ1132" s="392"/>
      <c r="BK1132" s="392"/>
      <c r="BL1132" s="392"/>
      <c r="BM1132" s="392"/>
      <c r="BN1132" s="392"/>
      <c r="BO1132" s="392"/>
      <c r="BP1132" s="392"/>
      <c r="BQ1132" s="392"/>
      <c r="BR1132" s="392"/>
      <c r="BS1132" s="392"/>
      <c r="BT1132" s="392"/>
      <c r="BU1132" s="392"/>
      <c r="BV1132" s="392"/>
      <c r="BW1132" s="392"/>
      <c r="BX1132" s="392"/>
      <c r="BY1132" s="392"/>
    </row>
    <row r="1133" s="211" customFormat="true" ht="15" customHeight="true" x14ac:dyDescent="0.2">
      <c r="BA1133" s="392"/>
      <c r="BB1133" s="238"/>
      <c r="BC1133" s="392"/>
      <c r="BD1133" s="392"/>
      <c r="BE1133" s="392"/>
      <c r="BF1133" s="392"/>
      <c r="BG1133" s="392"/>
      <c r="BH1133" s="392"/>
      <c r="BI1133" s="392"/>
      <c r="BJ1133" s="392"/>
      <c r="BK1133" s="392"/>
      <c r="BL1133" s="392"/>
      <c r="BM1133" s="392"/>
      <c r="BN1133" s="392"/>
      <c r="BO1133" s="392"/>
      <c r="BP1133" s="392"/>
      <c r="BQ1133" s="392"/>
      <c r="BR1133" s="392"/>
      <c r="BS1133" s="392"/>
      <c r="BT1133" s="392"/>
      <c r="BU1133" s="392"/>
      <c r="BV1133" s="392"/>
      <c r="BW1133" s="392"/>
      <c r="BX1133" s="392"/>
      <c r="BY1133" s="392"/>
    </row>
    <row r="1134" s="211" customFormat="true" ht="15" customHeight="true" x14ac:dyDescent="0.2">
      <c r="BA1134" s="392"/>
      <c r="BB1134" s="238"/>
      <c r="BC1134" s="392"/>
      <c r="BD1134" s="392"/>
      <c r="BE1134" s="392"/>
      <c r="BF1134" s="392"/>
      <c r="BG1134" s="392"/>
      <c r="BH1134" s="392"/>
      <c r="BI1134" s="392"/>
      <c r="BJ1134" s="392"/>
      <c r="BK1134" s="392"/>
      <c r="BL1134" s="392"/>
      <c r="BM1134" s="392"/>
      <c r="BN1134" s="392"/>
      <c r="BO1134" s="392"/>
      <c r="BP1134" s="392"/>
      <c r="BQ1134" s="392"/>
      <c r="BR1134" s="392"/>
      <c r="BS1134" s="392"/>
      <c r="BT1134" s="392"/>
      <c r="BU1134" s="392"/>
      <c r="BV1134" s="392"/>
      <c r="BW1134" s="392"/>
      <c r="BX1134" s="392"/>
      <c r="BY1134" s="392"/>
    </row>
    <row r="1135" s="211" customFormat="true" ht="15" customHeight="true" x14ac:dyDescent="0.2">
      <c r="BA1135" s="392"/>
      <c r="BB1135" s="238"/>
      <c r="BC1135" s="392"/>
      <c r="BD1135" s="392"/>
      <c r="BE1135" s="392"/>
      <c r="BF1135" s="392"/>
      <c r="BG1135" s="392"/>
      <c r="BH1135" s="392"/>
      <c r="BI1135" s="392"/>
      <c r="BJ1135" s="392"/>
      <c r="BK1135" s="392"/>
      <c r="BL1135" s="392"/>
      <c r="BM1135" s="392"/>
      <c r="BN1135" s="392"/>
      <c r="BO1135" s="392"/>
      <c r="BP1135" s="392"/>
      <c r="BQ1135" s="392"/>
      <c r="BR1135" s="392"/>
      <c r="BS1135" s="392"/>
      <c r="BT1135" s="392"/>
      <c r="BU1135" s="392"/>
      <c r="BV1135" s="392"/>
      <c r="BW1135" s="392"/>
      <c r="BX1135" s="392"/>
      <c r="BY1135" s="392"/>
    </row>
    <row r="1136" s="211" customFormat="true" ht="15" customHeight="true" x14ac:dyDescent="0.2">
      <c r="BA1136" s="392"/>
      <c r="BB1136" s="238"/>
      <c r="BC1136" s="392"/>
      <c r="BD1136" s="392"/>
      <c r="BE1136" s="392"/>
      <c r="BF1136" s="392"/>
      <c r="BG1136" s="392"/>
      <c r="BH1136" s="392"/>
      <c r="BI1136" s="392"/>
      <c r="BJ1136" s="392"/>
      <c r="BK1136" s="392"/>
      <c r="BL1136" s="392"/>
      <c r="BM1136" s="392"/>
      <c r="BN1136" s="392"/>
      <c r="BO1136" s="392"/>
      <c r="BP1136" s="392"/>
      <c r="BQ1136" s="392"/>
      <c r="BR1136" s="392"/>
      <c r="BS1136" s="392"/>
      <c r="BT1136" s="392"/>
      <c r="BU1136" s="392"/>
      <c r="BV1136" s="392"/>
      <c r="BW1136" s="392"/>
      <c r="BX1136" s="392"/>
      <c r="BY1136" s="392"/>
    </row>
    <row r="1137" s="211" customFormat="true" ht="15" customHeight="true" x14ac:dyDescent="0.2">
      <c r="BA1137" s="392"/>
      <c r="BB1137" s="238"/>
      <c r="BC1137" s="392"/>
      <c r="BD1137" s="392"/>
      <c r="BE1137" s="392"/>
      <c r="BF1137" s="392"/>
      <c r="BG1137" s="392"/>
      <c r="BH1137" s="392"/>
      <c r="BI1137" s="392"/>
      <c r="BJ1137" s="392"/>
      <c r="BK1137" s="392"/>
      <c r="BL1137" s="392"/>
      <c r="BM1137" s="392"/>
      <c r="BN1137" s="392"/>
      <c r="BO1137" s="392"/>
      <c r="BP1137" s="392"/>
      <c r="BQ1137" s="392"/>
      <c r="BR1137" s="392"/>
      <c r="BS1137" s="392"/>
      <c r="BT1137" s="392"/>
      <c r="BU1137" s="392"/>
      <c r="BV1137" s="392"/>
      <c r="BW1137" s="392"/>
      <c r="BX1137" s="392"/>
      <c r="BY1137" s="392"/>
    </row>
    <row r="1138" s="211" customFormat="true" ht="15" customHeight="true" x14ac:dyDescent="0.2">
      <c r="BA1138" s="392"/>
      <c r="BB1138" s="238"/>
      <c r="BC1138" s="392"/>
      <c r="BD1138" s="392"/>
      <c r="BE1138" s="392"/>
      <c r="BF1138" s="392"/>
      <c r="BG1138" s="392"/>
      <c r="BH1138" s="392"/>
      <c r="BI1138" s="392"/>
      <c r="BJ1138" s="392"/>
      <c r="BK1138" s="392"/>
      <c r="BL1138" s="392"/>
      <c r="BM1138" s="392"/>
      <c r="BN1138" s="392"/>
      <c r="BO1138" s="392"/>
      <c r="BP1138" s="392"/>
      <c r="BQ1138" s="392"/>
      <c r="BR1138" s="392"/>
      <c r="BS1138" s="392"/>
      <c r="BT1138" s="392"/>
      <c r="BU1138" s="392"/>
      <c r="BV1138" s="392"/>
      <c r="BW1138" s="392"/>
      <c r="BX1138" s="392"/>
      <c r="BY1138" s="392"/>
    </row>
    <row r="1139" s="211" customFormat="true" ht="15" customHeight="true" x14ac:dyDescent="0.2">
      <c r="BA1139" s="392"/>
      <c r="BB1139" s="238"/>
      <c r="BC1139" s="392"/>
      <c r="BD1139" s="392"/>
      <c r="BE1139" s="392"/>
      <c r="BF1139" s="392"/>
      <c r="BG1139" s="392"/>
      <c r="BH1139" s="392"/>
      <c r="BI1139" s="392"/>
      <c r="BJ1139" s="392"/>
      <c r="BK1139" s="392"/>
      <c r="BL1139" s="392"/>
      <c r="BM1139" s="392"/>
      <c r="BN1139" s="392"/>
      <c r="BO1139" s="392"/>
      <c r="BP1139" s="392"/>
      <c r="BQ1139" s="392"/>
      <c r="BR1139" s="392"/>
      <c r="BS1139" s="392"/>
      <c r="BT1139" s="392"/>
      <c r="BU1139" s="392"/>
      <c r="BV1139" s="392"/>
      <c r="BW1139" s="392"/>
      <c r="BX1139" s="392"/>
      <c r="BY1139" s="392"/>
    </row>
    <row r="1140" s="211" customFormat="true" ht="15" customHeight="true" x14ac:dyDescent="0.2">
      <c r="BA1140" s="392"/>
      <c r="BB1140" s="238"/>
      <c r="BC1140" s="392"/>
      <c r="BD1140" s="392"/>
      <c r="BE1140" s="392"/>
      <c r="BF1140" s="392"/>
      <c r="BG1140" s="392"/>
      <c r="BH1140" s="392"/>
      <c r="BI1140" s="392"/>
      <c r="BJ1140" s="392"/>
      <c r="BK1140" s="392"/>
      <c r="BL1140" s="392"/>
      <c r="BM1140" s="392"/>
      <c r="BN1140" s="392"/>
      <c r="BO1140" s="392"/>
      <c r="BP1140" s="392"/>
      <c r="BQ1140" s="392"/>
      <c r="BR1140" s="392"/>
      <c r="BS1140" s="392"/>
      <c r="BT1140" s="392"/>
      <c r="BU1140" s="392"/>
      <c r="BV1140" s="392"/>
      <c r="BW1140" s="392"/>
      <c r="BX1140" s="392"/>
      <c r="BY1140" s="392"/>
    </row>
    <row r="1141" s="211" customFormat="true" ht="15" customHeight="true" x14ac:dyDescent="0.2">
      <c r="BA1141" s="392"/>
      <c r="BB1141" s="238"/>
      <c r="BC1141" s="392"/>
      <c r="BD1141" s="392"/>
      <c r="BE1141" s="392"/>
      <c r="BF1141" s="392"/>
      <c r="BG1141" s="392"/>
      <c r="BH1141" s="392"/>
      <c r="BI1141" s="392"/>
      <c r="BJ1141" s="392"/>
      <c r="BK1141" s="392"/>
      <c r="BL1141" s="392"/>
      <c r="BM1141" s="392"/>
      <c r="BN1141" s="392"/>
      <c r="BO1141" s="392"/>
      <c r="BP1141" s="392"/>
      <c r="BQ1141" s="392"/>
      <c r="BR1141" s="392"/>
      <c r="BS1141" s="392"/>
      <c r="BT1141" s="392"/>
      <c r="BU1141" s="392"/>
      <c r="BV1141" s="392"/>
      <c r="BW1141" s="392"/>
      <c r="BX1141" s="392"/>
      <c r="BY1141" s="392"/>
    </row>
    <row r="1142" s="211" customFormat="true" ht="15" customHeight="true" x14ac:dyDescent="0.2">
      <c r="BA1142" s="392"/>
      <c r="BB1142" s="238"/>
      <c r="BC1142" s="392"/>
      <c r="BD1142" s="392"/>
      <c r="BE1142" s="392"/>
      <c r="BF1142" s="392"/>
      <c r="BG1142" s="392"/>
      <c r="BH1142" s="392"/>
      <c r="BI1142" s="392"/>
      <c r="BJ1142" s="392"/>
      <c r="BK1142" s="392"/>
      <c r="BL1142" s="392"/>
      <c r="BM1142" s="392"/>
      <c r="BN1142" s="392"/>
      <c r="BO1142" s="392"/>
      <c r="BP1142" s="392"/>
      <c r="BQ1142" s="392"/>
      <c r="BR1142" s="392"/>
      <c r="BS1142" s="392"/>
      <c r="BT1142" s="392"/>
      <c r="BU1142" s="392"/>
      <c r="BV1142" s="392"/>
      <c r="BW1142" s="392"/>
      <c r="BX1142" s="392"/>
      <c r="BY1142" s="392"/>
    </row>
    <row r="1143" s="211" customFormat="true" ht="15" customHeight="true" x14ac:dyDescent="0.2">
      <c r="BA1143" s="392"/>
      <c r="BB1143" s="238"/>
      <c r="BC1143" s="392"/>
      <c r="BD1143" s="392"/>
      <c r="BE1143" s="392"/>
      <c r="BF1143" s="392"/>
      <c r="BG1143" s="392"/>
      <c r="BH1143" s="392"/>
      <c r="BI1143" s="392"/>
      <c r="BJ1143" s="392"/>
      <c r="BK1143" s="392"/>
      <c r="BL1143" s="392"/>
      <c r="BM1143" s="392"/>
      <c r="BN1143" s="392"/>
      <c r="BO1143" s="392"/>
      <c r="BP1143" s="392"/>
      <c r="BQ1143" s="392"/>
      <c r="BR1143" s="392"/>
      <c r="BS1143" s="392"/>
      <c r="BT1143" s="392"/>
      <c r="BU1143" s="392"/>
      <c r="BV1143" s="392"/>
      <c r="BW1143" s="392"/>
      <c r="BX1143" s="392"/>
      <c r="BY1143" s="392"/>
    </row>
    <row r="1144" s="211" customFormat="true" ht="15" customHeight="true" x14ac:dyDescent="0.2">
      <c r="BA1144" s="392"/>
      <c r="BB1144" s="238"/>
      <c r="BC1144" s="392"/>
      <c r="BD1144" s="392"/>
      <c r="BE1144" s="392"/>
      <c r="BF1144" s="392"/>
      <c r="BG1144" s="392"/>
      <c r="BH1144" s="392"/>
      <c r="BI1144" s="392"/>
      <c r="BJ1144" s="392"/>
      <c r="BK1144" s="392"/>
      <c r="BL1144" s="392"/>
      <c r="BM1144" s="392"/>
      <c r="BN1144" s="392"/>
      <c r="BO1144" s="392"/>
      <c r="BP1144" s="392"/>
      <c r="BQ1144" s="392"/>
      <c r="BR1144" s="392"/>
      <c r="BS1144" s="392"/>
      <c r="BT1144" s="392"/>
      <c r="BU1144" s="392"/>
      <c r="BV1144" s="392"/>
      <c r="BW1144" s="392"/>
      <c r="BX1144" s="392"/>
      <c r="BY1144" s="392"/>
    </row>
    <row r="1145" s="211" customFormat="true" ht="15" customHeight="true" x14ac:dyDescent="0.2">
      <c r="BA1145" s="392"/>
      <c r="BB1145" s="238"/>
      <c r="BC1145" s="392"/>
      <c r="BD1145" s="392"/>
      <c r="BE1145" s="392"/>
      <c r="BF1145" s="392"/>
      <c r="BG1145" s="392"/>
      <c r="BH1145" s="392"/>
      <c r="BI1145" s="392"/>
      <c r="BJ1145" s="392"/>
      <c r="BK1145" s="392"/>
      <c r="BL1145" s="392"/>
      <c r="BM1145" s="392"/>
      <c r="BN1145" s="392"/>
      <c r="BO1145" s="392"/>
      <c r="BP1145" s="392"/>
      <c r="BQ1145" s="392"/>
      <c r="BR1145" s="392"/>
      <c r="BS1145" s="392"/>
      <c r="BT1145" s="392"/>
      <c r="BU1145" s="392"/>
      <c r="BV1145" s="392"/>
      <c r="BW1145" s="392"/>
      <c r="BX1145" s="392"/>
      <c r="BY1145" s="392"/>
    </row>
    <row r="1146" s="211" customFormat="true" ht="15" customHeight="true" x14ac:dyDescent="0.2">
      <c r="BA1146" s="392"/>
      <c r="BB1146" s="238"/>
      <c r="BC1146" s="392"/>
      <c r="BD1146" s="392"/>
      <c r="BE1146" s="392"/>
      <c r="BF1146" s="392"/>
      <c r="BG1146" s="392"/>
      <c r="BH1146" s="392"/>
      <c r="BI1146" s="392"/>
      <c r="BJ1146" s="392"/>
      <c r="BK1146" s="392"/>
      <c r="BL1146" s="392"/>
      <c r="BM1146" s="392"/>
      <c r="BN1146" s="392"/>
      <c r="BO1146" s="392"/>
      <c r="BP1146" s="392"/>
      <c r="BQ1146" s="392"/>
      <c r="BR1146" s="392"/>
      <c r="BS1146" s="392"/>
      <c r="BT1146" s="392"/>
      <c r="BU1146" s="392"/>
      <c r="BV1146" s="392"/>
      <c r="BW1146" s="392"/>
      <c r="BX1146" s="392"/>
      <c r="BY1146" s="392"/>
    </row>
    <row r="1147" s="211" customFormat="true" ht="15" customHeight="true" x14ac:dyDescent="0.2">
      <c r="BA1147" s="392"/>
      <c r="BB1147" s="238"/>
      <c r="BC1147" s="392"/>
      <c r="BD1147" s="392"/>
      <c r="BE1147" s="392"/>
      <c r="BF1147" s="392"/>
      <c r="BG1147" s="392"/>
      <c r="BH1147" s="392"/>
      <c r="BI1147" s="392"/>
      <c r="BJ1147" s="392"/>
      <c r="BK1147" s="392"/>
      <c r="BL1147" s="392"/>
      <c r="BM1147" s="392"/>
      <c r="BN1147" s="392"/>
      <c r="BO1147" s="392"/>
      <c r="BP1147" s="392"/>
      <c r="BQ1147" s="392"/>
      <c r="BR1147" s="392"/>
      <c r="BS1147" s="392"/>
      <c r="BT1147" s="392"/>
      <c r="BU1147" s="392"/>
      <c r="BV1147" s="392"/>
      <c r="BW1147" s="392"/>
      <c r="BX1147" s="392"/>
      <c r="BY1147" s="392"/>
    </row>
    <row r="1148" s="211" customFormat="true" ht="15" customHeight="true" x14ac:dyDescent="0.2">
      <c r="BA1148" s="392"/>
      <c r="BB1148" s="238"/>
      <c r="BC1148" s="392"/>
      <c r="BD1148" s="392"/>
      <c r="BE1148" s="392"/>
      <c r="BF1148" s="392"/>
      <c r="BG1148" s="392"/>
      <c r="BH1148" s="392"/>
      <c r="BI1148" s="392"/>
      <c r="BJ1148" s="392"/>
      <c r="BK1148" s="392"/>
      <c r="BL1148" s="392"/>
      <c r="BM1148" s="392"/>
      <c r="BN1148" s="392"/>
      <c r="BO1148" s="392"/>
      <c r="BP1148" s="392"/>
      <c r="BQ1148" s="392"/>
      <c r="BR1148" s="392"/>
      <c r="BS1148" s="392"/>
      <c r="BT1148" s="392"/>
      <c r="BU1148" s="392"/>
      <c r="BV1148" s="392"/>
      <c r="BW1148" s="392"/>
      <c r="BX1148" s="392"/>
      <c r="BY1148" s="392"/>
    </row>
    <row r="1149" s="211" customFormat="true" ht="15" customHeight="true" x14ac:dyDescent="0.2">
      <c r="BA1149" s="392"/>
      <c r="BB1149" s="238"/>
      <c r="BC1149" s="392"/>
      <c r="BD1149" s="392"/>
      <c r="BE1149" s="392"/>
      <c r="BF1149" s="392"/>
      <c r="BG1149" s="392"/>
      <c r="BH1149" s="392"/>
      <c r="BI1149" s="392"/>
      <c r="BJ1149" s="392"/>
      <c r="BK1149" s="392"/>
      <c r="BL1149" s="392"/>
      <c r="BM1149" s="392"/>
      <c r="BN1149" s="392"/>
      <c r="BO1149" s="392"/>
      <c r="BP1149" s="392"/>
      <c r="BQ1149" s="392"/>
      <c r="BR1149" s="392"/>
      <c r="BS1149" s="392"/>
      <c r="BT1149" s="392"/>
      <c r="BU1149" s="392"/>
      <c r="BV1149" s="392"/>
      <c r="BW1149" s="392"/>
      <c r="BX1149" s="392"/>
      <c r="BY1149" s="392"/>
    </row>
    <row r="1150" s="211" customFormat="true" ht="15" customHeight="true" x14ac:dyDescent="0.2">
      <c r="BA1150" s="392"/>
      <c r="BB1150" s="238"/>
      <c r="BC1150" s="392"/>
      <c r="BD1150" s="392"/>
      <c r="BE1150" s="392"/>
      <c r="BF1150" s="392"/>
      <c r="BG1150" s="392"/>
      <c r="BH1150" s="392"/>
      <c r="BI1150" s="392"/>
      <c r="BJ1150" s="392"/>
      <c r="BK1150" s="392"/>
      <c r="BL1150" s="392"/>
      <c r="BM1150" s="392"/>
      <c r="BN1150" s="392"/>
      <c r="BO1150" s="392"/>
      <c r="BP1150" s="392"/>
      <c r="BQ1150" s="392"/>
      <c r="BR1150" s="392"/>
      <c r="BS1150" s="392"/>
      <c r="BT1150" s="392"/>
      <c r="BU1150" s="392"/>
      <c r="BV1150" s="392"/>
      <c r="BW1150" s="392"/>
      <c r="BX1150" s="392"/>
      <c r="BY1150" s="392"/>
    </row>
    <row r="1151" s="211" customFormat="true" ht="15" customHeight="true" x14ac:dyDescent="0.2">
      <c r="BA1151" s="392"/>
      <c r="BB1151" s="238"/>
      <c r="BC1151" s="392"/>
      <c r="BD1151" s="392"/>
      <c r="BE1151" s="392"/>
      <c r="BF1151" s="392"/>
      <c r="BG1151" s="392"/>
      <c r="BH1151" s="392"/>
      <c r="BI1151" s="392"/>
      <c r="BJ1151" s="392"/>
      <c r="BK1151" s="392"/>
      <c r="BL1151" s="392"/>
      <c r="BM1151" s="392"/>
      <c r="BN1151" s="392"/>
      <c r="BO1151" s="392"/>
      <c r="BP1151" s="392"/>
      <c r="BQ1151" s="392"/>
      <c r="BR1151" s="392"/>
      <c r="BS1151" s="392"/>
      <c r="BT1151" s="392"/>
      <c r="BU1151" s="392"/>
      <c r="BV1151" s="392"/>
      <c r="BW1151" s="392"/>
      <c r="BX1151" s="392"/>
      <c r="BY1151" s="392"/>
    </row>
    <row r="1152" s="211" customFormat="true" ht="15" customHeight="true" x14ac:dyDescent="0.2">
      <c r="BA1152" s="392"/>
      <c r="BB1152" s="238"/>
      <c r="BC1152" s="392"/>
      <c r="BD1152" s="392"/>
      <c r="BE1152" s="392"/>
      <c r="BF1152" s="392"/>
      <c r="BG1152" s="392"/>
      <c r="BH1152" s="392"/>
      <c r="BI1152" s="392"/>
      <c r="BJ1152" s="392"/>
      <c r="BK1152" s="392"/>
      <c r="BL1152" s="392"/>
      <c r="BM1152" s="392"/>
      <c r="BN1152" s="392"/>
      <c r="BO1152" s="392"/>
      <c r="BP1152" s="392"/>
      <c r="BQ1152" s="392"/>
      <c r="BR1152" s="392"/>
      <c r="BS1152" s="392"/>
      <c r="BT1152" s="392"/>
      <c r="BU1152" s="392"/>
      <c r="BV1152" s="392"/>
      <c r="BW1152" s="392"/>
      <c r="BX1152" s="392"/>
      <c r="BY1152" s="392"/>
    </row>
    <row r="1153" s="211" customFormat="true" ht="15" customHeight="true" x14ac:dyDescent="0.2">
      <c r="BA1153" s="392"/>
      <c r="BB1153" s="238"/>
      <c r="BC1153" s="392"/>
      <c r="BD1153" s="392"/>
      <c r="BE1153" s="392"/>
      <c r="BF1153" s="392"/>
      <c r="BG1153" s="392"/>
      <c r="BH1153" s="392"/>
      <c r="BI1153" s="392"/>
      <c r="BJ1153" s="392"/>
      <c r="BK1153" s="392"/>
      <c r="BL1153" s="392"/>
      <c r="BM1153" s="392"/>
      <c r="BN1153" s="392"/>
      <c r="BO1153" s="392"/>
      <c r="BP1153" s="392"/>
      <c r="BQ1153" s="392"/>
      <c r="BR1153" s="392"/>
      <c r="BS1153" s="392"/>
      <c r="BT1153" s="392"/>
      <c r="BU1153" s="392"/>
      <c r="BV1153" s="392"/>
      <c r="BW1153" s="392"/>
      <c r="BX1153" s="392"/>
      <c r="BY1153" s="392"/>
    </row>
    <row r="1154" s="211" customFormat="true" ht="15" customHeight="true" x14ac:dyDescent="0.2">
      <c r="BA1154" s="392"/>
      <c r="BB1154" s="238"/>
      <c r="BC1154" s="392"/>
      <c r="BD1154" s="392"/>
      <c r="BE1154" s="392"/>
      <c r="BF1154" s="392"/>
      <c r="BG1154" s="392"/>
      <c r="BH1154" s="392"/>
      <c r="BI1154" s="392"/>
      <c r="BJ1154" s="392"/>
      <c r="BK1154" s="392"/>
      <c r="BL1154" s="392"/>
      <c r="BM1154" s="392"/>
      <c r="BN1154" s="392"/>
      <c r="BO1154" s="392"/>
      <c r="BP1154" s="392"/>
      <c r="BQ1154" s="392"/>
      <c r="BR1154" s="392"/>
      <c r="BS1154" s="392"/>
      <c r="BT1154" s="392"/>
      <c r="BU1154" s="392"/>
      <c r="BV1154" s="392"/>
      <c r="BW1154" s="392"/>
      <c r="BX1154" s="392"/>
      <c r="BY1154" s="392"/>
    </row>
    <row r="1155" s="211" customFormat="true" ht="15" customHeight="true" x14ac:dyDescent="0.2">
      <c r="BA1155" s="392"/>
      <c r="BB1155" s="238"/>
      <c r="BC1155" s="392"/>
      <c r="BD1155" s="392"/>
      <c r="BE1155" s="392"/>
      <c r="BF1155" s="392"/>
      <c r="BG1155" s="392"/>
      <c r="BH1155" s="392"/>
      <c r="BI1155" s="392"/>
      <c r="BJ1155" s="392"/>
      <c r="BK1155" s="392"/>
      <c r="BL1155" s="392"/>
      <c r="BM1155" s="392"/>
      <c r="BN1155" s="392"/>
      <c r="BO1155" s="392"/>
      <c r="BP1155" s="392"/>
      <c r="BQ1155" s="392"/>
      <c r="BR1155" s="392"/>
      <c r="BS1155" s="392"/>
      <c r="BT1155" s="392"/>
      <c r="BU1155" s="392"/>
      <c r="BV1155" s="392"/>
      <c r="BW1155" s="392"/>
      <c r="BX1155" s="392"/>
      <c r="BY1155" s="392"/>
    </row>
    <row r="1156" s="211" customFormat="true" ht="15" customHeight="true" x14ac:dyDescent="0.2">
      <c r="BA1156" s="392"/>
      <c r="BB1156" s="238"/>
      <c r="BC1156" s="392"/>
      <c r="BD1156" s="392"/>
      <c r="BE1156" s="392"/>
      <c r="BF1156" s="392"/>
      <c r="BG1156" s="392"/>
      <c r="BH1156" s="392"/>
      <c r="BI1156" s="392"/>
      <c r="BJ1156" s="392"/>
      <c r="BK1156" s="392"/>
      <c r="BL1156" s="392"/>
      <c r="BM1156" s="392"/>
      <c r="BN1156" s="392"/>
      <c r="BO1156" s="392"/>
      <c r="BP1156" s="392"/>
      <c r="BQ1156" s="392"/>
      <c r="BR1156" s="392"/>
      <c r="BS1156" s="392"/>
      <c r="BT1156" s="392"/>
      <c r="BU1156" s="392"/>
      <c r="BV1156" s="392"/>
      <c r="BW1156" s="392"/>
      <c r="BX1156" s="392"/>
      <c r="BY1156" s="392"/>
    </row>
    <row r="1157" s="211" customFormat="true" ht="15" customHeight="true" x14ac:dyDescent="0.2">
      <c r="BA1157" s="392"/>
      <c r="BB1157" s="238"/>
      <c r="BC1157" s="392"/>
      <c r="BD1157" s="392"/>
      <c r="BE1157" s="392"/>
      <c r="BF1157" s="392"/>
      <c r="BG1157" s="392"/>
      <c r="BH1157" s="392"/>
      <c r="BI1157" s="392"/>
      <c r="BJ1157" s="392"/>
      <c r="BK1157" s="392"/>
      <c r="BL1157" s="392"/>
      <c r="BM1157" s="392"/>
      <c r="BN1157" s="392"/>
      <c r="BO1157" s="392"/>
      <c r="BP1157" s="392"/>
      <c r="BQ1157" s="392"/>
      <c r="BR1157" s="392"/>
      <c r="BS1157" s="392"/>
      <c r="BT1157" s="392"/>
      <c r="BU1157" s="392"/>
      <c r="BV1157" s="392"/>
      <c r="BW1157" s="392"/>
      <c r="BX1157" s="392"/>
      <c r="BY1157" s="392"/>
    </row>
    <row r="1158" s="211" customFormat="true" ht="15" customHeight="true" x14ac:dyDescent="0.2">
      <c r="BA1158" s="392"/>
      <c r="BB1158" s="238"/>
      <c r="BC1158" s="392"/>
      <c r="BD1158" s="392"/>
      <c r="BE1158" s="392"/>
      <c r="BF1158" s="392"/>
      <c r="BG1158" s="392"/>
      <c r="BH1158" s="392"/>
      <c r="BI1158" s="392"/>
      <c r="BJ1158" s="392"/>
      <c r="BK1158" s="392"/>
      <c r="BL1158" s="392"/>
      <c r="BM1158" s="392"/>
      <c r="BN1158" s="392"/>
      <c r="BO1158" s="392"/>
      <c r="BP1158" s="392"/>
      <c r="BQ1158" s="392"/>
      <c r="BR1158" s="392"/>
      <c r="BS1158" s="392"/>
      <c r="BT1158" s="392"/>
      <c r="BU1158" s="392"/>
      <c r="BV1158" s="392"/>
      <c r="BW1158" s="392"/>
      <c r="BX1158" s="392"/>
      <c r="BY1158" s="392"/>
    </row>
    <row r="1159" s="211" customFormat="true" ht="15" customHeight="true" x14ac:dyDescent="0.2">
      <c r="BA1159" s="392"/>
      <c r="BB1159" s="238"/>
      <c r="BC1159" s="392"/>
      <c r="BD1159" s="392"/>
      <c r="BE1159" s="392"/>
      <c r="BF1159" s="392"/>
      <c r="BG1159" s="392"/>
      <c r="BH1159" s="392"/>
      <c r="BI1159" s="392"/>
      <c r="BJ1159" s="392"/>
      <c r="BK1159" s="392"/>
      <c r="BL1159" s="392"/>
      <c r="BM1159" s="392"/>
      <c r="BN1159" s="392"/>
      <c r="BO1159" s="392"/>
      <c r="BP1159" s="392"/>
      <c r="BQ1159" s="392"/>
      <c r="BR1159" s="392"/>
      <c r="BS1159" s="392"/>
      <c r="BT1159" s="392"/>
      <c r="BU1159" s="392"/>
      <c r="BV1159" s="392"/>
      <c r="BW1159" s="392"/>
      <c r="BX1159" s="392"/>
      <c r="BY1159" s="392"/>
    </row>
    <row r="1160" s="211" customFormat="true" ht="15" customHeight="true" x14ac:dyDescent="0.2">
      <c r="BA1160" s="392"/>
      <c r="BB1160" s="238"/>
      <c r="BC1160" s="392"/>
      <c r="BD1160" s="392"/>
      <c r="BE1160" s="392"/>
      <c r="BF1160" s="392"/>
      <c r="BG1160" s="392"/>
      <c r="BH1160" s="392"/>
      <c r="BI1160" s="392"/>
      <c r="BJ1160" s="392"/>
      <c r="BK1160" s="392"/>
      <c r="BL1160" s="392"/>
      <c r="BM1160" s="392"/>
      <c r="BN1160" s="392"/>
      <c r="BO1160" s="392"/>
      <c r="BP1160" s="392"/>
      <c r="BQ1160" s="392"/>
      <c r="BR1160" s="392"/>
      <c r="BS1160" s="392"/>
      <c r="BT1160" s="392"/>
      <c r="BU1160" s="392"/>
      <c r="BV1160" s="392"/>
      <c r="BW1160" s="392"/>
      <c r="BX1160" s="392"/>
      <c r="BY1160" s="392"/>
    </row>
    <row r="1161" s="211" customFormat="true" ht="15" customHeight="true" x14ac:dyDescent="0.2">
      <c r="BA1161" s="392"/>
      <c r="BB1161" s="238"/>
      <c r="BC1161" s="392"/>
      <c r="BD1161" s="392"/>
      <c r="BE1161" s="392"/>
      <c r="BF1161" s="392"/>
      <c r="BG1161" s="392"/>
      <c r="BH1161" s="392"/>
      <c r="BI1161" s="392"/>
      <c r="BJ1161" s="392"/>
      <c r="BK1161" s="392"/>
      <c r="BL1161" s="392"/>
      <c r="BM1161" s="392"/>
      <c r="BN1161" s="392"/>
      <c r="BO1161" s="392"/>
      <c r="BP1161" s="392"/>
      <c r="BQ1161" s="392"/>
      <c r="BR1161" s="392"/>
      <c r="BS1161" s="392"/>
      <c r="BT1161" s="392"/>
      <c r="BU1161" s="392"/>
      <c r="BV1161" s="392"/>
      <c r="BW1161" s="392"/>
      <c r="BX1161" s="392"/>
      <c r="BY1161" s="392"/>
    </row>
    <row r="1162" s="211" customFormat="true" ht="15" customHeight="true" x14ac:dyDescent="0.2">
      <c r="BA1162" s="392"/>
      <c r="BB1162" s="238"/>
      <c r="BC1162" s="392"/>
      <c r="BD1162" s="392"/>
      <c r="BE1162" s="392"/>
      <c r="BF1162" s="392"/>
      <c r="BG1162" s="392"/>
      <c r="BH1162" s="392"/>
      <c r="BI1162" s="392"/>
      <c r="BJ1162" s="392"/>
      <c r="BK1162" s="392"/>
      <c r="BL1162" s="392"/>
      <c r="BM1162" s="392"/>
      <c r="BN1162" s="392"/>
      <c r="BO1162" s="392"/>
      <c r="BP1162" s="392"/>
      <c r="BQ1162" s="392"/>
      <c r="BR1162" s="392"/>
      <c r="BS1162" s="392"/>
      <c r="BT1162" s="392"/>
      <c r="BU1162" s="392"/>
      <c r="BV1162" s="392"/>
      <c r="BW1162" s="392"/>
      <c r="BX1162" s="392"/>
      <c r="BY1162" s="392"/>
    </row>
    <row r="1163" s="211" customFormat="true" ht="15" customHeight="true" x14ac:dyDescent="0.2">
      <c r="BA1163" s="392"/>
      <c r="BB1163" s="238"/>
      <c r="BC1163" s="392"/>
      <c r="BD1163" s="392"/>
      <c r="BE1163" s="392"/>
      <c r="BF1163" s="392"/>
      <c r="BG1163" s="392"/>
      <c r="BH1163" s="392"/>
      <c r="BI1163" s="392"/>
      <c r="BJ1163" s="392"/>
      <c r="BK1163" s="392"/>
      <c r="BL1163" s="392"/>
      <c r="BM1163" s="392"/>
      <c r="BN1163" s="392"/>
      <c r="BO1163" s="392"/>
      <c r="BP1163" s="392"/>
      <c r="BQ1163" s="392"/>
      <c r="BR1163" s="392"/>
      <c r="BS1163" s="392"/>
      <c r="BT1163" s="392"/>
      <c r="BU1163" s="392"/>
      <c r="BV1163" s="392"/>
      <c r="BW1163" s="392"/>
      <c r="BX1163" s="392"/>
      <c r="BY1163" s="392"/>
    </row>
    <row r="1164" s="211" customFormat="true" ht="15" customHeight="true" x14ac:dyDescent="0.2">
      <c r="BA1164" s="392"/>
      <c r="BB1164" s="238"/>
      <c r="BC1164" s="392"/>
      <c r="BD1164" s="392"/>
      <c r="BE1164" s="392"/>
      <c r="BF1164" s="392"/>
      <c r="BG1164" s="392"/>
      <c r="BH1164" s="392"/>
      <c r="BI1164" s="392"/>
      <c r="BJ1164" s="392"/>
      <c r="BK1164" s="392"/>
      <c r="BL1164" s="392"/>
      <c r="BM1164" s="392"/>
      <c r="BN1164" s="392"/>
      <c r="BO1164" s="392"/>
      <c r="BP1164" s="392"/>
      <c r="BQ1164" s="392"/>
      <c r="BR1164" s="392"/>
      <c r="BS1164" s="392"/>
      <c r="BT1164" s="392"/>
      <c r="BU1164" s="392"/>
      <c r="BV1164" s="392"/>
      <c r="BW1164" s="392"/>
      <c r="BX1164" s="392"/>
      <c r="BY1164" s="392"/>
    </row>
    <row r="1165" s="211" customFormat="true" ht="15" customHeight="true" x14ac:dyDescent="0.2">
      <c r="BA1165" s="392"/>
      <c r="BB1165" s="238"/>
      <c r="BC1165" s="392"/>
      <c r="BD1165" s="392"/>
      <c r="BE1165" s="392"/>
      <c r="BF1165" s="392"/>
      <c r="BG1165" s="392"/>
      <c r="BH1165" s="392"/>
      <c r="BI1165" s="392"/>
      <c r="BJ1165" s="392"/>
      <c r="BK1165" s="392"/>
      <c r="BL1165" s="392"/>
      <c r="BM1165" s="392"/>
      <c r="BN1165" s="392"/>
      <c r="BO1165" s="392"/>
      <c r="BP1165" s="392"/>
      <c r="BQ1165" s="392"/>
      <c r="BR1165" s="392"/>
      <c r="BS1165" s="392"/>
      <c r="BT1165" s="392"/>
      <c r="BU1165" s="392"/>
      <c r="BV1165" s="392"/>
      <c r="BW1165" s="392"/>
      <c r="BX1165" s="392"/>
      <c r="BY1165" s="392"/>
    </row>
    <row r="1166" s="211" customFormat="true" ht="15" customHeight="true" x14ac:dyDescent="0.2">
      <c r="BA1166" s="392"/>
      <c r="BB1166" s="238"/>
      <c r="BC1166" s="392"/>
      <c r="BD1166" s="392"/>
      <c r="BE1166" s="392"/>
      <c r="BF1166" s="392"/>
      <c r="BG1166" s="392"/>
      <c r="BH1166" s="392"/>
      <c r="BI1166" s="392"/>
      <c r="BJ1166" s="392"/>
      <c r="BK1166" s="392"/>
      <c r="BL1166" s="392"/>
      <c r="BM1166" s="392"/>
      <c r="BN1166" s="392"/>
      <c r="BO1166" s="392"/>
      <c r="BP1166" s="392"/>
      <c r="BQ1166" s="392"/>
      <c r="BR1166" s="392"/>
      <c r="BS1166" s="392"/>
      <c r="BT1166" s="392"/>
      <c r="BU1166" s="392"/>
      <c r="BV1166" s="392"/>
      <c r="BW1166" s="392"/>
      <c r="BX1166" s="392"/>
      <c r="BY1166" s="392"/>
    </row>
    <row r="1167" s="211" customFormat="true" ht="15" customHeight="true" x14ac:dyDescent="0.2">
      <c r="BA1167" s="392"/>
      <c r="BB1167" s="238"/>
      <c r="BC1167" s="392"/>
      <c r="BD1167" s="392"/>
      <c r="BE1167" s="392"/>
      <c r="BF1167" s="392"/>
      <c r="BG1167" s="392"/>
      <c r="BH1167" s="392"/>
      <c r="BI1167" s="392"/>
      <c r="BJ1167" s="392"/>
      <c r="BK1167" s="392"/>
      <c r="BL1167" s="392"/>
      <c r="BM1167" s="392"/>
      <c r="BN1167" s="392"/>
      <c r="BO1167" s="392"/>
      <c r="BP1167" s="392"/>
      <c r="BQ1167" s="392"/>
      <c r="BR1167" s="392"/>
      <c r="BS1167" s="392"/>
      <c r="BT1167" s="392"/>
      <c r="BU1167" s="392"/>
      <c r="BV1167" s="392"/>
      <c r="BW1167" s="392"/>
      <c r="BX1167" s="392"/>
      <c r="BY1167" s="392"/>
    </row>
    <row r="1168" s="211" customFormat="true" ht="15" customHeight="true" x14ac:dyDescent="0.2">
      <c r="BA1168" s="392"/>
      <c r="BB1168" s="238"/>
      <c r="BC1168" s="392"/>
      <c r="BD1168" s="392"/>
      <c r="BE1168" s="392"/>
      <c r="BF1168" s="392"/>
      <c r="BG1168" s="392"/>
      <c r="BH1168" s="392"/>
      <c r="BI1168" s="392"/>
      <c r="BJ1168" s="392"/>
      <c r="BK1168" s="392"/>
      <c r="BL1168" s="392"/>
      <c r="BM1168" s="392"/>
      <c r="BN1168" s="392"/>
      <c r="BO1168" s="392"/>
      <c r="BP1168" s="392"/>
      <c r="BQ1168" s="392"/>
      <c r="BR1168" s="392"/>
      <c r="BS1168" s="392"/>
      <c r="BT1168" s="392"/>
      <c r="BU1168" s="392"/>
      <c r="BV1168" s="392"/>
      <c r="BW1168" s="392"/>
      <c r="BX1168" s="392"/>
      <c r="BY1168" s="392"/>
    </row>
    <row r="1169" s="211" customFormat="true" ht="15" customHeight="true" x14ac:dyDescent="0.2">
      <c r="BA1169" s="392"/>
      <c r="BB1169" s="238"/>
      <c r="BC1169" s="392"/>
      <c r="BD1169" s="392"/>
      <c r="BE1169" s="392"/>
      <c r="BF1169" s="392"/>
      <c r="BG1169" s="392"/>
      <c r="BH1169" s="392"/>
      <c r="BI1169" s="392"/>
      <c r="BJ1169" s="392"/>
      <c r="BK1169" s="392"/>
      <c r="BL1169" s="392"/>
      <c r="BM1169" s="392"/>
      <c r="BN1169" s="392"/>
      <c r="BO1169" s="392"/>
      <c r="BP1169" s="392"/>
      <c r="BQ1169" s="392"/>
      <c r="BR1169" s="392"/>
      <c r="BS1169" s="392"/>
      <c r="BT1169" s="392"/>
      <c r="BU1169" s="392"/>
      <c r="BV1169" s="392"/>
      <c r="BW1169" s="392"/>
      <c r="BX1169" s="392"/>
      <c r="BY1169" s="392"/>
    </row>
    <row r="1170" s="211" customFormat="true" ht="15" customHeight="true" x14ac:dyDescent="0.2">
      <c r="A1170" s="312"/>
      <c r="B1170" s="663"/>
      <c r="C1170" s="664"/>
      <c r="D1170" s="664"/>
      <c r="E1170" s="664"/>
      <c r="F1170" s="664"/>
      <c r="G1170" s="664"/>
      <c r="H1170" s="664"/>
      <c r="I1170" s="664"/>
      <c r="J1170" s="664"/>
      <c r="K1170" s="664"/>
      <c r="L1170" s="664"/>
      <c r="M1170" s="664"/>
      <c r="N1170" s="664"/>
      <c r="O1170" s="664"/>
      <c r="P1170" s="664"/>
      <c r="Q1170" s="664"/>
      <c r="R1170" s="664"/>
      <c r="S1170" s="664"/>
      <c r="T1170" s="664"/>
      <c r="U1170" s="664"/>
      <c r="V1170" s="664"/>
      <c r="W1170" s="664"/>
      <c r="X1170" s="664"/>
      <c r="Y1170" s="664"/>
      <c r="Z1170" s="664"/>
      <c r="AA1170" s="664"/>
      <c r="AB1170" s="664"/>
      <c r="BA1170" s="392"/>
      <c r="BB1170" s="238"/>
      <c r="BC1170" s="392"/>
      <c r="BD1170" s="392"/>
      <c r="BE1170" s="392"/>
      <c r="BF1170" s="392"/>
      <c r="BG1170" s="392"/>
      <c r="BH1170" s="392"/>
      <c r="BI1170" s="392"/>
      <c r="BJ1170" s="392"/>
      <c r="BK1170" s="392"/>
      <c r="BL1170" s="392"/>
      <c r="BM1170" s="392"/>
      <c r="BN1170" s="392"/>
      <c r="BO1170" s="392"/>
      <c r="BP1170" s="392"/>
      <c r="BQ1170" s="392"/>
      <c r="BR1170" s="392"/>
      <c r="BS1170" s="392"/>
      <c r="BT1170" s="392"/>
      <c r="BU1170" s="392"/>
      <c r="BV1170" s="392"/>
      <c r="BW1170" s="392"/>
      <c r="BX1170" s="392"/>
      <c r="BY1170" s="392"/>
    </row>
    <row r="1171" s="211" customFormat="true" ht="15" customHeight="true" x14ac:dyDescent="0.2">
      <c r="A1171" s="312"/>
      <c r="B1171" s="663"/>
      <c r="C1171" s="664"/>
      <c r="D1171" s="664"/>
      <c r="E1171" s="664"/>
      <c r="F1171" s="664"/>
      <c r="G1171" s="664"/>
      <c r="H1171" s="664"/>
      <c r="I1171" s="664"/>
      <c r="J1171" s="664"/>
      <c r="K1171" s="664"/>
      <c r="L1171" s="664"/>
      <c r="M1171" s="664"/>
      <c r="N1171" s="664"/>
      <c r="O1171" s="664"/>
      <c r="P1171" s="664"/>
      <c r="Q1171" s="664"/>
      <c r="R1171" s="664"/>
      <c r="S1171" s="664"/>
      <c r="T1171" s="664"/>
      <c r="U1171" s="664"/>
      <c r="V1171" s="664"/>
      <c r="W1171" s="664"/>
      <c r="X1171" s="664"/>
      <c r="Y1171" s="664"/>
      <c r="Z1171" s="664"/>
      <c r="AA1171" s="664"/>
      <c r="AB1171" s="664"/>
      <c r="BA1171" s="392"/>
      <c r="BB1171" s="238"/>
      <c r="BC1171" s="392"/>
      <c r="BD1171" s="392"/>
      <c r="BE1171" s="392"/>
      <c r="BF1171" s="392"/>
      <c r="BG1171" s="392"/>
      <c r="BH1171" s="392"/>
      <c r="BI1171" s="392"/>
      <c r="BJ1171" s="392"/>
      <c r="BK1171" s="392"/>
      <c r="BL1171" s="392"/>
      <c r="BM1171" s="392"/>
      <c r="BN1171" s="392"/>
      <c r="BO1171" s="392"/>
      <c r="BP1171" s="392"/>
      <c r="BQ1171" s="392"/>
      <c r="BR1171" s="392"/>
      <c r="BS1171" s="392"/>
      <c r="BT1171" s="392"/>
      <c r="BU1171" s="392"/>
      <c r="BV1171" s="392"/>
      <c r="BW1171" s="392"/>
      <c r="BX1171" s="392"/>
      <c r="BY1171" s="392"/>
    </row>
    <row r="1172" s="211" customFormat="true" ht="15" customHeight="true" x14ac:dyDescent="0.2">
      <c r="A1172" s="312"/>
      <c r="B1172" s="663"/>
      <c r="C1172" s="664"/>
      <c r="D1172" s="664"/>
      <c r="E1172" s="664"/>
      <c r="F1172" s="664"/>
      <c r="G1172" s="664"/>
      <c r="H1172" s="664"/>
      <c r="I1172" s="664"/>
      <c r="J1172" s="664"/>
      <c r="K1172" s="664"/>
      <c r="L1172" s="664"/>
      <c r="M1172" s="664"/>
      <c r="N1172" s="664"/>
      <c r="O1172" s="664"/>
      <c r="P1172" s="664"/>
      <c r="Q1172" s="664"/>
      <c r="R1172" s="664"/>
      <c r="S1172" s="664"/>
      <c r="T1172" s="664"/>
      <c r="U1172" s="664"/>
      <c r="V1172" s="664"/>
      <c r="W1172" s="664"/>
      <c r="X1172" s="664"/>
      <c r="Y1172" s="664"/>
      <c r="Z1172" s="664"/>
      <c r="AA1172" s="664"/>
      <c r="AB1172" s="664"/>
      <c r="BA1172" s="392"/>
      <c r="BB1172" s="238"/>
      <c r="BC1172" s="392"/>
      <c r="BD1172" s="392"/>
      <c r="BE1172" s="392"/>
      <c r="BF1172" s="392"/>
      <c r="BG1172" s="392"/>
      <c r="BH1172" s="392"/>
      <c r="BI1172" s="392"/>
      <c r="BJ1172" s="392"/>
      <c r="BK1172" s="392"/>
      <c r="BL1172" s="392"/>
      <c r="BM1172" s="392"/>
      <c r="BN1172" s="392"/>
      <c r="BO1172" s="392"/>
      <c r="BP1172" s="392"/>
      <c r="BQ1172" s="392"/>
      <c r="BR1172" s="392"/>
      <c r="BS1172" s="392"/>
      <c r="BT1172" s="392"/>
      <c r="BU1172" s="392"/>
      <c r="BV1172" s="392"/>
      <c r="BW1172" s="392"/>
      <c r="BX1172" s="392"/>
      <c r="BY1172" s="392"/>
    </row>
    <row r="1173" s="211" customFormat="true" ht="15" customHeight="true" x14ac:dyDescent="0.2">
      <c r="A1173" s="312"/>
      <c r="B1173" s="663"/>
      <c r="C1173" s="664"/>
      <c r="D1173" s="664"/>
      <c r="E1173" s="664"/>
      <c r="F1173" s="664"/>
      <c r="G1173" s="664"/>
      <c r="H1173" s="664"/>
      <c r="I1173" s="664"/>
      <c r="J1173" s="664"/>
      <c r="K1173" s="664"/>
      <c r="L1173" s="664"/>
      <c r="M1173" s="664"/>
      <c r="N1173" s="664"/>
      <c r="O1173" s="664"/>
      <c r="P1173" s="664"/>
      <c r="Q1173" s="664"/>
      <c r="R1173" s="664"/>
      <c r="S1173" s="664"/>
      <c r="T1173" s="664"/>
      <c r="U1173" s="664"/>
      <c r="V1173" s="664"/>
      <c r="W1173" s="664"/>
      <c r="X1173" s="664"/>
      <c r="Y1173" s="664"/>
      <c r="Z1173" s="664"/>
      <c r="AA1173" s="664"/>
      <c r="AB1173" s="664"/>
      <c r="BA1173" s="392"/>
      <c r="BB1173" s="238"/>
      <c r="BC1173" s="392"/>
      <c r="BD1173" s="392"/>
      <c r="BE1173" s="392"/>
      <c r="BF1173" s="392"/>
      <c r="BG1173" s="392"/>
      <c r="BH1173" s="392"/>
      <c r="BI1173" s="392"/>
      <c r="BJ1173" s="392"/>
      <c r="BK1173" s="392"/>
      <c r="BL1173" s="392"/>
      <c r="BM1173" s="392"/>
      <c r="BN1173" s="392"/>
      <c r="BO1173" s="392"/>
      <c r="BP1173" s="392"/>
      <c r="BQ1173" s="392"/>
      <c r="BR1173" s="392"/>
      <c r="BS1173" s="392"/>
      <c r="BT1173" s="392"/>
      <c r="BU1173" s="392"/>
      <c r="BV1173" s="392"/>
      <c r="BW1173" s="392"/>
      <c r="BX1173" s="392"/>
      <c r="BY1173" s="392"/>
    </row>
    <row r="1174" s="211" customFormat="true" ht="15" customHeight="true" x14ac:dyDescent="0.2">
      <c r="A1174" s="312"/>
      <c r="B1174" s="663"/>
      <c r="C1174" s="664"/>
      <c r="D1174" s="664"/>
      <c r="E1174" s="664"/>
      <c r="F1174" s="664"/>
      <c r="G1174" s="664"/>
      <c r="H1174" s="664"/>
      <c r="I1174" s="664"/>
      <c r="J1174" s="664"/>
      <c r="K1174" s="664"/>
      <c r="L1174" s="664"/>
      <c r="M1174" s="664"/>
      <c r="N1174" s="664"/>
      <c r="O1174" s="664"/>
      <c r="P1174" s="664"/>
      <c r="Q1174" s="664"/>
      <c r="R1174" s="664"/>
      <c r="S1174" s="664"/>
      <c r="T1174" s="664"/>
      <c r="U1174" s="664"/>
      <c r="V1174" s="664"/>
      <c r="W1174" s="664"/>
      <c r="X1174" s="664"/>
      <c r="Y1174" s="664"/>
      <c r="Z1174" s="664"/>
      <c r="AA1174" s="664"/>
      <c r="AB1174" s="664"/>
      <c r="BA1174" s="392"/>
      <c r="BB1174" s="238"/>
      <c r="BC1174" s="392"/>
      <c r="BD1174" s="392"/>
      <c r="BE1174" s="392"/>
      <c r="BF1174" s="392"/>
      <c r="BG1174" s="392"/>
      <c r="BH1174" s="392"/>
      <c r="BI1174" s="392"/>
      <c r="BJ1174" s="392"/>
      <c r="BK1174" s="392"/>
      <c r="BL1174" s="392"/>
      <c r="BM1174" s="392"/>
      <c r="BN1174" s="392"/>
      <c r="BO1174" s="392"/>
      <c r="BP1174" s="392"/>
      <c r="BQ1174" s="392"/>
      <c r="BR1174" s="392"/>
      <c r="BS1174" s="392"/>
      <c r="BT1174" s="392"/>
      <c r="BU1174" s="392"/>
      <c r="BV1174" s="392"/>
      <c r="BW1174" s="392"/>
      <c r="BX1174" s="392"/>
      <c r="BY1174" s="392"/>
    </row>
    <row r="1175" s="211" customFormat="true" ht="15" customHeight="true" x14ac:dyDescent="0.2">
      <c r="A1175" s="312"/>
      <c r="B1175" s="663"/>
      <c r="C1175" s="664"/>
      <c r="D1175" s="664"/>
      <c r="E1175" s="664"/>
      <c r="F1175" s="664"/>
      <c r="G1175" s="664"/>
      <c r="H1175" s="664"/>
      <c r="I1175" s="664"/>
      <c r="J1175" s="664"/>
      <c r="K1175" s="664"/>
      <c r="L1175" s="664"/>
      <c r="M1175" s="664"/>
      <c r="N1175" s="664"/>
      <c r="O1175" s="664"/>
      <c r="P1175" s="664"/>
      <c r="Q1175" s="664"/>
      <c r="R1175" s="664"/>
      <c r="S1175" s="664"/>
      <c r="T1175" s="664"/>
      <c r="U1175" s="664"/>
      <c r="V1175" s="664"/>
      <c r="W1175" s="664"/>
      <c r="X1175" s="664"/>
      <c r="Y1175" s="664"/>
      <c r="Z1175" s="664"/>
      <c r="AA1175" s="664"/>
      <c r="AB1175" s="664"/>
      <c r="BA1175" s="392"/>
      <c r="BB1175" s="238"/>
      <c r="BC1175" s="392"/>
      <c r="BD1175" s="392"/>
      <c r="BE1175" s="392"/>
      <c r="BF1175" s="392"/>
      <c r="BG1175" s="392"/>
      <c r="BH1175" s="392"/>
      <c r="BI1175" s="392"/>
      <c r="BJ1175" s="392"/>
      <c r="BK1175" s="392"/>
      <c r="BL1175" s="392"/>
      <c r="BM1175" s="392"/>
      <c r="BN1175" s="392"/>
      <c r="BO1175" s="392"/>
      <c r="BP1175" s="392"/>
      <c r="BQ1175" s="392"/>
      <c r="BR1175" s="392"/>
      <c r="BS1175" s="392"/>
      <c r="BT1175" s="392"/>
      <c r="BU1175" s="392"/>
      <c r="BV1175" s="392"/>
      <c r="BW1175" s="392"/>
      <c r="BX1175" s="392"/>
      <c r="BY1175" s="392"/>
    </row>
    <row r="1176" s="211" customFormat="true" ht="15" customHeight="true" x14ac:dyDescent="0.2">
      <c r="A1176" s="665"/>
      <c r="B1176" s="312"/>
      <c r="C1176" s="666"/>
      <c r="D1176" s="667"/>
      <c r="E1176" s="667"/>
      <c r="F1176" s="667"/>
      <c r="G1176" s="667"/>
      <c r="H1176" s="666"/>
      <c r="I1176" s="667"/>
      <c r="J1176" s="667"/>
      <c r="K1176" s="667"/>
      <c r="L1176" s="667"/>
      <c r="M1176" s="666"/>
      <c r="N1176" s="667"/>
      <c r="O1176" s="667"/>
      <c r="P1176" s="667"/>
      <c r="Q1176" s="667"/>
      <c r="R1176" s="666"/>
      <c r="S1176" s="667"/>
      <c r="T1176" s="667"/>
      <c r="U1176" s="667"/>
      <c r="BA1176" s="392"/>
      <c r="BB1176" s="238"/>
      <c r="BC1176" s="392"/>
      <c r="BD1176" s="392"/>
      <c r="BE1176" s="392"/>
      <c r="BF1176" s="392"/>
      <c r="BG1176" s="392"/>
      <c r="BH1176" s="392"/>
      <c r="BI1176" s="392"/>
      <c r="BJ1176" s="392"/>
      <c r="BK1176" s="392"/>
      <c r="BL1176" s="392"/>
      <c r="BM1176" s="392"/>
      <c r="BN1176" s="392"/>
      <c r="BO1176" s="392"/>
      <c r="BP1176" s="392"/>
      <c r="BQ1176" s="392"/>
      <c r="BR1176" s="392"/>
      <c r="BS1176" s="392"/>
      <c r="BT1176" s="392"/>
      <c r="BU1176" s="392"/>
      <c r="BV1176" s="392"/>
      <c r="BW1176" s="392"/>
      <c r="BX1176" s="392"/>
      <c r="BY1176" s="392"/>
    </row>
    <row r="1177" s="211" customFormat="true" ht="15" customHeight="true" x14ac:dyDescent="0.2">
      <c r="A1177" s="667"/>
      <c r="B1177" s="667"/>
      <c r="C1177" s="666"/>
      <c r="D1177" s="666"/>
      <c r="E1177" s="666"/>
      <c r="F1177" s="666"/>
      <c r="G1177" s="666"/>
      <c r="H1177" s="666"/>
      <c r="I1177" s="666"/>
      <c r="J1177" s="666"/>
      <c r="K1177" s="666"/>
      <c r="L1177" s="666"/>
      <c r="M1177" s="666"/>
      <c r="N1177" s="666"/>
      <c r="O1177" s="666"/>
      <c r="P1177" s="666"/>
      <c r="Q1177" s="666"/>
      <c r="R1177" s="666"/>
      <c r="S1177" s="666"/>
      <c r="T1177" s="666"/>
      <c r="U1177" s="666"/>
      <c r="BA1177" s="392"/>
      <c r="BB1177" s="238"/>
      <c r="BC1177" s="392"/>
      <c r="BD1177" s="392"/>
      <c r="BE1177" s="392"/>
      <c r="BF1177" s="392"/>
      <c r="BG1177" s="392"/>
      <c r="BH1177" s="392"/>
      <c r="BI1177" s="392"/>
      <c r="BJ1177" s="392"/>
      <c r="BK1177" s="392"/>
      <c r="BL1177" s="392"/>
      <c r="BM1177" s="392"/>
      <c r="BN1177" s="392"/>
      <c r="BO1177" s="392"/>
      <c r="BP1177" s="392"/>
      <c r="BQ1177" s="392"/>
      <c r="BR1177" s="392"/>
      <c r="BS1177" s="392"/>
      <c r="BT1177" s="392"/>
      <c r="BU1177" s="392"/>
      <c r="BV1177" s="392"/>
      <c r="BW1177" s="392"/>
      <c r="BX1177" s="392"/>
      <c r="BY1177" s="392"/>
    </row>
    <row r="1178" s="211" customFormat="true" ht="15" customHeight="true" x14ac:dyDescent="0.2">
      <c r="BA1178" s="392"/>
      <c r="BB1178" s="238"/>
      <c r="BC1178" s="392"/>
      <c r="BD1178" s="392"/>
      <c r="BE1178" s="392"/>
      <c r="BF1178" s="392"/>
      <c r="BG1178" s="392"/>
      <c r="BH1178" s="392"/>
      <c r="BI1178" s="392"/>
      <c r="BJ1178" s="392"/>
      <c r="BK1178" s="392"/>
      <c r="BL1178" s="392"/>
      <c r="BM1178" s="392"/>
      <c r="BN1178" s="392"/>
      <c r="BO1178" s="392"/>
      <c r="BP1178" s="392"/>
      <c r="BQ1178" s="392"/>
      <c r="BR1178" s="392"/>
      <c r="BS1178" s="392"/>
      <c r="BT1178" s="392"/>
      <c r="BU1178" s="392"/>
      <c r="BV1178" s="392"/>
      <c r="BW1178" s="392"/>
      <c r="BX1178" s="392"/>
      <c r="BY1178" s="392"/>
    </row>
    <row r="1179" s="211" customFormat="true" ht="15" customHeight="true" x14ac:dyDescent="0.2">
      <c r="BA1179" s="392"/>
      <c r="BB1179" s="238"/>
      <c r="BC1179" s="392"/>
      <c r="BD1179" s="392"/>
      <c r="BE1179" s="392"/>
      <c r="BF1179" s="392"/>
      <c r="BG1179" s="392"/>
      <c r="BH1179" s="392"/>
      <c r="BI1179" s="392"/>
      <c r="BJ1179" s="392"/>
      <c r="BK1179" s="392"/>
      <c r="BL1179" s="392"/>
      <c r="BM1179" s="392"/>
      <c r="BN1179" s="392"/>
      <c r="BO1179" s="392"/>
      <c r="BP1179" s="392"/>
      <c r="BQ1179" s="392"/>
      <c r="BR1179" s="392"/>
      <c r="BS1179" s="392"/>
      <c r="BT1179" s="392"/>
      <c r="BU1179" s="392"/>
      <c r="BV1179" s="392"/>
      <c r="BW1179" s="392"/>
      <c r="BX1179" s="392"/>
      <c r="BY1179" s="392"/>
    </row>
    <row r="1180" s="211" customFormat="true" ht="15" customHeight="true" x14ac:dyDescent="0.2">
      <c r="BA1180" s="392"/>
      <c r="BB1180" s="238"/>
      <c r="BC1180" s="392"/>
      <c r="BD1180" s="392"/>
      <c r="BE1180" s="392"/>
      <c r="BF1180" s="392"/>
      <c r="BG1180" s="392"/>
      <c r="BH1180" s="392"/>
      <c r="BI1180" s="392"/>
      <c r="BJ1180" s="392"/>
      <c r="BK1180" s="392"/>
      <c r="BL1180" s="392"/>
      <c r="BM1180" s="392"/>
      <c r="BN1180" s="392"/>
      <c r="BO1180" s="392"/>
      <c r="BP1180" s="392"/>
      <c r="BQ1180" s="392"/>
      <c r="BR1180" s="392"/>
      <c r="BS1180" s="392"/>
      <c r="BT1180" s="392"/>
      <c r="BU1180" s="392"/>
      <c r="BV1180" s="392"/>
      <c r="BW1180" s="392"/>
      <c r="BX1180" s="392"/>
      <c r="BY1180" s="392"/>
    </row>
    <row r="1181" s="211" customFormat="true" ht="15" customHeight="true" x14ac:dyDescent="0.2">
      <c r="BA1181" s="392"/>
      <c r="BB1181" s="238"/>
      <c r="BC1181" s="392"/>
      <c r="BD1181" s="392"/>
      <c r="BE1181" s="392"/>
      <c r="BF1181" s="392"/>
      <c r="BG1181" s="392"/>
      <c r="BH1181" s="392"/>
      <c r="BI1181" s="392"/>
      <c r="BJ1181" s="392"/>
      <c r="BK1181" s="392"/>
      <c r="BL1181" s="392"/>
      <c r="BM1181" s="392"/>
      <c r="BN1181" s="392"/>
      <c r="BO1181" s="392"/>
      <c r="BP1181" s="392"/>
      <c r="BQ1181" s="392"/>
      <c r="BR1181" s="392"/>
      <c r="BS1181" s="392"/>
      <c r="BT1181" s="392"/>
      <c r="BU1181" s="392"/>
      <c r="BV1181" s="392"/>
      <c r="BW1181" s="392"/>
      <c r="BX1181" s="392"/>
      <c r="BY1181" s="392"/>
    </row>
    <row r="1182" s="211" customFormat="true" ht="15" customHeight="true" x14ac:dyDescent="0.2">
      <c r="BA1182" s="392"/>
      <c r="BB1182" s="238"/>
      <c r="BC1182" s="392"/>
      <c r="BD1182" s="392"/>
      <c r="BE1182" s="392"/>
      <c r="BF1182" s="392"/>
      <c r="BG1182" s="392"/>
      <c r="BH1182" s="392"/>
      <c r="BI1182" s="392"/>
      <c r="BJ1182" s="392"/>
      <c r="BK1182" s="392"/>
      <c r="BL1182" s="392"/>
      <c r="BM1182" s="392"/>
      <c r="BN1182" s="392"/>
      <c r="BO1182" s="392"/>
      <c r="BP1182" s="392"/>
      <c r="BQ1182" s="392"/>
      <c r="BR1182" s="392"/>
      <c r="BS1182" s="392"/>
      <c r="BT1182" s="392"/>
      <c r="BU1182" s="392"/>
      <c r="BV1182" s="392"/>
      <c r="BW1182" s="392"/>
      <c r="BX1182" s="392"/>
      <c r="BY1182" s="392"/>
    </row>
    <row r="1183" s="211" customFormat="true" ht="15" customHeight="true" x14ac:dyDescent="0.2">
      <c r="BA1183" s="392"/>
      <c r="BB1183" s="238"/>
      <c r="BC1183" s="392"/>
      <c r="BD1183" s="392"/>
      <c r="BE1183" s="392"/>
      <c r="BF1183" s="392"/>
      <c r="BG1183" s="392"/>
      <c r="BH1183" s="392"/>
      <c r="BI1183" s="392"/>
      <c r="BJ1183" s="392"/>
      <c r="BK1183" s="392"/>
      <c r="BL1183" s="392"/>
      <c r="BM1183" s="392"/>
      <c r="BN1183" s="392"/>
      <c r="BO1183" s="392"/>
      <c r="BP1183" s="392"/>
      <c r="BQ1183" s="392"/>
      <c r="BR1183" s="392"/>
      <c r="BS1183" s="392"/>
      <c r="BT1183" s="392"/>
      <c r="BU1183" s="392"/>
      <c r="BV1183" s="392"/>
      <c r="BW1183" s="392"/>
      <c r="BX1183" s="392"/>
      <c r="BY1183" s="392"/>
    </row>
    <row r="1184" s="211" customFormat="true" ht="15" customHeight="true" x14ac:dyDescent="0.2">
      <c r="BA1184" s="392"/>
      <c r="BB1184" s="238"/>
      <c r="BC1184" s="392"/>
      <c r="BD1184" s="392"/>
      <c r="BE1184" s="392"/>
      <c r="BF1184" s="392"/>
      <c r="BG1184" s="392"/>
      <c r="BH1184" s="392"/>
      <c r="BI1184" s="392"/>
      <c r="BJ1184" s="392"/>
      <c r="BK1184" s="392"/>
      <c r="BL1184" s="392"/>
      <c r="BM1184" s="392"/>
      <c r="BN1184" s="392"/>
      <c r="BO1184" s="392"/>
      <c r="BP1184" s="392"/>
      <c r="BQ1184" s="392"/>
      <c r="BR1184" s="392"/>
      <c r="BS1184" s="392"/>
      <c r="BT1184" s="392"/>
      <c r="BU1184" s="392"/>
      <c r="BV1184" s="392"/>
      <c r="BW1184" s="392"/>
      <c r="BX1184" s="392"/>
      <c r="BY1184" s="392"/>
    </row>
    <row r="1185" s="211" customFormat="true" ht="15" customHeight="true" x14ac:dyDescent="0.2">
      <c r="BA1185" s="392"/>
      <c r="BB1185" s="238"/>
      <c r="BC1185" s="392"/>
      <c r="BD1185" s="392"/>
      <c r="BE1185" s="392"/>
      <c r="BF1185" s="392"/>
      <c r="BG1185" s="392"/>
      <c r="BH1185" s="392"/>
      <c r="BI1185" s="392"/>
      <c r="BJ1185" s="392"/>
      <c r="BK1185" s="392"/>
      <c r="BL1185" s="392"/>
      <c r="BM1185" s="392"/>
      <c r="BN1185" s="392"/>
      <c r="BO1185" s="392"/>
      <c r="BP1185" s="392"/>
      <c r="BQ1185" s="392"/>
      <c r="BR1185" s="392"/>
      <c r="BS1185" s="392"/>
      <c r="BT1185" s="392"/>
      <c r="BU1185" s="392"/>
      <c r="BV1185" s="392"/>
      <c r="BW1185" s="392"/>
      <c r="BX1185" s="392"/>
      <c r="BY1185" s="392"/>
    </row>
    <row r="1186" s="211" customFormat="true" ht="15" customHeight="true" x14ac:dyDescent="0.2">
      <c r="BA1186" s="392"/>
      <c r="BB1186" s="238"/>
      <c r="BC1186" s="392"/>
      <c r="BD1186" s="392"/>
      <c r="BE1186" s="392"/>
      <c r="BF1186" s="392"/>
      <c r="BG1186" s="392"/>
      <c r="BH1186" s="392"/>
      <c r="BI1186" s="392"/>
      <c r="BJ1186" s="392"/>
      <c r="BK1186" s="392"/>
      <c r="BL1186" s="392"/>
      <c r="BM1186" s="392"/>
      <c r="BN1186" s="392"/>
      <c r="BO1186" s="392"/>
      <c r="BP1186" s="392"/>
      <c r="BQ1186" s="392"/>
      <c r="BR1186" s="392"/>
      <c r="BS1186" s="392"/>
      <c r="BT1186" s="392"/>
      <c r="BU1186" s="392"/>
      <c r="BV1186" s="392"/>
      <c r="BW1186" s="392"/>
      <c r="BX1186" s="392"/>
      <c r="BY1186" s="392"/>
    </row>
    <row r="1187" s="211" customFormat="true" ht="15" customHeight="true" x14ac:dyDescent="0.2">
      <c r="BA1187" s="392"/>
      <c r="BB1187" s="238"/>
      <c r="BC1187" s="392"/>
      <c r="BD1187" s="392"/>
      <c r="BE1187" s="392"/>
      <c r="BF1187" s="392"/>
      <c r="BG1187" s="392"/>
      <c r="BH1187" s="392"/>
      <c r="BI1187" s="392"/>
      <c r="BJ1187" s="392"/>
      <c r="BK1187" s="392"/>
      <c r="BL1187" s="392"/>
      <c r="BM1187" s="392"/>
      <c r="BN1187" s="392"/>
      <c r="BO1187" s="392"/>
      <c r="BP1187" s="392"/>
      <c r="BQ1187" s="392"/>
      <c r="BR1187" s="392"/>
      <c r="BS1187" s="392"/>
      <c r="BT1187" s="392"/>
      <c r="BU1187" s="392"/>
      <c r="BV1187" s="392"/>
      <c r="BW1187" s="392"/>
      <c r="BX1187" s="392"/>
      <c r="BY1187" s="392"/>
    </row>
    <row r="1188" s="211" customFormat="true" ht="15" customHeight="true" x14ac:dyDescent="0.2">
      <c r="BA1188" s="392"/>
      <c r="BB1188" s="238"/>
      <c r="BC1188" s="392"/>
      <c r="BD1188" s="392"/>
      <c r="BE1188" s="392"/>
      <c r="BF1188" s="392"/>
      <c r="BG1188" s="392"/>
      <c r="BH1188" s="392"/>
      <c r="BI1188" s="392"/>
      <c r="BJ1188" s="392"/>
      <c r="BK1188" s="392"/>
      <c r="BL1188" s="392"/>
      <c r="BM1188" s="392"/>
      <c r="BN1188" s="392"/>
      <c r="BO1188" s="392"/>
      <c r="BP1188" s="392"/>
      <c r="BQ1188" s="392"/>
      <c r="BR1188" s="392"/>
      <c r="BS1188" s="392"/>
      <c r="BT1188" s="392"/>
      <c r="BU1188" s="392"/>
      <c r="BV1188" s="392"/>
      <c r="BW1188" s="392"/>
      <c r="BX1188" s="392"/>
      <c r="BY1188" s="392"/>
    </row>
    <row r="1189" s="211" customFormat="true" ht="15" customHeight="true" x14ac:dyDescent="0.2">
      <c r="BA1189" s="392"/>
      <c r="BB1189" s="238"/>
      <c r="BC1189" s="392"/>
      <c r="BD1189" s="392"/>
      <c r="BE1189" s="392"/>
      <c r="BF1189" s="392"/>
      <c r="BG1189" s="392"/>
      <c r="BH1189" s="392"/>
      <c r="BI1189" s="392"/>
      <c r="BJ1189" s="392"/>
      <c r="BK1189" s="392"/>
      <c r="BL1189" s="392"/>
      <c r="BM1189" s="392"/>
      <c r="BN1189" s="392"/>
      <c r="BO1189" s="392"/>
      <c r="BP1189" s="392"/>
      <c r="BQ1189" s="392"/>
      <c r="BR1189" s="392"/>
      <c r="BS1189" s="392"/>
      <c r="BT1189" s="392"/>
      <c r="BU1189" s="392"/>
      <c r="BV1189" s="392"/>
      <c r="BW1189" s="392"/>
      <c r="BX1189" s="392"/>
      <c r="BY1189" s="392"/>
    </row>
    <row r="1190" s="211" customFormat="true" ht="15" customHeight="true" x14ac:dyDescent="0.2">
      <c r="BA1190" s="392"/>
      <c r="BB1190" s="238"/>
      <c r="BC1190" s="392"/>
      <c r="BD1190" s="392"/>
      <c r="BE1190" s="392"/>
      <c r="BF1190" s="392"/>
      <c r="BG1190" s="392"/>
      <c r="BH1190" s="392"/>
      <c r="BI1190" s="392"/>
      <c r="BJ1190" s="392"/>
      <c r="BK1190" s="392"/>
      <c r="BL1190" s="392"/>
      <c r="BM1190" s="392"/>
      <c r="BN1190" s="392"/>
      <c r="BO1190" s="392"/>
      <c r="BP1190" s="392"/>
      <c r="BQ1190" s="392"/>
      <c r="BR1190" s="392"/>
      <c r="BS1190" s="392"/>
      <c r="BT1190" s="392"/>
      <c r="BU1190" s="392"/>
      <c r="BV1190" s="392"/>
      <c r="BW1190" s="392"/>
      <c r="BX1190" s="392"/>
      <c r="BY1190" s="392"/>
    </row>
    <row r="1191" s="211" customFormat="true" ht="15" customHeight="true" x14ac:dyDescent="0.2">
      <c r="BA1191" s="392"/>
      <c r="BB1191" s="238"/>
      <c r="BC1191" s="392"/>
      <c r="BD1191" s="392"/>
      <c r="BE1191" s="392"/>
      <c r="BF1191" s="392"/>
      <c r="BG1191" s="392"/>
      <c r="BH1191" s="392"/>
      <c r="BI1191" s="392"/>
      <c r="BJ1191" s="392"/>
      <c r="BK1191" s="392"/>
      <c r="BL1191" s="392"/>
      <c r="BM1191" s="392"/>
      <c r="BN1191" s="392"/>
      <c r="BO1191" s="392"/>
      <c r="BP1191" s="392"/>
      <c r="BQ1191" s="392"/>
      <c r="BR1191" s="392"/>
      <c r="BS1191" s="392"/>
      <c r="BT1191" s="392"/>
      <c r="BU1191" s="392"/>
      <c r="BV1191" s="392"/>
      <c r="BW1191" s="392"/>
      <c r="BX1191" s="392"/>
      <c r="BY1191" s="392"/>
    </row>
    <row r="1192" s="211" customFormat="true" ht="15" customHeight="true" x14ac:dyDescent="0.2">
      <c r="BA1192" s="392"/>
      <c r="BB1192" s="238"/>
      <c r="BC1192" s="392"/>
      <c r="BD1192" s="392"/>
      <c r="BE1192" s="392"/>
      <c r="BF1192" s="392"/>
      <c r="BG1192" s="392"/>
      <c r="BH1192" s="392"/>
      <c r="BI1192" s="392"/>
      <c r="BJ1192" s="392"/>
      <c r="BK1192" s="392"/>
      <c r="BL1192" s="392"/>
      <c r="BM1192" s="392"/>
      <c r="BN1192" s="392"/>
      <c r="BO1192" s="392"/>
      <c r="BP1192" s="392"/>
      <c r="BQ1192" s="392"/>
      <c r="BR1192" s="392"/>
      <c r="BS1192" s="392"/>
      <c r="BT1192" s="392"/>
      <c r="BU1192" s="392"/>
      <c r="BV1192" s="392"/>
      <c r="BW1192" s="392"/>
      <c r="BX1192" s="392"/>
      <c r="BY1192" s="392"/>
    </row>
    <row r="1193" s="211" customFormat="true" ht="15" customHeight="true" x14ac:dyDescent="0.2">
      <c r="BA1193" s="392"/>
      <c r="BB1193" s="238"/>
      <c r="BC1193" s="392"/>
      <c r="BD1193" s="392"/>
      <c r="BE1193" s="392"/>
      <c r="BF1193" s="392"/>
      <c r="BG1193" s="392"/>
      <c r="BH1193" s="392"/>
      <c r="BI1193" s="392"/>
      <c r="BJ1193" s="392"/>
      <c r="BK1193" s="392"/>
      <c r="BL1193" s="392"/>
      <c r="BM1193" s="392"/>
      <c r="BN1193" s="392"/>
      <c r="BO1193" s="392"/>
      <c r="BP1193" s="392"/>
      <c r="BQ1193" s="392"/>
      <c r="BR1193" s="392"/>
      <c r="BS1193" s="392"/>
      <c r="BT1193" s="392"/>
      <c r="BU1193" s="392"/>
      <c r="BV1193" s="392"/>
      <c r="BW1193" s="392"/>
      <c r="BX1193" s="392"/>
      <c r="BY1193" s="392"/>
    </row>
    <row r="1194" s="211" customFormat="true" ht="15" customHeight="true" x14ac:dyDescent="0.2">
      <c r="BA1194" s="392"/>
      <c r="BB1194" s="238"/>
      <c r="BC1194" s="392"/>
      <c r="BD1194" s="392"/>
      <c r="BE1194" s="392"/>
      <c r="BF1194" s="392"/>
      <c r="BG1194" s="392"/>
      <c r="BH1194" s="392"/>
      <c r="BI1194" s="392"/>
      <c r="BJ1194" s="392"/>
      <c r="BK1194" s="392"/>
      <c r="BL1194" s="392"/>
      <c r="BM1194" s="392"/>
      <c r="BN1194" s="392"/>
      <c r="BO1194" s="392"/>
      <c r="BP1194" s="392"/>
      <c r="BQ1194" s="392"/>
      <c r="BR1194" s="392"/>
      <c r="BS1194" s="392"/>
      <c r="BT1194" s="392"/>
      <c r="BU1194" s="392"/>
      <c r="BV1194" s="392"/>
      <c r="BW1194" s="392"/>
      <c r="BX1194" s="392"/>
      <c r="BY1194" s="392"/>
    </row>
    <row r="1195" s="211" customFormat="true" ht="15" customHeight="true" x14ac:dyDescent="0.2">
      <c r="BA1195" s="392"/>
      <c r="BB1195" s="238"/>
      <c r="BC1195" s="392"/>
      <c r="BD1195" s="392"/>
      <c r="BE1195" s="392"/>
      <c r="BF1195" s="392"/>
      <c r="BG1195" s="392"/>
      <c r="BH1195" s="392"/>
      <c r="BI1195" s="392"/>
      <c r="BJ1195" s="392"/>
      <c r="BK1195" s="392"/>
      <c r="BL1195" s="392"/>
      <c r="BM1195" s="392"/>
      <c r="BN1195" s="392"/>
      <c r="BO1195" s="392"/>
      <c r="BP1195" s="392"/>
      <c r="BQ1195" s="392"/>
      <c r="BR1195" s="392"/>
      <c r="BS1195" s="392"/>
      <c r="BT1195" s="392"/>
      <c r="BU1195" s="392"/>
      <c r="BV1195" s="392"/>
      <c r="BW1195" s="392"/>
      <c r="BX1195" s="392"/>
      <c r="BY1195" s="392"/>
    </row>
    <row r="1196" s="211" customFormat="true" ht="15" customHeight="true" x14ac:dyDescent="0.2">
      <c r="BA1196" s="392"/>
      <c r="BB1196" s="238"/>
      <c r="BC1196" s="392"/>
      <c r="BD1196" s="392"/>
      <c r="BE1196" s="392"/>
      <c r="BF1196" s="392"/>
      <c r="BG1196" s="392"/>
      <c r="BH1196" s="392"/>
      <c r="BI1196" s="392"/>
      <c r="BJ1196" s="392"/>
      <c r="BK1196" s="392"/>
      <c r="BL1196" s="392"/>
      <c r="BM1196" s="392"/>
      <c r="BN1196" s="392"/>
      <c r="BO1196" s="392"/>
      <c r="BP1196" s="392"/>
      <c r="BQ1196" s="392"/>
      <c r="BR1196" s="392"/>
      <c r="BS1196" s="392"/>
      <c r="BT1196" s="392"/>
      <c r="BU1196" s="392"/>
      <c r="BV1196" s="392"/>
      <c r="BW1196" s="392"/>
      <c r="BX1196" s="392"/>
      <c r="BY1196" s="392"/>
    </row>
    <row r="1197" s="211" customFormat="true" ht="15" customHeight="true" x14ac:dyDescent="0.2">
      <c r="BA1197" s="392"/>
      <c r="BB1197" s="238"/>
      <c r="BC1197" s="392"/>
      <c r="BD1197" s="392"/>
      <c r="BE1197" s="392"/>
      <c r="BF1197" s="392"/>
      <c r="BG1197" s="392"/>
      <c r="BH1197" s="392"/>
      <c r="BI1197" s="392"/>
      <c r="BJ1197" s="392"/>
      <c r="BK1197" s="392"/>
      <c r="BL1197" s="392"/>
      <c r="BM1197" s="392"/>
      <c r="BN1197" s="392"/>
      <c r="BO1197" s="392"/>
      <c r="BP1197" s="392"/>
      <c r="BQ1197" s="392"/>
      <c r="BR1197" s="392"/>
      <c r="BS1197" s="392"/>
      <c r="BT1197" s="392"/>
      <c r="BU1197" s="392"/>
      <c r="BV1197" s="392"/>
      <c r="BW1197" s="392"/>
      <c r="BX1197" s="392"/>
      <c r="BY1197" s="392"/>
    </row>
    <row r="1198" s="211" customFormat="true" ht="15" customHeight="true" x14ac:dyDescent="0.2">
      <c r="BA1198" s="392"/>
      <c r="BB1198" s="238"/>
      <c r="BC1198" s="392"/>
      <c r="BD1198" s="392"/>
      <c r="BE1198" s="392"/>
      <c r="BF1198" s="392"/>
      <c r="BG1198" s="392"/>
      <c r="BH1198" s="392"/>
      <c r="BI1198" s="392"/>
      <c r="BJ1198" s="392"/>
      <c r="BK1198" s="392"/>
      <c r="BL1198" s="392"/>
      <c r="BM1198" s="392"/>
      <c r="BN1198" s="392"/>
      <c r="BO1198" s="392"/>
      <c r="BP1198" s="392"/>
      <c r="BQ1198" s="392"/>
      <c r="BR1198" s="392"/>
      <c r="BS1198" s="392"/>
      <c r="BT1198" s="392"/>
      <c r="BU1198" s="392"/>
      <c r="BV1198" s="392"/>
      <c r="BW1198" s="392"/>
      <c r="BX1198" s="392"/>
      <c r="BY1198" s="392"/>
    </row>
    <row r="1199" s="211" customFormat="true" ht="15" customHeight="true" x14ac:dyDescent="0.2">
      <c r="BA1199" s="392"/>
      <c r="BB1199" s="238"/>
      <c r="BC1199" s="392"/>
      <c r="BD1199" s="392"/>
      <c r="BE1199" s="392"/>
      <c r="BF1199" s="392"/>
      <c r="BG1199" s="392"/>
      <c r="BH1199" s="392"/>
      <c r="BI1199" s="392"/>
      <c r="BJ1199" s="392"/>
      <c r="BK1199" s="392"/>
      <c r="BL1199" s="392"/>
      <c r="BM1199" s="392"/>
      <c r="BN1199" s="392"/>
      <c r="BO1199" s="392"/>
      <c r="BP1199" s="392"/>
      <c r="BQ1199" s="392"/>
      <c r="BR1199" s="392"/>
      <c r="BS1199" s="392"/>
      <c r="BT1199" s="392"/>
      <c r="BU1199" s="392"/>
      <c r="BV1199" s="392"/>
      <c r="BW1199" s="392"/>
      <c r="BX1199" s="392"/>
      <c r="BY1199" s="392"/>
    </row>
    <row r="1200" s="211" customFormat="true" ht="15" customHeight="true" x14ac:dyDescent="0.2">
      <c r="BA1200" s="392"/>
      <c r="BB1200" s="238"/>
      <c r="BC1200" s="392"/>
      <c r="BD1200" s="392"/>
      <c r="BE1200" s="392"/>
      <c r="BF1200" s="392"/>
      <c r="BG1200" s="392"/>
      <c r="BH1200" s="392"/>
      <c r="BI1200" s="392"/>
      <c r="BJ1200" s="392"/>
      <c r="BK1200" s="392"/>
      <c r="BL1200" s="392"/>
      <c r="BM1200" s="392"/>
      <c r="BN1200" s="392"/>
      <c r="BO1200" s="392"/>
      <c r="BP1200" s="392"/>
      <c r="BQ1200" s="392"/>
      <c r="BR1200" s="392"/>
      <c r="BS1200" s="392"/>
      <c r="BT1200" s="392"/>
      <c r="BU1200" s="392"/>
      <c r="BV1200" s="392"/>
      <c r="BW1200" s="392"/>
      <c r="BX1200" s="392"/>
      <c r="BY1200" s="392"/>
    </row>
  </sheetData>
  <mergeCells count="999">
    <mergeCell ref="BA347:BA348"/>
    <mergeCell ref="BA349:BA350"/>
    <mergeCell ref="BA351:BA352"/>
    <mergeCell ref="BA353:BA354"/>
    <mergeCell ref="BA153:BA16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0"/>
    <mergeCell ref="M133:Q133"/>
    <mergeCell ref="A135:A139"/>
    <mergeCell ref="M120:Q120"/>
    <mergeCell ref="A122:A123"/>
    <mergeCell ref="A124:A127"/>
    <mergeCell ref="A128:A129"/>
    <mergeCell ref="A130:A132"/>
    <mergeCell ref="A153:A165"/>
    <mergeCell ref="C133:G133"/>
    <mergeCell ref="H133:L133"/>
    <mergeCell ref="C220:G220"/>
    <mergeCell ref="H220:L220"/>
    <mergeCell ref="M220:Q220"/>
    <mergeCell ref="A208:B208"/>
    <mergeCell ref="A1025:C1025"/>
    <mergeCell ref="A1026:B1026"/>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E465"/>
    <mergeCell ref="H465:I465"/>
    <mergeCell ref="M465:N465"/>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J473"/>
    <mergeCell ref="M473:O473"/>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8:G528"/>
    <mergeCell ref="H528:I528"/>
    <mergeCell ref="M528:N528"/>
    <mergeCell ref="C529:D530"/>
    <mergeCell ref="E529:G529"/>
    <mergeCell ref="H529:I529"/>
    <mergeCell ref="M529:N529"/>
    <mergeCell ref="H530:I530"/>
    <mergeCell ref="M530:N530"/>
    <mergeCell ref="C533:D533"/>
    <mergeCell ref="H533:I533"/>
    <mergeCell ref="M533:N533"/>
    <mergeCell ref="C534:E534"/>
    <mergeCell ref="H534:I534"/>
    <mergeCell ref="M534:N534"/>
    <mergeCell ref="C531:D531"/>
    <mergeCell ref="H531:I531"/>
    <mergeCell ref="M531:N531"/>
    <mergeCell ref="C532:D532"/>
    <mergeCell ref="H532:I532"/>
    <mergeCell ref="M532:N532"/>
    <mergeCell ref="C538:D538"/>
    <mergeCell ref="H538:I538"/>
    <mergeCell ref="M538:N538"/>
    <mergeCell ref="C539:D539"/>
    <mergeCell ref="H539:I539"/>
    <mergeCell ref="M539:N539"/>
    <mergeCell ref="C535:D536"/>
    <mergeCell ref="H535:I535"/>
    <mergeCell ref="M535:N535"/>
    <mergeCell ref="H536:I536"/>
    <mergeCell ref="M536:N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4:D544"/>
    <mergeCell ref="H544:L544"/>
    <mergeCell ref="M544:Q544"/>
    <mergeCell ref="C545:D545"/>
    <mergeCell ref="H545:I546"/>
    <mergeCell ref="J545:L545"/>
    <mergeCell ref="M545:N546"/>
    <mergeCell ref="O545:Q545"/>
    <mergeCell ref="C546:D546"/>
    <mergeCell ref="C549:D549"/>
    <mergeCell ref="H549:I549"/>
    <mergeCell ref="M549:N549"/>
    <mergeCell ref="C550:D550"/>
    <mergeCell ref="H550:J550"/>
    <mergeCell ref="M550:O550"/>
    <mergeCell ref="C547:D547"/>
    <mergeCell ref="H547:I547"/>
    <mergeCell ref="M547:N547"/>
    <mergeCell ref="C548:D548"/>
    <mergeCell ref="H548:I548"/>
    <mergeCell ref="M548:N548"/>
    <mergeCell ref="C554:D554"/>
    <mergeCell ref="H554:I554"/>
    <mergeCell ref="M554:N554"/>
    <mergeCell ref="C555:D555"/>
    <mergeCell ref="H555:I555"/>
    <mergeCell ref="M555:N555"/>
    <mergeCell ref="C551:D551"/>
    <mergeCell ref="H551:I552"/>
    <mergeCell ref="M551:N552"/>
    <mergeCell ref="C552:D552"/>
    <mergeCell ref="C553:D553"/>
    <mergeCell ref="H553:I553"/>
    <mergeCell ref="M553:N553"/>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E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J622"/>
    <mergeCell ref="M622:O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4:D694"/>
    <mergeCell ref="H694:I694"/>
    <mergeCell ref="M694:N694"/>
    <mergeCell ref="C692:D692"/>
    <mergeCell ref="H692:I692"/>
    <mergeCell ref="M692:N692"/>
    <mergeCell ref="C693:D693"/>
    <mergeCell ref="H693:I693"/>
    <mergeCell ref="M693:N693"/>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399</xdr:row>
                    <xdr:rowOff>9525</xdr:rowOff>
                  </from>
                  <to>
                    <xdr:col>1</xdr:col>
                    <xdr:colOff>1704975</xdr:colOff>
                    <xdr:row>400</xdr:row>
                    <xdr:rowOff>85725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01659-1391-470D-9FC3-38C59ED573BA}">
  <sheetPr codeName="Feuil8"/>
  <dimension ref="A1:CZ1200"/>
  <sheetViews>
    <sheetView showGridLines="false" workbookViewId="0"/>
  </sheetViews>
  <sheetFormatPr defaultColWidth="9.140625" defaultRowHeight="15" customHeight="true" x14ac:dyDescent="0.2"/>
  <cols>
    <col min="1" max="1" width="31.5703125" style="391" customWidth="true"/>
    <col min="2" max="2" width="41.5703125" style="391" customWidth="true"/>
    <col min="3" max="17" width="10.7109375" style="391" customWidth="true"/>
    <col min="18" max="28" width="12.5703125" style="391" customWidth="true"/>
    <col min="29" max="52" width="12.5703125" style="211" customWidth="true"/>
    <col min="53" max="53" width="31.5703125" style="392" customWidth="true"/>
    <col min="54" max="54" width="41.5703125" style="238" customWidth="true"/>
    <col min="55" max="69" width="9.140625" style="392"/>
    <col min="70" max="77" width="12.5703125" style="392" customWidth="true"/>
    <col min="78" max="104" width="12.5703125" style="211" customWidth="true"/>
    <col min="105" max="16384" width="9.140625" style="391"/>
  </cols>
  <sheetData>
    <row r="1" s="111" customFormat="true" ht="18" customHeight="true" x14ac:dyDescent="0.2">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Ethiopia</v>
      </c>
      <c r="B2" s="226"/>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2011</v>
      </c>
      <c r="B3" s="228"/>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DHS11</v>
      </c>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96" t="str">
        <f>B1028</f>
        <v/>
      </c>
      <c r="B10" s="697"/>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96" t="str">
        <f>B1027</f>
        <v/>
      </c>
      <c r="B11" s="698"/>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99"/>
      <c r="B12" s="697"/>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700"/>
      <c r="B13" s="70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398" customFormat="true" ht="15" customHeight="true" x14ac:dyDescent="0.2">
      <c r="A14" s="115" t="s">
        <v>95</v>
      </c>
      <c r="B14" s="208"/>
      <c r="C14" s="2534" t="s">
        <v>114</v>
      </c>
      <c r="D14" s="2535"/>
      <c r="E14" s="2535"/>
      <c r="F14" s="2535"/>
      <c r="G14" s="2536"/>
      <c r="H14" s="2763" t="s">
        <v>38</v>
      </c>
      <c r="I14" s="2764"/>
      <c r="J14" s="2764"/>
      <c r="K14" s="2764"/>
      <c r="L14" s="2765"/>
      <c r="M14" s="2770" t="s">
        <v>37</v>
      </c>
      <c r="N14" s="2771"/>
      <c r="O14" s="2771"/>
      <c r="P14" s="2771"/>
      <c r="Q14" s="2772"/>
      <c r="R14" s="2221" t="s">
        <v>137</v>
      </c>
      <c r="S14" s="2227"/>
      <c r="T14" s="2227"/>
      <c r="U14" s="2227"/>
      <c r="V14" s="2227"/>
      <c r="W14" s="2227"/>
      <c r="X14" s="2227"/>
      <c r="Y14" s="2227"/>
      <c r="Z14" s="2227"/>
      <c r="AA14" s="2227"/>
      <c r="AB14" s="2228"/>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694"/>
      <c r="BA14" s="217" t="s">
        <v>128</v>
      </c>
      <c r="BB14" s="115" t="s">
        <v>95</v>
      </c>
      <c r="BC14" s="2524" t="s">
        <v>114</v>
      </c>
      <c r="BD14" s="2525"/>
      <c r="BE14" s="2525"/>
      <c r="BF14" s="2525"/>
      <c r="BG14" s="2526"/>
      <c r="BH14" s="2527" t="s">
        <v>38</v>
      </c>
      <c r="BI14" s="2525"/>
      <c r="BJ14" s="2525"/>
      <c r="BK14" s="2525"/>
      <c r="BL14" s="2526"/>
      <c r="BM14" s="2527" t="s">
        <v>37</v>
      </c>
      <c r="BN14" s="2525"/>
      <c r="BO14" s="2525"/>
      <c r="BP14" s="2525"/>
      <c r="BQ14" s="2537"/>
      <c r="BR14" s="2070" t="s">
        <v>137</v>
      </c>
      <c r="BS14" s="2071"/>
      <c r="BT14" s="2071"/>
      <c r="BU14" s="2071"/>
      <c r="BV14" s="2071"/>
      <c r="BW14" s="2071"/>
      <c r="BX14" s="2071"/>
      <c r="BY14" s="2072"/>
      <c r="BZ14" s="313"/>
      <c r="CA14" s="313"/>
      <c r="CB14" s="313"/>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398" customFormat="true" ht="24" x14ac:dyDescent="0.2">
      <c r="A15" s="182" t="s">
        <v>87</v>
      </c>
      <c r="B15" s="242"/>
      <c r="C15" s="269" t="s">
        <v>0</v>
      </c>
      <c r="D15" s="270" t="s">
        <v>1</v>
      </c>
      <c r="E15" s="270" t="s">
        <v>2</v>
      </c>
      <c r="F15" s="270" t="s">
        <v>3</v>
      </c>
      <c r="G15" s="271" t="s">
        <v>4</v>
      </c>
      <c r="H15" s="1587" t="s">
        <v>0</v>
      </c>
      <c r="I15" s="1547" t="s">
        <v>1</v>
      </c>
      <c r="J15" s="1547" t="s">
        <v>2</v>
      </c>
      <c r="K15" s="1547" t="s">
        <v>3</v>
      </c>
      <c r="L15" s="1548" t="s">
        <v>4</v>
      </c>
      <c r="M15" s="1577" t="s">
        <v>0</v>
      </c>
      <c r="N15" s="1547" t="s">
        <v>1</v>
      </c>
      <c r="O15" s="1547" t="s">
        <v>2</v>
      </c>
      <c r="P15" s="1547" t="s">
        <v>3</v>
      </c>
      <c r="Q15" s="1597" t="s">
        <v>4</v>
      </c>
      <c r="R15" s="1587" t="s">
        <v>336</v>
      </c>
      <c r="S15" s="1547" t="s">
        <v>149</v>
      </c>
      <c r="T15" s="1547" t="s">
        <v>150</v>
      </c>
      <c r="U15" s="1547" t="s">
        <v>337</v>
      </c>
      <c r="V15" s="1547" t="s">
        <v>152</v>
      </c>
      <c r="W15" s="1547" t="s">
        <v>153</v>
      </c>
      <c r="X15" s="1547" t="s">
        <v>154</v>
      </c>
      <c r="Y15" s="1547" t="s">
        <v>155</v>
      </c>
      <c r="Z15" s="1547" t="s">
        <v>156</v>
      </c>
      <c r="AA15" s="1547" t="s">
        <v>157</v>
      </c>
      <c r="AB15" s="1549" t="s">
        <v>158</v>
      </c>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694"/>
      <c r="BA15" s="192" t="s">
        <v>119</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336</v>
      </c>
      <c r="BS15" s="166" t="s">
        <v>149</v>
      </c>
      <c r="BT15" s="166" t="s">
        <v>150</v>
      </c>
      <c r="BU15" s="166" t="s">
        <v>337</v>
      </c>
      <c r="BV15" s="166" t="s">
        <v>152</v>
      </c>
      <c r="BW15" s="166" t="s">
        <v>153</v>
      </c>
      <c r="BX15" s="166" t="s">
        <v>154</v>
      </c>
      <c r="BY15" s="167" t="s">
        <v>155</v>
      </c>
      <c r="BZ15" s="167" t="s">
        <v>156</v>
      </c>
      <c r="CA15" s="167" t="s">
        <v>157</v>
      </c>
      <c r="CB15" s="167" t="s">
        <v>158</v>
      </c>
      <c r="CC15" s="2144"/>
      <c r="CD15" s="2144"/>
      <c r="CE15" s="2144"/>
      <c r="CF15" s="2144"/>
      <c r="CG15" s="2144"/>
      <c r="CH15" s="2144"/>
      <c r="CI15" s="2144"/>
      <c r="CJ15" s="2144"/>
      <c r="CK15" s="2144"/>
      <c r="CL15" s="2144"/>
      <c r="CM15" s="2144"/>
      <c r="CN15" s="2144"/>
      <c r="CO15" s="2144"/>
      <c r="CP15" s="2144"/>
      <c r="CQ15" s="2144"/>
      <c r="CR15" s="2144"/>
      <c r="CS15" s="2144"/>
      <c r="CT15" s="2144"/>
      <c r="CU15" s="2144"/>
      <c r="CV15" s="2144"/>
      <c r="CW15" s="2144"/>
      <c r="CX15" s="2144"/>
      <c r="CY15" s="2144"/>
      <c r="CZ15" s="2144"/>
    </row>
    <row r="16" s="398" customFormat="true" ht="15" customHeight="true" x14ac:dyDescent="0.2">
      <c r="A16" s="2741" t="s">
        <v>13</v>
      </c>
      <c r="B16" s="1766" t="s">
        <v>14</v>
      </c>
      <c r="C16" s="1622">
        <v>33.6</v>
      </c>
      <c r="D16" s="1623">
        <v>40.700000000000003</v>
      </c>
      <c r="E16" s="1623">
        <v>44.3</v>
      </c>
      <c r="F16" s="1623">
        <v>50.5</v>
      </c>
      <c r="G16" s="1624">
        <v>89.2</v>
      </c>
      <c r="H16" s="1625">
        <v>84.5</v>
      </c>
      <c r="I16" s="1623">
        <v>93.2</v>
      </c>
      <c r="J16" s="1623">
        <v>96.7</v>
      </c>
      <c r="K16" s="1623">
        <v>99.8</v>
      </c>
      <c r="L16" s="1626">
        <v>100</v>
      </c>
      <c r="M16" s="1627">
        <v>32.5</v>
      </c>
      <c r="N16" s="1623">
        <v>37.200000000000003</v>
      </c>
      <c r="O16" s="1623">
        <v>44.4</v>
      </c>
      <c r="P16" s="1623">
        <v>42.7</v>
      </c>
      <c r="Q16" s="1624">
        <v>53.8</v>
      </c>
      <c r="R16" s="1625">
        <v>100</v>
      </c>
      <c r="S16" s="1623">
        <v>42.7</v>
      </c>
      <c r="T16" s="1623">
        <v>53.4</v>
      </c>
      <c r="U16" s="1623">
        <v>54.8</v>
      </c>
      <c r="V16" s="1623">
        <v>83.9</v>
      </c>
      <c r="W16" s="1623">
        <v>60.7</v>
      </c>
      <c r="X16" s="1623">
        <v>86</v>
      </c>
      <c r="Y16" s="1623">
        <v>45.6</v>
      </c>
      <c r="Z16" s="1623">
        <v>45.2</v>
      </c>
      <c r="AA16" s="1623">
        <v>61.9</v>
      </c>
      <c r="AB16" s="2239">
        <v>66.099999999999994</v>
      </c>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694"/>
      <c r="BA16" s="2538" t="s">
        <v>13</v>
      </c>
      <c r="BB16" s="147" t="s">
        <v>14</v>
      </c>
      <c r="BC16" s="1218" t="s">
        <v>35</v>
      </c>
      <c r="BD16" s="1238" t="s">
        <v>35</v>
      </c>
      <c r="BE16" s="1238" t="s">
        <v>35</v>
      </c>
      <c r="BF16" s="1238" t="s">
        <v>35</v>
      </c>
      <c r="BG16" s="1259" t="s">
        <v>35</v>
      </c>
      <c r="BH16" s="1280" t="s">
        <v>35</v>
      </c>
      <c r="BI16" s="1238" t="s">
        <v>35</v>
      </c>
      <c r="BJ16" s="1238" t="s">
        <v>35</v>
      </c>
      <c r="BK16" s="1238" t="s">
        <v>35</v>
      </c>
      <c r="BL16" s="1259" t="s">
        <v>35</v>
      </c>
      <c r="BM16" s="1280" t="s">
        <v>35</v>
      </c>
      <c r="BN16" s="1238" t="s">
        <v>35</v>
      </c>
      <c r="BO16" s="1238" t="s">
        <v>35</v>
      </c>
      <c r="BP16" s="1238" t="s">
        <v>35</v>
      </c>
      <c r="BQ16" s="1259" t="s">
        <v>35</v>
      </c>
      <c r="BR16" s="1280" t="s">
        <v>35</v>
      </c>
      <c r="BS16" s="1238" t="s">
        <v>35</v>
      </c>
      <c r="BT16" s="1238" t="s">
        <v>35</v>
      </c>
      <c r="BU16" s="1238" t="s">
        <v>35</v>
      </c>
      <c r="BV16" s="1238" t="s">
        <v>35</v>
      </c>
      <c r="BW16" s="1238" t="s">
        <v>35</v>
      </c>
      <c r="BX16" s="1238" t="s">
        <v>35</v>
      </c>
      <c r="BY16" s="1300" t="s">
        <v>35</v>
      </c>
      <c r="BZ16" s="1300" t="s">
        <v>35</v>
      </c>
      <c r="CA16" s="1300" t="s">
        <v>35</v>
      </c>
      <c r="CB16" s="1300" t="s">
        <v>35</v>
      </c>
      <c r="CC16" s="2145"/>
      <c r="CD16" s="2145"/>
      <c r="CE16" s="2145"/>
      <c r="CF16" s="2145"/>
      <c r="CG16" s="2145"/>
      <c r="CH16" s="2145"/>
      <c r="CI16" s="2145"/>
      <c r="CJ16" s="2145"/>
      <c r="CK16" s="2145"/>
      <c r="CL16" s="2145"/>
      <c r="CM16" s="2145"/>
      <c r="CN16" s="2145"/>
      <c r="CO16" s="2145"/>
      <c r="CP16" s="2145"/>
      <c r="CQ16" s="2145"/>
      <c r="CR16" s="2145"/>
      <c r="CS16" s="2145"/>
      <c r="CT16" s="2145"/>
      <c r="CU16" s="2145"/>
      <c r="CV16" s="2145"/>
      <c r="CW16" s="2145"/>
      <c r="CX16" s="2145"/>
      <c r="CY16" s="2145"/>
      <c r="CZ16" s="2145"/>
    </row>
    <row r="17" s="398" customFormat="true" ht="15" customHeight="true" x14ac:dyDescent="0.2">
      <c r="A17" s="2742"/>
      <c r="B17" s="1767" t="s">
        <v>51</v>
      </c>
      <c r="C17" s="1628">
        <v>66.400000000000006</v>
      </c>
      <c r="D17" s="1629">
        <v>59.3</v>
      </c>
      <c r="E17" s="1629">
        <v>55.7</v>
      </c>
      <c r="F17" s="1629">
        <v>49.5</v>
      </c>
      <c r="G17" s="1630">
        <v>10.8</v>
      </c>
      <c r="H17" s="1631">
        <v>15.5</v>
      </c>
      <c r="I17" s="1629">
        <v>6.8</v>
      </c>
      <c r="J17" s="1629">
        <v>3.3</v>
      </c>
      <c r="K17" s="1629">
        <v>0.2</v>
      </c>
      <c r="L17" s="1632">
        <v>0</v>
      </c>
      <c r="M17" s="1633">
        <v>67.5</v>
      </c>
      <c r="N17" s="1629">
        <v>62.8</v>
      </c>
      <c r="O17" s="1629">
        <v>55.6</v>
      </c>
      <c r="P17" s="1629">
        <v>57.3</v>
      </c>
      <c r="Q17" s="1630">
        <v>46.2</v>
      </c>
      <c r="R17" s="1631">
        <v>0</v>
      </c>
      <c r="S17" s="1629">
        <v>57.3</v>
      </c>
      <c r="T17" s="1629">
        <v>46.6</v>
      </c>
      <c r="U17" s="1629">
        <v>45.2</v>
      </c>
      <c r="V17" s="1629">
        <v>16.100000000000001</v>
      </c>
      <c r="W17" s="1629">
        <v>39.299999999999997</v>
      </c>
      <c r="X17" s="1629">
        <v>14</v>
      </c>
      <c r="Y17" s="1629">
        <v>54.4</v>
      </c>
      <c r="Z17" s="1629">
        <v>54.8</v>
      </c>
      <c r="AA17" s="1629">
        <v>38.1</v>
      </c>
      <c r="AB17" s="2240">
        <v>33.9</v>
      </c>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694"/>
      <c r="BA17" s="2539"/>
      <c r="BB17" s="148" t="s">
        <v>51</v>
      </c>
      <c r="BC17" s="1219" t="s">
        <v>35</v>
      </c>
      <c r="BD17" s="1239" t="s">
        <v>35</v>
      </c>
      <c r="BE17" s="1239" t="s">
        <v>35</v>
      </c>
      <c r="BF17" s="1239" t="s">
        <v>35</v>
      </c>
      <c r="BG17" s="1260" t="s">
        <v>35</v>
      </c>
      <c r="BH17" s="1281" t="s">
        <v>35</v>
      </c>
      <c r="BI17" s="1239" t="s">
        <v>35</v>
      </c>
      <c r="BJ17" s="1239" t="s">
        <v>35</v>
      </c>
      <c r="BK17" s="1239" t="s">
        <v>35</v>
      </c>
      <c r="BL17" s="1260" t="s">
        <v>35</v>
      </c>
      <c r="BM17" s="1281" t="s">
        <v>35</v>
      </c>
      <c r="BN17" s="1239" t="s">
        <v>35</v>
      </c>
      <c r="BO17" s="1239" t="s">
        <v>35</v>
      </c>
      <c r="BP17" s="1239" t="s">
        <v>35</v>
      </c>
      <c r="BQ17" s="1260" t="s">
        <v>35</v>
      </c>
      <c r="BR17" s="1281" t="s">
        <v>35</v>
      </c>
      <c r="BS17" s="1239" t="s">
        <v>35</v>
      </c>
      <c r="BT17" s="1239" t="s">
        <v>35</v>
      </c>
      <c r="BU17" s="1239" t="s">
        <v>35</v>
      </c>
      <c r="BV17" s="1239" t="s">
        <v>35</v>
      </c>
      <c r="BW17" s="1239" t="s">
        <v>35</v>
      </c>
      <c r="BX17" s="1239" t="s">
        <v>35</v>
      </c>
      <c r="BY17" s="1301" t="s">
        <v>35</v>
      </c>
      <c r="BZ17" s="1301" t="s">
        <v>35</v>
      </c>
      <c r="CA17" s="1301" t="s">
        <v>35</v>
      </c>
      <c r="CB17" s="1301" t="s">
        <v>35</v>
      </c>
      <c r="CC17" s="2146"/>
      <c r="CD17" s="2146"/>
      <c r="CE17" s="2146"/>
      <c r="CF17" s="2146"/>
      <c r="CG17" s="2146"/>
      <c r="CH17" s="2146"/>
      <c r="CI17" s="2146"/>
      <c r="CJ17" s="2146"/>
      <c r="CK17" s="2146"/>
      <c r="CL17" s="2146"/>
      <c r="CM17" s="2146"/>
      <c r="CN17" s="2146"/>
      <c r="CO17" s="2146"/>
      <c r="CP17" s="2146"/>
      <c r="CQ17" s="2146"/>
      <c r="CR17" s="2146"/>
      <c r="CS17" s="2146"/>
      <c r="CT17" s="2146"/>
      <c r="CU17" s="2146"/>
      <c r="CV17" s="2146"/>
      <c r="CW17" s="2146"/>
      <c r="CX17" s="2146"/>
      <c r="CY17" s="2146"/>
      <c r="CZ17" s="2146"/>
    </row>
    <row r="18" s="398" customFormat="true" ht="15" customHeight="true" x14ac:dyDescent="0.2">
      <c r="A18" s="2742" t="s">
        <v>60</v>
      </c>
      <c r="B18" s="1767" t="s">
        <v>15</v>
      </c>
      <c r="C18" s="1410">
        <v>16.399999999999999</v>
      </c>
      <c r="D18" s="1411">
        <v>20.8</v>
      </c>
      <c r="E18" s="1411">
        <v>23.6</v>
      </c>
      <c r="F18" s="1411">
        <v>30.3</v>
      </c>
      <c r="G18" s="1412">
        <v>76.3</v>
      </c>
      <c r="H18" s="1413">
        <v>59.7</v>
      </c>
      <c r="I18" s="1411">
        <v>81.099999999999994</v>
      </c>
      <c r="J18" s="1411">
        <v>88.8</v>
      </c>
      <c r="K18" s="1411">
        <v>95.6</v>
      </c>
      <c r="L18" s="1414">
        <v>98</v>
      </c>
      <c r="M18" s="1410">
        <v>15.5</v>
      </c>
      <c r="N18" s="1411">
        <v>19.5</v>
      </c>
      <c r="O18" s="1411">
        <v>22.1</v>
      </c>
      <c r="P18" s="1411">
        <v>24.1</v>
      </c>
      <c r="Q18" s="1412">
        <v>29.7</v>
      </c>
      <c r="R18" s="1413">
        <v>94.5</v>
      </c>
      <c r="S18" s="1411">
        <v>26.6</v>
      </c>
      <c r="T18" s="1411">
        <v>38.9</v>
      </c>
      <c r="U18" s="1411">
        <v>47.6</v>
      </c>
      <c r="V18" s="1411">
        <v>66.7</v>
      </c>
      <c r="W18" s="1411">
        <v>50.2</v>
      </c>
      <c r="X18" s="1411">
        <v>62</v>
      </c>
      <c r="Y18" s="1411">
        <v>25.8</v>
      </c>
      <c r="Z18" s="1411">
        <v>24.6</v>
      </c>
      <c r="AA18" s="1411">
        <v>33.700000000000003</v>
      </c>
      <c r="AB18" s="1414">
        <v>45</v>
      </c>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694"/>
      <c r="BA18" s="2539" t="s">
        <v>60</v>
      </c>
      <c r="BB18" s="148" t="s">
        <v>15</v>
      </c>
      <c r="BC18" s="1219" t="s">
        <v>35</v>
      </c>
      <c r="BD18" s="1239" t="s">
        <v>35</v>
      </c>
      <c r="BE18" s="1239" t="s">
        <v>35</v>
      </c>
      <c r="BF18" s="1239" t="s">
        <v>35</v>
      </c>
      <c r="BG18" s="1260" t="s">
        <v>35</v>
      </c>
      <c r="BH18" s="1281" t="s">
        <v>35</v>
      </c>
      <c r="BI18" s="1239" t="s">
        <v>35</v>
      </c>
      <c r="BJ18" s="1239" t="s">
        <v>35</v>
      </c>
      <c r="BK18" s="1239" t="s">
        <v>35</v>
      </c>
      <c r="BL18" s="1260" t="s">
        <v>35</v>
      </c>
      <c r="BM18" s="1281" t="s">
        <v>35</v>
      </c>
      <c r="BN18" s="1239" t="s">
        <v>35</v>
      </c>
      <c r="BO18" s="1239" t="s">
        <v>35</v>
      </c>
      <c r="BP18" s="1239" t="s">
        <v>35</v>
      </c>
      <c r="BQ18" s="1260" t="s">
        <v>35</v>
      </c>
      <c r="BR18" s="1281" t="s">
        <v>35</v>
      </c>
      <c r="BS18" s="1239" t="s">
        <v>35</v>
      </c>
      <c r="BT18" s="1239" t="s">
        <v>35</v>
      </c>
      <c r="BU18" s="1239" t="s">
        <v>35</v>
      </c>
      <c r="BV18" s="1239" t="s">
        <v>35</v>
      </c>
      <c r="BW18" s="1239" t="s">
        <v>35</v>
      </c>
      <c r="BX18" s="1239" t="s">
        <v>35</v>
      </c>
      <c r="BY18" s="1301" t="s">
        <v>35</v>
      </c>
      <c r="BZ18" s="1301" t="s">
        <v>35</v>
      </c>
      <c r="CA18" s="1301" t="s">
        <v>35</v>
      </c>
      <c r="CB18" s="1301" t="s">
        <v>35</v>
      </c>
      <c r="CC18" s="2146"/>
      <c r="CD18" s="2146"/>
      <c r="CE18" s="2146"/>
      <c r="CF18" s="2146"/>
      <c r="CG18" s="2146"/>
      <c r="CH18" s="2146"/>
      <c r="CI18" s="2146"/>
      <c r="CJ18" s="2146"/>
      <c r="CK18" s="2146"/>
      <c r="CL18" s="2146"/>
      <c r="CM18" s="2146"/>
      <c r="CN18" s="2146"/>
      <c r="CO18" s="2146"/>
      <c r="CP18" s="2146"/>
      <c r="CQ18" s="2146"/>
      <c r="CR18" s="2146"/>
      <c r="CS18" s="2146"/>
      <c r="CT18" s="2146"/>
      <c r="CU18" s="2146"/>
      <c r="CV18" s="2146"/>
      <c r="CW18" s="2146"/>
      <c r="CX18" s="2146"/>
      <c r="CY18" s="2146"/>
      <c r="CZ18" s="2146"/>
    </row>
    <row r="19" s="398" customFormat="true" ht="15" customHeight="true" x14ac:dyDescent="0.2">
      <c r="A19" s="2742"/>
      <c r="B19" s="1767" t="s">
        <v>16</v>
      </c>
      <c r="C19" s="1410">
        <v>17.100000000000001</v>
      </c>
      <c r="D19" s="1411">
        <v>19.899999999999999</v>
      </c>
      <c r="E19" s="1411">
        <v>20.7</v>
      </c>
      <c r="F19" s="1411">
        <v>20.2</v>
      </c>
      <c r="G19" s="1412">
        <v>12.9</v>
      </c>
      <c r="H19" s="1413">
        <v>24.7</v>
      </c>
      <c r="I19" s="1411">
        <v>12.1</v>
      </c>
      <c r="J19" s="1411">
        <v>7.9</v>
      </c>
      <c r="K19" s="1411">
        <v>4.3</v>
      </c>
      <c r="L19" s="1414">
        <v>2</v>
      </c>
      <c r="M19" s="1410">
        <v>17</v>
      </c>
      <c r="N19" s="1411">
        <v>17.600000000000001</v>
      </c>
      <c r="O19" s="1411">
        <v>22.3</v>
      </c>
      <c r="P19" s="1411">
        <v>18.5</v>
      </c>
      <c r="Q19" s="1412">
        <v>24</v>
      </c>
      <c r="R19" s="1413">
        <v>5.5</v>
      </c>
      <c r="S19" s="1411">
        <v>16</v>
      </c>
      <c r="T19" s="1411">
        <v>14.5</v>
      </c>
      <c r="U19" s="1411">
        <v>7.2</v>
      </c>
      <c r="V19" s="1411">
        <v>17.100000000000001</v>
      </c>
      <c r="W19" s="1411">
        <v>10.5</v>
      </c>
      <c r="X19" s="1411">
        <v>24</v>
      </c>
      <c r="Y19" s="1411">
        <v>19.8</v>
      </c>
      <c r="Z19" s="1411">
        <v>20.6</v>
      </c>
      <c r="AA19" s="1411">
        <v>28.2</v>
      </c>
      <c r="AB19" s="1414">
        <v>21.2</v>
      </c>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694"/>
      <c r="BA19" s="2539"/>
      <c r="BB19" s="148" t="s">
        <v>16</v>
      </c>
      <c r="BC19" s="1219" t="s">
        <v>35</v>
      </c>
      <c r="BD19" s="1239" t="s">
        <v>35</v>
      </c>
      <c r="BE19" s="1239" t="s">
        <v>35</v>
      </c>
      <c r="BF19" s="1239" t="s">
        <v>35</v>
      </c>
      <c r="BG19" s="1260" t="s">
        <v>35</v>
      </c>
      <c r="BH19" s="1281" t="s">
        <v>35</v>
      </c>
      <c r="BI19" s="1239" t="s">
        <v>35</v>
      </c>
      <c r="BJ19" s="1239" t="s">
        <v>35</v>
      </c>
      <c r="BK19" s="1239" t="s">
        <v>35</v>
      </c>
      <c r="BL19" s="1260" t="s">
        <v>35</v>
      </c>
      <c r="BM19" s="1281" t="s">
        <v>35</v>
      </c>
      <c r="BN19" s="1239" t="s">
        <v>35</v>
      </c>
      <c r="BO19" s="1239" t="s">
        <v>35</v>
      </c>
      <c r="BP19" s="1239" t="s">
        <v>35</v>
      </c>
      <c r="BQ19" s="1260" t="s">
        <v>35</v>
      </c>
      <c r="BR19" s="1281" t="s">
        <v>35</v>
      </c>
      <c r="BS19" s="1239" t="s">
        <v>35</v>
      </c>
      <c r="BT19" s="1239" t="s">
        <v>35</v>
      </c>
      <c r="BU19" s="1239" t="s">
        <v>35</v>
      </c>
      <c r="BV19" s="1239" t="s">
        <v>35</v>
      </c>
      <c r="BW19" s="1239" t="s">
        <v>35</v>
      </c>
      <c r="BX19" s="1239" t="s">
        <v>35</v>
      </c>
      <c r="BY19" s="1301" t="s">
        <v>35</v>
      </c>
      <c r="BZ19" s="1301" t="s">
        <v>35</v>
      </c>
      <c r="CA19" s="1301" t="s">
        <v>35</v>
      </c>
      <c r="CB19" s="1301" t="s">
        <v>35</v>
      </c>
      <c r="CC19" s="2146"/>
      <c r="CD19" s="2146"/>
      <c r="CE19" s="2146"/>
      <c r="CF19" s="2146"/>
      <c r="CG19" s="2146"/>
      <c r="CH19" s="2146"/>
      <c r="CI19" s="2146"/>
      <c r="CJ19" s="2146"/>
      <c r="CK19" s="2146"/>
      <c r="CL19" s="2146"/>
      <c r="CM19" s="2146"/>
      <c r="CN19" s="2146"/>
      <c r="CO19" s="2146"/>
      <c r="CP19" s="2146"/>
      <c r="CQ19" s="2146"/>
      <c r="CR19" s="2146"/>
      <c r="CS19" s="2146"/>
      <c r="CT19" s="2146"/>
      <c r="CU19" s="2146"/>
      <c r="CV19" s="2146"/>
      <c r="CW19" s="2146"/>
      <c r="CX19" s="2146"/>
      <c r="CY19" s="2146"/>
      <c r="CZ19" s="2146"/>
    </row>
    <row r="20" s="398" customFormat="true" ht="15" customHeight="true" x14ac:dyDescent="0.2">
      <c r="A20" s="2742"/>
      <c r="B20" s="1767" t="s">
        <v>22</v>
      </c>
      <c r="C20" s="1410">
        <v>44.5</v>
      </c>
      <c r="D20" s="1411">
        <v>37.799999999999997</v>
      </c>
      <c r="E20" s="1411">
        <v>35.6</v>
      </c>
      <c r="F20" s="1411">
        <v>29.8</v>
      </c>
      <c r="G20" s="1412">
        <v>7.2</v>
      </c>
      <c r="H20" s="1413">
        <v>10.9</v>
      </c>
      <c r="I20" s="1411">
        <v>6.1</v>
      </c>
      <c r="J20" s="1411">
        <v>2.5</v>
      </c>
      <c r="K20" s="1411">
        <v>0.1</v>
      </c>
      <c r="L20" s="1414">
        <v>0</v>
      </c>
      <c r="M20" s="1410">
        <v>44.9</v>
      </c>
      <c r="N20" s="1411">
        <v>41.5</v>
      </c>
      <c r="O20" s="1411">
        <v>33.4</v>
      </c>
      <c r="P20" s="1411">
        <v>36.200000000000003</v>
      </c>
      <c r="Q20" s="1412">
        <v>28.9</v>
      </c>
      <c r="R20" s="1413">
        <v>0</v>
      </c>
      <c r="S20" s="1411">
        <v>13.7</v>
      </c>
      <c r="T20" s="1411">
        <v>28</v>
      </c>
      <c r="U20" s="1411">
        <v>21.8</v>
      </c>
      <c r="V20" s="1411">
        <v>13.2</v>
      </c>
      <c r="W20" s="1411">
        <v>25.2</v>
      </c>
      <c r="X20" s="1411">
        <v>10.9</v>
      </c>
      <c r="Y20" s="1411">
        <v>37.700000000000003</v>
      </c>
      <c r="Z20" s="1411">
        <v>34.299999999999997</v>
      </c>
      <c r="AA20" s="1411">
        <v>21.6</v>
      </c>
      <c r="AB20" s="1414">
        <v>19.899999999999999</v>
      </c>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694"/>
      <c r="BA20" s="2539"/>
      <c r="BB20" s="148" t="s">
        <v>22</v>
      </c>
      <c r="BC20" s="1219" t="s">
        <v>35</v>
      </c>
      <c r="BD20" s="1239" t="s">
        <v>35</v>
      </c>
      <c r="BE20" s="1239" t="s">
        <v>35</v>
      </c>
      <c r="BF20" s="1239" t="s">
        <v>35</v>
      </c>
      <c r="BG20" s="1260" t="s">
        <v>35</v>
      </c>
      <c r="BH20" s="1281" t="s">
        <v>35</v>
      </c>
      <c r="BI20" s="1239" t="s">
        <v>35</v>
      </c>
      <c r="BJ20" s="1239" t="s">
        <v>35</v>
      </c>
      <c r="BK20" s="1239" t="s">
        <v>35</v>
      </c>
      <c r="BL20" s="1260" t="s">
        <v>35</v>
      </c>
      <c r="BM20" s="1281" t="s">
        <v>35</v>
      </c>
      <c r="BN20" s="1239" t="s">
        <v>35</v>
      </c>
      <c r="BO20" s="1239" t="s">
        <v>35</v>
      </c>
      <c r="BP20" s="1239" t="s">
        <v>35</v>
      </c>
      <c r="BQ20" s="1260" t="s">
        <v>35</v>
      </c>
      <c r="BR20" s="1281" t="s">
        <v>35</v>
      </c>
      <c r="BS20" s="1239" t="s">
        <v>35</v>
      </c>
      <c r="BT20" s="1239" t="s">
        <v>35</v>
      </c>
      <c r="BU20" s="1239" t="s">
        <v>35</v>
      </c>
      <c r="BV20" s="1239" t="s">
        <v>35</v>
      </c>
      <c r="BW20" s="1239" t="s">
        <v>35</v>
      </c>
      <c r="BX20" s="1239" t="s">
        <v>35</v>
      </c>
      <c r="BY20" s="1301" t="s">
        <v>35</v>
      </c>
      <c r="BZ20" s="1301" t="s">
        <v>35</v>
      </c>
      <c r="CA20" s="1301" t="s">
        <v>35</v>
      </c>
      <c r="CB20" s="1301" t="s">
        <v>35</v>
      </c>
      <c r="CC20" s="2146"/>
      <c r="CD20" s="2146"/>
      <c r="CE20" s="2146"/>
      <c r="CF20" s="2146"/>
      <c r="CG20" s="2146"/>
      <c r="CH20" s="2146"/>
      <c r="CI20" s="2146"/>
      <c r="CJ20" s="2146"/>
      <c r="CK20" s="2146"/>
      <c r="CL20" s="2146"/>
      <c r="CM20" s="2146"/>
      <c r="CN20" s="2146"/>
      <c r="CO20" s="2146"/>
      <c r="CP20" s="2146"/>
      <c r="CQ20" s="2146"/>
      <c r="CR20" s="2146"/>
      <c r="CS20" s="2146"/>
      <c r="CT20" s="2146"/>
      <c r="CU20" s="2146"/>
      <c r="CV20" s="2146"/>
      <c r="CW20" s="2146"/>
      <c r="CX20" s="2146"/>
      <c r="CY20" s="2146"/>
      <c r="CZ20" s="2146"/>
    </row>
    <row r="21" s="398" customFormat="true" ht="15" customHeight="true" x14ac:dyDescent="0.2">
      <c r="A21" s="2742"/>
      <c r="B21" s="1767" t="s">
        <v>17</v>
      </c>
      <c r="C21" s="1628">
        <v>22</v>
      </c>
      <c r="D21" s="1629">
        <v>21.5</v>
      </c>
      <c r="E21" s="1629">
        <v>20.100000000000001</v>
      </c>
      <c r="F21" s="1629">
        <v>19.7</v>
      </c>
      <c r="G21" s="1630">
        <v>3.6</v>
      </c>
      <c r="H21" s="1631">
        <v>4.5999999999999996</v>
      </c>
      <c r="I21" s="1629">
        <v>0.7</v>
      </c>
      <c r="J21" s="1629">
        <v>0.7</v>
      </c>
      <c r="K21" s="1629">
        <v>0.1</v>
      </c>
      <c r="L21" s="1632">
        <v>0</v>
      </c>
      <c r="M21" s="1633">
        <v>22.5</v>
      </c>
      <c r="N21" s="1629">
        <v>21.3</v>
      </c>
      <c r="O21" s="1629">
        <v>22.2</v>
      </c>
      <c r="P21" s="1629">
        <v>21.2</v>
      </c>
      <c r="Q21" s="1630">
        <v>17.399999999999999</v>
      </c>
      <c r="R21" s="1631">
        <v>0</v>
      </c>
      <c r="S21" s="1629">
        <v>43.7</v>
      </c>
      <c r="T21" s="1629">
        <v>18.600000000000001</v>
      </c>
      <c r="U21" s="1629">
        <v>23.5</v>
      </c>
      <c r="V21" s="1629">
        <v>2.9</v>
      </c>
      <c r="W21" s="1629">
        <v>14.1</v>
      </c>
      <c r="X21" s="1629">
        <v>3.1</v>
      </c>
      <c r="Y21" s="1629">
        <v>16.7</v>
      </c>
      <c r="Z21" s="1629">
        <v>20.5</v>
      </c>
      <c r="AA21" s="1629">
        <v>16.5</v>
      </c>
      <c r="AB21" s="2240">
        <v>14</v>
      </c>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694"/>
      <c r="BA21" s="2539"/>
      <c r="BB21" s="148" t="s">
        <v>17</v>
      </c>
      <c r="BC21" s="1219" t="s">
        <v>35</v>
      </c>
      <c r="BD21" s="1239" t="s">
        <v>35</v>
      </c>
      <c r="BE21" s="1239" t="s">
        <v>35</v>
      </c>
      <c r="BF21" s="1239" t="s">
        <v>35</v>
      </c>
      <c r="BG21" s="1260" t="s">
        <v>35</v>
      </c>
      <c r="BH21" s="1281" t="s">
        <v>35</v>
      </c>
      <c r="BI21" s="1239" t="s">
        <v>35</v>
      </c>
      <c r="BJ21" s="1239" t="s">
        <v>35</v>
      </c>
      <c r="BK21" s="1239" t="s">
        <v>35</v>
      </c>
      <c r="BL21" s="1260" t="s">
        <v>35</v>
      </c>
      <c r="BM21" s="1281" t="s">
        <v>35</v>
      </c>
      <c r="BN21" s="1239" t="s">
        <v>35</v>
      </c>
      <c r="BO21" s="1239" t="s">
        <v>35</v>
      </c>
      <c r="BP21" s="1239" t="s">
        <v>35</v>
      </c>
      <c r="BQ21" s="1260" t="s">
        <v>35</v>
      </c>
      <c r="BR21" s="1281" t="s">
        <v>35</v>
      </c>
      <c r="BS21" s="1239" t="s">
        <v>35</v>
      </c>
      <c r="BT21" s="1239" t="s">
        <v>35</v>
      </c>
      <c r="BU21" s="1239" t="s">
        <v>35</v>
      </c>
      <c r="BV21" s="1239" t="s">
        <v>35</v>
      </c>
      <c r="BW21" s="1239" t="s">
        <v>35</v>
      </c>
      <c r="BX21" s="1239" t="s">
        <v>35</v>
      </c>
      <c r="BY21" s="1301" t="s">
        <v>35</v>
      </c>
      <c r="BZ21" s="1301" t="s">
        <v>35</v>
      </c>
      <c r="CA21" s="1301" t="s">
        <v>35</v>
      </c>
      <c r="CB21" s="1301" t="s">
        <v>35</v>
      </c>
      <c r="CC21" s="2146"/>
      <c r="CD21" s="2146"/>
      <c r="CE21" s="2146"/>
      <c r="CF21" s="2146"/>
      <c r="CG21" s="2146"/>
      <c r="CH21" s="2146"/>
      <c r="CI21" s="2146"/>
      <c r="CJ21" s="2146"/>
      <c r="CK21" s="2146"/>
      <c r="CL21" s="2146"/>
      <c r="CM21" s="2146"/>
      <c r="CN21" s="2146"/>
      <c r="CO21" s="2146"/>
      <c r="CP21" s="2146"/>
      <c r="CQ21" s="2146"/>
      <c r="CR21" s="2146"/>
      <c r="CS21" s="2146"/>
      <c r="CT21" s="2146"/>
      <c r="CU21" s="2146"/>
      <c r="CV21" s="2146"/>
      <c r="CW21" s="2146"/>
      <c r="CX21" s="2146"/>
      <c r="CY21" s="2146"/>
      <c r="CZ21" s="2146"/>
    </row>
    <row r="22" s="398" customFormat="true" ht="15" customHeight="true" x14ac:dyDescent="0.2">
      <c r="A22" s="2742" t="s">
        <v>54</v>
      </c>
      <c r="B22" s="1767" t="s">
        <v>49</v>
      </c>
      <c r="C22" s="1628">
        <v>50.9</v>
      </c>
      <c r="D22" s="1629">
        <v>48.8</v>
      </c>
      <c r="E22" s="1629">
        <v>46.7</v>
      </c>
      <c r="F22" s="1629">
        <v>40.1</v>
      </c>
      <c r="G22" s="1630">
        <v>14.5</v>
      </c>
      <c r="H22" s="1631">
        <v>29.3</v>
      </c>
      <c r="I22" s="1629">
        <v>13</v>
      </c>
      <c r="J22" s="1629">
        <v>8.1999999999999993</v>
      </c>
      <c r="K22" s="1629">
        <v>4.3</v>
      </c>
      <c r="L22" s="1632">
        <v>2</v>
      </c>
      <c r="M22" s="1633">
        <v>52.4</v>
      </c>
      <c r="N22" s="1629">
        <v>47.5</v>
      </c>
      <c r="O22" s="1629">
        <v>50.2</v>
      </c>
      <c r="P22" s="1629">
        <v>43.4</v>
      </c>
      <c r="Q22" s="1630">
        <v>44.7</v>
      </c>
      <c r="R22" s="1631">
        <v>5.5</v>
      </c>
      <c r="S22" s="1629">
        <v>37.6</v>
      </c>
      <c r="T22" s="1629">
        <v>27.1</v>
      </c>
      <c r="U22" s="1629">
        <v>13.1</v>
      </c>
      <c r="V22" s="1629">
        <v>20.399999999999999</v>
      </c>
      <c r="W22" s="1629">
        <v>17.399999999999999</v>
      </c>
      <c r="X22" s="1629">
        <v>27.9</v>
      </c>
      <c r="Y22" s="1629">
        <v>43.4</v>
      </c>
      <c r="Z22" s="1629">
        <v>45.7</v>
      </c>
      <c r="AA22" s="1629">
        <v>45.5</v>
      </c>
      <c r="AB22" s="2240">
        <v>32</v>
      </c>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694"/>
      <c r="BA22" s="2539" t="s">
        <v>54</v>
      </c>
      <c r="BB22" s="148" t="s">
        <v>49</v>
      </c>
      <c r="BC22" s="1219" t="s">
        <v>35</v>
      </c>
      <c r="BD22" s="1239" t="s">
        <v>35</v>
      </c>
      <c r="BE22" s="1239" t="s">
        <v>35</v>
      </c>
      <c r="BF22" s="1239" t="s">
        <v>35</v>
      </c>
      <c r="BG22" s="1260" t="s">
        <v>35</v>
      </c>
      <c r="BH22" s="1281" t="s">
        <v>35</v>
      </c>
      <c r="BI22" s="1239" t="s">
        <v>35</v>
      </c>
      <c r="BJ22" s="1239" t="s">
        <v>35</v>
      </c>
      <c r="BK22" s="1239" t="s">
        <v>35</v>
      </c>
      <c r="BL22" s="1260" t="s">
        <v>35</v>
      </c>
      <c r="BM22" s="1281" t="s">
        <v>35</v>
      </c>
      <c r="BN22" s="1239" t="s">
        <v>35</v>
      </c>
      <c r="BO22" s="1239" t="s">
        <v>35</v>
      </c>
      <c r="BP22" s="1239" t="s">
        <v>35</v>
      </c>
      <c r="BQ22" s="1260" t="s">
        <v>35</v>
      </c>
      <c r="BR22" s="1281" t="s">
        <v>35</v>
      </c>
      <c r="BS22" s="1239" t="s">
        <v>35</v>
      </c>
      <c r="BT22" s="1239" t="s">
        <v>35</v>
      </c>
      <c r="BU22" s="1239" t="s">
        <v>35</v>
      </c>
      <c r="BV22" s="1239" t="s">
        <v>35</v>
      </c>
      <c r="BW22" s="1239" t="s">
        <v>35</v>
      </c>
      <c r="BX22" s="1239" t="s">
        <v>35</v>
      </c>
      <c r="BY22" s="1301" t="s">
        <v>35</v>
      </c>
      <c r="BZ22" s="1301" t="s">
        <v>35</v>
      </c>
      <c r="CA22" s="1301" t="s">
        <v>35</v>
      </c>
      <c r="CB22" s="1301" t="s">
        <v>35</v>
      </c>
      <c r="CC22" s="2146"/>
      <c r="CD22" s="2146"/>
      <c r="CE22" s="2146"/>
      <c r="CF22" s="2146"/>
      <c r="CG22" s="2146"/>
      <c r="CH22" s="2146"/>
      <c r="CI22" s="2146"/>
      <c r="CJ22" s="2146"/>
      <c r="CK22" s="2146"/>
      <c r="CL22" s="2146"/>
      <c r="CM22" s="2146"/>
      <c r="CN22" s="2146"/>
      <c r="CO22" s="2146"/>
      <c r="CP22" s="2146"/>
      <c r="CQ22" s="2146"/>
      <c r="CR22" s="2146"/>
      <c r="CS22" s="2146"/>
      <c r="CT22" s="2146"/>
      <c r="CU22" s="2146"/>
      <c r="CV22" s="2146"/>
      <c r="CW22" s="2146"/>
      <c r="CX22" s="2146"/>
      <c r="CY22" s="2146"/>
      <c r="CZ22" s="2146"/>
    </row>
    <row r="23" s="398" customFormat="true" ht="15" customHeight="true" x14ac:dyDescent="0.2">
      <c r="A23" s="2743"/>
      <c r="B23" s="1768" t="s">
        <v>48</v>
      </c>
      <c r="C23" s="1634">
        <v>49.1</v>
      </c>
      <c r="D23" s="1635">
        <v>51.2</v>
      </c>
      <c r="E23" s="1635">
        <v>53.3</v>
      </c>
      <c r="F23" s="1635">
        <v>59.9</v>
      </c>
      <c r="G23" s="1636">
        <v>85.5</v>
      </c>
      <c r="H23" s="1637">
        <v>70.7</v>
      </c>
      <c r="I23" s="1635">
        <v>87</v>
      </c>
      <c r="J23" s="1635">
        <v>91.8</v>
      </c>
      <c r="K23" s="1635">
        <v>95.7</v>
      </c>
      <c r="L23" s="1638">
        <v>98</v>
      </c>
      <c r="M23" s="1639">
        <v>47.6</v>
      </c>
      <c r="N23" s="1635">
        <v>52.5</v>
      </c>
      <c r="O23" s="1635">
        <v>49.8</v>
      </c>
      <c r="P23" s="1635">
        <v>56.6</v>
      </c>
      <c r="Q23" s="1636">
        <v>55.3</v>
      </c>
      <c r="R23" s="1637">
        <v>94.5</v>
      </c>
      <c r="S23" s="1635">
        <v>62.4</v>
      </c>
      <c r="T23" s="1635">
        <v>72.900000000000006</v>
      </c>
      <c r="U23" s="1635">
        <v>86.9</v>
      </c>
      <c r="V23" s="1635">
        <v>79.599999999999994</v>
      </c>
      <c r="W23" s="1635">
        <v>82.6</v>
      </c>
      <c r="X23" s="1635">
        <v>72.099999999999994</v>
      </c>
      <c r="Y23" s="1635">
        <v>56.6</v>
      </c>
      <c r="Z23" s="1635">
        <v>54.3</v>
      </c>
      <c r="AA23" s="1635">
        <v>54.5</v>
      </c>
      <c r="AB23" s="2241">
        <v>68</v>
      </c>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694"/>
      <c r="BA23" s="2540"/>
      <c r="BB23" s="149" t="s">
        <v>48</v>
      </c>
      <c r="BC23" s="1220" t="s">
        <v>35</v>
      </c>
      <c r="BD23" s="1240" t="s">
        <v>35</v>
      </c>
      <c r="BE23" s="1240" t="s">
        <v>35</v>
      </c>
      <c r="BF23" s="1240" t="s">
        <v>35</v>
      </c>
      <c r="BG23" s="1261" t="s">
        <v>35</v>
      </c>
      <c r="BH23" s="1282" t="s">
        <v>35</v>
      </c>
      <c r="BI23" s="1240" t="s">
        <v>35</v>
      </c>
      <c r="BJ23" s="1240" t="s">
        <v>35</v>
      </c>
      <c r="BK23" s="1240" t="s">
        <v>35</v>
      </c>
      <c r="BL23" s="1261" t="s">
        <v>35</v>
      </c>
      <c r="BM23" s="1282" t="s">
        <v>35</v>
      </c>
      <c r="BN23" s="1240" t="s">
        <v>35</v>
      </c>
      <c r="BO23" s="1240" t="s">
        <v>35</v>
      </c>
      <c r="BP23" s="1240" t="s">
        <v>35</v>
      </c>
      <c r="BQ23" s="1261" t="s">
        <v>35</v>
      </c>
      <c r="BR23" s="1282" t="s">
        <v>35</v>
      </c>
      <c r="BS23" s="1240" t="s">
        <v>35</v>
      </c>
      <c r="BT23" s="1240" t="s">
        <v>35</v>
      </c>
      <c r="BU23" s="1240" t="s">
        <v>35</v>
      </c>
      <c r="BV23" s="1240" t="s">
        <v>35</v>
      </c>
      <c r="BW23" s="1240" t="s">
        <v>35</v>
      </c>
      <c r="BX23" s="1240" t="s">
        <v>35</v>
      </c>
      <c r="BY23" s="1302" t="s">
        <v>35</v>
      </c>
      <c r="BZ23" s="1302" t="s">
        <v>35</v>
      </c>
      <c r="CA23" s="1302" t="s">
        <v>35</v>
      </c>
      <c r="CB23" s="1302" t="s">
        <v>35</v>
      </c>
      <c r="CC23" s="2147"/>
      <c r="CD23" s="2147"/>
      <c r="CE23" s="2147"/>
      <c r="CF23" s="2147"/>
      <c r="CG23" s="2147"/>
      <c r="CH23" s="2147"/>
      <c r="CI23" s="2147"/>
      <c r="CJ23" s="2147"/>
      <c r="CK23" s="2147"/>
      <c r="CL23" s="2147"/>
      <c r="CM23" s="2147"/>
      <c r="CN23" s="2147"/>
      <c r="CO23" s="2147"/>
      <c r="CP23" s="2147"/>
      <c r="CQ23" s="2147"/>
      <c r="CR23" s="2147"/>
      <c r="CS23" s="2147"/>
      <c r="CT23" s="2147"/>
      <c r="CU23" s="2147"/>
      <c r="CV23" s="2147"/>
      <c r="CW23" s="2147"/>
      <c r="CX23" s="2147"/>
      <c r="CY23" s="2147"/>
      <c r="CZ23" s="2147"/>
    </row>
    <row r="24" s="131" customFormat="true" ht="15" hidden="true" customHeight="true" x14ac:dyDescent="0.2">
      <c r="A24" s="2479" t="s">
        <v>47</v>
      </c>
      <c r="B24" s="248" t="s">
        <v>59</v>
      </c>
      <c r="C24" s="254"/>
      <c r="D24" s="255"/>
      <c r="E24" s="255"/>
      <c r="F24" s="255"/>
      <c r="G24" s="256"/>
      <c r="H24" s="257"/>
      <c r="I24" s="255"/>
      <c r="J24" s="255"/>
      <c r="K24" s="255"/>
      <c r="L24" s="258"/>
      <c r="M24" s="254"/>
      <c r="N24" s="255"/>
      <c r="O24" s="255"/>
      <c r="P24" s="255"/>
      <c r="Q24" s="256"/>
      <c r="R24" s="257"/>
      <c r="S24" s="255"/>
      <c r="T24" s="255"/>
      <c r="U24" s="255"/>
      <c r="V24" s="255"/>
      <c r="W24" s="255"/>
      <c r="X24" s="255"/>
      <c r="Y24" s="255"/>
      <c r="Z24" s="255"/>
      <c r="AA24" s="255"/>
      <c r="AB24" s="258"/>
      <c r="AC24" s="667"/>
      <c r="AD24" s="667"/>
      <c r="AE24" s="667"/>
      <c r="AF24" s="667"/>
      <c r="AG24" s="667"/>
      <c r="AH24" s="667"/>
      <c r="AI24" s="667"/>
      <c r="AJ24" s="667"/>
      <c r="AK24" s="667"/>
      <c r="AL24" s="667"/>
      <c r="AM24" s="667"/>
      <c r="AN24" s="667"/>
      <c r="AO24" s="667"/>
      <c r="AP24" s="667"/>
      <c r="AQ24" s="667"/>
      <c r="AR24" s="667"/>
      <c r="AS24" s="667"/>
      <c r="AT24" s="667"/>
      <c r="AU24" s="667"/>
      <c r="AV24" s="667"/>
      <c r="AW24" s="667"/>
      <c r="AX24" s="667"/>
      <c r="AY24" s="667"/>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480"/>
      <c r="B25" s="240" t="s">
        <v>58</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0"/>
      <c r="AA25" s="260"/>
      <c r="AB25" s="263"/>
      <c r="AC25" s="667"/>
      <c r="AD25" s="667"/>
      <c r="AE25" s="667"/>
      <c r="AF25" s="667"/>
      <c r="AG25" s="667"/>
      <c r="AH25" s="667"/>
      <c r="AI25" s="667"/>
      <c r="AJ25" s="667"/>
      <c r="AK25" s="667"/>
      <c r="AL25" s="667"/>
      <c r="AM25" s="667"/>
      <c r="AN25" s="667"/>
      <c r="AO25" s="667"/>
      <c r="AP25" s="667"/>
      <c r="AQ25" s="667"/>
      <c r="AR25" s="667"/>
      <c r="AS25" s="667"/>
      <c r="AT25" s="667"/>
      <c r="AU25" s="667"/>
      <c r="AV25" s="667"/>
      <c r="AW25" s="667"/>
      <c r="AX25" s="667"/>
      <c r="AY25" s="667"/>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481"/>
      <c r="B26" s="241" t="s">
        <v>46</v>
      </c>
      <c r="C26" s="264"/>
      <c r="D26" s="265"/>
      <c r="E26" s="265"/>
      <c r="F26" s="265"/>
      <c r="G26" s="266"/>
      <c r="H26" s="267"/>
      <c r="I26" s="265"/>
      <c r="J26" s="265"/>
      <c r="K26" s="265"/>
      <c r="L26" s="268"/>
      <c r="M26" s="264"/>
      <c r="N26" s="265"/>
      <c r="O26" s="265"/>
      <c r="P26" s="265"/>
      <c r="Q26" s="266"/>
      <c r="R26" s="2063"/>
      <c r="S26" s="2064"/>
      <c r="T26" s="2064"/>
      <c r="U26" s="2064"/>
      <c r="V26" s="2064"/>
      <c r="W26" s="2064"/>
      <c r="X26" s="2064"/>
      <c r="Y26" s="2064"/>
      <c r="Z26" s="2064"/>
      <c r="AA26" s="2064"/>
      <c r="AB26" s="2065"/>
      <c r="AC26" s="667"/>
      <c r="AD26" s="667"/>
      <c r="AE26" s="667"/>
      <c r="AF26" s="667"/>
      <c r="AG26" s="667"/>
      <c r="AH26" s="667"/>
      <c r="AI26" s="667"/>
      <c r="AJ26" s="667"/>
      <c r="AK26" s="667"/>
      <c r="AL26" s="667"/>
      <c r="AM26" s="667"/>
      <c r="AN26" s="667"/>
      <c r="AO26" s="667"/>
      <c r="AP26" s="667"/>
      <c r="AQ26" s="667"/>
      <c r="AR26" s="667"/>
      <c r="AS26" s="667"/>
      <c r="AT26" s="667"/>
      <c r="AU26" s="667"/>
      <c r="AV26" s="667"/>
      <c r="AW26" s="667"/>
      <c r="AX26" s="667"/>
      <c r="AY26" s="667"/>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399" customFormat="true" ht="15" customHeight="true" x14ac:dyDescent="0.2">
      <c r="A27" s="130"/>
      <c r="B27" s="183"/>
      <c r="C27" s="2508" t="s">
        <v>114</v>
      </c>
      <c r="D27" s="2509"/>
      <c r="E27" s="2509"/>
      <c r="F27" s="2509"/>
      <c r="G27" s="2510"/>
      <c r="H27" s="2766" t="s">
        <v>38</v>
      </c>
      <c r="I27" s="2767"/>
      <c r="J27" s="2767"/>
      <c r="K27" s="2767"/>
      <c r="L27" s="2768"/>
      <c r="M27" s="2769" t="s">
        <v>37</v>
      </c>
      <c r="N27" s="2767"/>
      <c r="O27" s="2767"/>
      <c r="P27" s="2767"/>
      <c r="Q27" s="2768"/>
      <c r="R27" s="2222" t="s">
        <v>137</v>
      </c>
      <c r="S27" s="2229"/>
      <c r="T27" s="2229"/>
      <c r="U27" s="2229"/>
      <c r="V27" s="2229"/>
      <c r="W27" s="2229"/>
      <c r="X27" s="2229"/>
      <c r="Y27" s="2229"/>
      <c r="Z27" s="2229"/>
      <c r="AA27" s="2229"/>
      <c r="AB27" s="2230"/>
      <c r="AC27" s="667"/>
      <c r="AD27" s="667"/>
      <c r="AE27" s="667"/>
      <c r="AF27" s="667"/>
      <c r="AG27" s="667"/>
      <c r="AH27" s="667"/>
      <c r="AI27" s="667"/>
      <c r="AJ27" s="667"/>
      <c r="AK27" s="667"/>
      <c r="AL27" s="667"/>
      <c r="AM27" s="667"/>
      <c r="AN27" s="667"/>
      <c r="AO27" s="667"/>
      <c r="AP27" s="667"/>
      <c r="AQ27" s="667"/>
      <c r="AR27" s="667"/>
      <c r="AS27" s="667"/>
      <c r="AT27" s="667"/>
      <c r="AU27" s="667"/>
      <c r="AV27" s="667"/>
      <c r="AW27" s="667"/>
      <c r="AX27" s="667"/>
      <c r="AY27" s="667"/>
      <c r="AZ27" s="216"/>
      <c r="BA27" s="217" t="s">
        <v>128</v>
      </c>
      <c r="BB27" s="115" t="s">
        <v>95</v>
      </c>
      <c r="BC27" s="2541" t="s">
        <v>114</v>
      </c>
      <c r="BD27" s="2542"/>
      <c r="BE27" s="2542"/>
      <c r="BF27" s="2542"/>
      <c r="BG27" s="2543"/>
      <c r="BH27" s="2544" t="s">
        <v>38</v>
      </c>
      <c r="BI27" s="2542"/>
      <c r="BJ27" s="2542"/>
      <c r="BK27" s="2542"/>
      <c r="BL27" s="2543"/>
      <c r="BM27" s="2544" t="s">
        <v>37</v>
      </c>
      <c r="BN27" s="2542"/>
      <c r="BO27" s="2542"/>
      <c r="BP27" s="2542"/>
      <c r="BQ27" s="2545"/>
      <c r="BR27" s="2073" t="s">
        <v>137</v>
      </c>
      <c r="BS27" s="2074"/>
      <c r="BT27" s="2074"/>
      <c r="BU27" s="2074"/>
      <c r="BV27" s="2074"/>
      <c r="BW27" s="2074"/>
      <c r="BX27" s="2074"/>
      <c r="BY27" s="2075"/>
      <c r="BZ27" s="313"/>
      <c r="CA27" s="313"/>
      <c r="CB27" s="313"/>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399" customFormat="true" ht="24" x14ac:dyDescent="0.2">
      <c r="A28" s="184" t="s">
        <v>69</v>
      </c>
      <c r="B28" s="243"/>
      <c r="C28" s="272" t="s">
        <v>0</v>
      </c>
      <c r="D28" s="273" t="s">
        <v>1</v>
      </c>
      <c r="E28" s="273" t="s">
        <v>2</v>
      </c>
      <c r="F28" s="273" t="s">
        <v>3</v>
      </c>
      <c r="G28" s="274" t="s">
        <v>4</v>
      </c>
      <c r="H28" s="1588" t="s">
        <v>0</v>
      </c>
      <c r="I28" s="1550" t="s">
        <v>1</v>
      </c>
      <c r="J28" s="1550" t="s">
        <v>2</v>
      </c>
      <c r="K28" s="1550" t="s">
        <v>3</v>
      </c>
      <c r="L28" s="1551" t="s">
        <v>4</v>
      </c>
      <c r="M28" s="1578" t="s">
        <v>0</v>
      </c>
      <c r="N28" s="1550" t="s">
        <v>1</v>
      </c>
      <c r="O28" s="1550" t="s">
        <v>2</v>
      </c>
      <c r="P28" s="1550" t="s">
        <v>3</v>
      </c>
      <c r="Q28" s="1598" t="s">
        <v>4</v>
      </c>
      <c r="R28" s="1588" t="s">
        <v>336</v>
      </c>
      <c r="S28" s="1550" t="s">
        <v>149</v>
      </c>
      <c r="T28" s="1550" t="s">
        <v>150</v>
      </c>
      <c r="U28" s="1550" t="s">
        <v>337</v>
      </c>
      <c r="V28" s="1550" t="s">
        <v>152</v>
      </c>
      <c r="W28" s="1550" t="s">
        <v>153</v>
      </c>
      <c r="X28" s="1550" t="s">
        <v>154</v>
      </c>
      <c r="Y28" s="1550" t="s">
        <v>155</v>
      </c>
      <c r="Z28" s="1550" t="s">
        <v>156</v>
      </c>
      <c r="AA28" s="1550" t="s">
        <v>157</v>
      </c>
      <c r="AB28" s="1552" t="s">
        <v>158</v>
      </c>
      <c r="AC28" s="667"/>
      <c r="AD28" s="667"/>
      <c r="AE28" s="667"/>
      <c r="AF28" s="667"/>
      <c r="AG28" s="667"/>
      <c r="AH28" s="667"/>
      <c r="AI28" s="667"/>
      <c r="AJ28" s="667"/>
      <c r="AK28" s="667"/>
      <c r="AL28" s="667"/>
      <c r="AM28" s="667"/>
      <c r="AN28" s="667"/>
      <c r="AO28" s="667"/>
      <c r="AP28" s="667"/>
      <c r="AQ28" s="667"/>
      <c r="AR28" s="667"/>
      <c r="AS28" s="667"/>
      <c r="AT28" s="667"/>
      <c r="AU28" s="667"/>
      <c r="AV28" s="667"/>
      <c r="AW28" s="667"/>
      <c r="AX28" s="667"/>
      <c r="AY28" s="667"/>
      <c r="AZ28" s="216"/>
      <c r="BA28" s="194" t="s">
        <v>119</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336</v>
      </c>
      <c r="BS28" s="168" t="s">
        <v>149</v>
      </c>
      <c r="BT28" s="168" t="s">
        <v>150</v>
      </c>
      <c r="BU28" s="168" t="s">
        <v>337</v>
      </c>
      <c r="BV28" s="168" t="s">
        <v>152</v>
      </c>
      <c r="BW28" s="168" t="s">
        <v>153</v>
      </c>
      <c r="BX28" s="168" t="s">
        <v>154</v>
      </c>
      <c r="BY28" s="169" t="s">
        <v>155</v>
      </c>
      <c r="BZ28" s="169" t="s">
        <v>156</v>
      </c>
      <c r="CA28" s="169" t="s">
        <v>157</v>
      </c>
      <c r="CB28" s="169" t="s">
        <v>158</v>
      </c>
      <c r="CC28" s="2148"/>
      <c r="CD28" s="2148"/>
      <c r="CE28" s="2148"/>
      <c r="CF28" s="2148"/>
      <c r="CG28" s="2148"/>
      <c r="CH28" s="2148"/>
      <c r="CI28" s="2148"/>
      <c r="CJ28" s="2148"/>
      <c r="CK28" s="2148"/>
      <c r="CL28" s="2148"/>
      <c r="CM28" s="2148"/>
      <c r="CN28" s="2148"/>
      <c r="CO28" s="2148"/>
      <c r="CP28" s="2148"/>
      <c r="CQ28" s="2148"/>
      <c r="CR28" s="2148"/>
      <c r="CS28" s="2148"/>
      <c r="CT28" s="2148"/>
      <c r="CU28" s="2148"/>
      <c r="CV28" s="2148"/>
      <c r="CW28" s="2148"/>
      <c r="CX28" s="2148"/>
      <c r="CY28" s="2148"/>
      <c r="CZ28" s="2148"/>
    </row>
    <row r="29" s="399" customFormat="true" ht="15" customHeight="true" x14ac:dyDescent="0.2">
      <c r="A29" s="2748" t="s">
        <v>57</v>
      </c>
      <c r="B29" s="1769" t="s">
        <v>49</v>
      </c>
      <c r="C29" s="1640">
        <v>14.4</v>
      </c>
      <c r="D29" s="1641">
        <v>17.399999999999999</v>
      </c>
      <c r="E29" s="1641">
        <v>20.3</v>
      </c>
      <c r="F29" s="1641">
        <v>25.5</v>
      </c>
      <c r="G29" s="1642">
        <v>78.099999999999994</v>
      </c>
      <c r="H29" s="1643">
        <v>63.5</v>
      </c>
      <c r="I29" s="1641">
        <v>82</v>
      </c>
      <c r="J29" s="1641">
        <v>88.7</v>
      </c>
      <c r="K29" s="1641">
        <v>96.7</v>
      </c>
      <c r="L29" s="1644">
        <v>97.6</v>
      </c>
      <c r="M29" s="1645">
        <v>13.4</v>
      </c>
      <c r="N29" s="1641">
        <v>15.7</v>
      </c>
      <c r="O29" s="1641">
        <v>19.2</v>
      </c>
      <c r="P29" s="1641">
        <v>18.7</v>
      </c>
      <c r="Q29" s="1642">
        <v>28.3</v>
      </c>
      <c r="R29" s="1643">
        <v>99.9</v>
      </c>
      <c r="S29" s="1641">
        <v>27.3</v>
      </c>
      <c r="T29" s="1641">
        <v>28.2</v>
      </c>
      <c r="U29" s="1641">
        <v>20.100000000000001</v>
      </c>
      <c r="V29" s="1641">
        <v>75.8</v>
      </c>
      <c r="W29" s="1641">
        <v>24.3</v>
      </c>
      <c r="X29" s="1641">
        <v>55.8</v>
      </c>
      <c r="Y29" s="1641">
        <v>29.7</v>
      </c>
      <c r="Z29" s="1641">
        <v>26.8</v>
      </c>
      <c r="AA29" s="1641">
        <v>22.8</v>
      </c>
      <c r="AB29" s="2242">
        <v>27.8</v>
      </c>
      <c r="AC29" s="667"/>
      <c r="AD29" s="667"/>
      <c r="AE29" s="667"/>
      <c r="AF29" s="667"/>
      <c r="AG29" s="667"/>
      <c r="AH29" s="667"/>
      <c r="AI29" s="667"/>
      <c r="AJ29" s="667"/>
      <c r="AK29" s="667"/>
      <c r="AL29" s="667"/>
      <c r="AM29" s="667"/>
      <c r="AN29" s="667"/>
      <c r="AO29" s="667"/>
      <c r="AP29" s="667"/>
      <c r="AQ29" s="667"/>
      <c r="AR29" s="667"/>
      <c r="AS29" s="667"/>
      <c r="AT29" s="667"/>
      <c r="AU29" s="667"/>
      <c r="AV29" s="667"/>
      <c r="AW29" s="667"/>
      <c r="AX29" s="667"/>
      <c r="AY29" s="667"/>
      <c r="AZ29" s="216"/>
      <c r="BA29" s="2506" t="s">
        <v>57</v>
      </c>
      <c r="BB29" s="150" t="s">
        <v>49</v>
      </c>
      <c r="BC29" s="1221" t="s">
        <v>35</v>
      </c>
      <c r="BD29" s="1241" t="s">
        <v>35</v>
      </c>
      <c r="BE29" s="1241" t="s">
        <v>35</v>
      </c>
      <c r="BF29" s="1241" t="s">
        <v>35</v>
      </c>
      <c r="BG29" s="1262" t="s">
        <v>35</v>
      </c>
      <c r="BH29" s="1283" t="s">
        <v>35</v>
      </c>
      <c r="BI29" s="1241" t="s">
        <v>35</v>
      </c>
      <c r="BJ29" s="1241" t="s">
        <v>35</v>
      </c>
      <c r="BK29" s="1241" t="s">
        <v>35</v>
      </c>
      <c r="BL29" s="1262" t="s">
        <v>35</v>
      </c>
      <c r="BM29" s="1283" t="s">
        <v>35</v>
      </c>
      <c r="BN29" s="1241" t="s">
        <v>35</v>
      </c>
      <c r="BO29" s="1241" t="s">
        <v>35</v>
      </c>
      <c r="BP29" s="1241" t="s">
        <v>35</v>
      </c>
      <c r="BQ29" s="1262" t="s">
        <v>35</v>
      </c>
      <c r="BR29" s="1283" t="s">
        <v>35</v>
      </c>
      <c r="BS29" s="1241" t="s">
        <v>35</v>
      </c>
      <c r="BT29" s="1241" t="s">
        <v>35</v>
      </c>
      <c r="BU29" s="1241" t="s">
        <v>35</v>
      </c>
      <c r="BV29" s="1241" t="s">
        <v>35</v>
      </c>
      <c r="BW29" s="1241" t="s">
        <v>35</v>
      </c>
      <c r="BX29" s="1241" t="s">
        <v>35</v>
      </c>
      <c r="BY29" s="1303" t="s">
        <v>35</v>
      </c>
      <c r="BZ29" s="1303" t="s">
        <v>35</v>
      </c>
      <c r="CA29" s="1303" t="s">
        <v>35</v>
      </c>
      <c r="CB29" s="1303" t="s">
        <v>35</v>
      </c>
      <c r="CC29" s="2149"/>
      <c r="CD29" s="2149"/>
      <c r="CE29" s="2149"/>
      <c r="CF29" s="2149"/>
      <c r="CG29" s="2149"/>
      <c r="CH29" s="2149"/>
      <c r="CI29" s="2149"/>
      <c r="CJ29" s="2149"/>
      <c r="CK29" s="2149"/>
      <c r="CL29" s="2149"/>
      <c r="CM29" s="2149"/>
      <c r="CN29" s="2149"/>
      <c r="CO29" s="2149"/>
      <c r="CP29" s="2149"/>
      <c r="CQ29" s="2149"/>
      <c r="CR29" s="2149"/>
      <c r="CS29" s="2149"/>
      <c r="CT29" s="2149"/>
      <c r="CU29" s="2149"/>
      <c r="CV29" s="2149"/>
      <c r="CW29" s="2149"/>
      <c r="CX29" s="2149"/>
      <c r="CY29" s="2149"/>
      <c r="CZ29" s="2149"/>
    </row>
    <row r="30" s="399" customFormat="true" ht="15" customHeight="true" x14ac:dyDescent="0.2">
      <c r="A30" s="2749"/>
      <c r="B30" s="1770" t="s">
        <v>48</v>
      </c>
      <c r="C30" s="1646">
        <v>85.6</v>
      </c>
      <c r="D30" s="1647">
        <v>82.6</v>
      </c>
      <c r="E30" s="1647">
        <v>79.7</v>
      </c>
      <c r="F30" s="1647">
        <v>74.5</v>
      </c>
      <c r="G30" s="1648">
        <v>21.9</v>
      </c>
      <c r="H30" s="1649">
        <v>36.5</v>
      </c>
      <c r="I30" s="1647">
        <v>18</v>
      </c>
      <c r="J30" s="1647">
        <v>11.3</v>
      </c>
      <c r="K30" s="1647">
        <v>3.3</v>
      </c>
      <c r="L30" s="1650">
        <v>2.4</v>
      </c>
      <c r="M30" s="1651">
        <v>86.6</v>
      </c>
      <c r="N30" s="1647">
        <v>84.3</v>
      </c>
      <c r="O30" s="1647">
        <v>80.8</v>
      </c>
      <c r="P30" s="1647">
        <v>81.3</v>
      </c>
      <c r="Q30" s="1648">
        <v>71.7</v>
      </c>
      <c r="R30" s="1649">
        <v>0.1</v>
      </c>
      <c r="S30" s="1647">
        <v>72.7</v>
      </c>
      <c r="T30" s="1647">
        <v>71.8</v>
      </c>
      <c r="U30" s="1647">
        <v>79.900000000000006</v>
      </c>
      <c r="V30" s="1647">
        <v>24.2</v>
      </c>
      <c r="W30" s="1647">
        <v>75.7</v>
      </c>
      <c r="X30" s="1647">
        <v>44.2</v>
      </c>
      <c r="Y30" s="1647">
        <v>70.3</v>
      </c>
      <c r="Z30" s="1647">
        <v>73.2</v>
      </c>
      <c r="AA30" s="1647">
        <v>77.2</v>
      </c>
      <c r="AB30" s="2243">
        <v>72.2</v>
      </c>
      <c r="AC30" s="667"/>
      <c r="AD30" s="667"/>
      <c r="AE30" s="667"/>
      <c r="AF30" s="667"/>
      <c r="AG30" s="667"/>
      <c r="AH30" s="667"/>
      <c r="AI30" s="667"/>
      <c r="AJ30" s="667"/>
      <c r="AK30" s="667"/>
      <c r="AL30" s="667"/>
      <c r="AM30" s="667"/>
      <c r="AN30" s="667"/>
      <c r="AO30" s="667"/>
      <c r="AP30" s="667"/>
      <c r="AQ30" s="667"/>
      <c r="AR30" s="667"/>
      <c r="AS30" s="667"/>
      <c r="AT30" s="667"/>
      <c r="AU30" s="667"/>
      <c r="AV30" s="667"/>
      <c r="AW30" s="667"/>
      <c r="AX30" s="667"/>
      <c r="AY30" s="667"/>
      <c r="AZ30" s="216"/>
      <c r="BA30" s="2507"/>
      <c r="BB30" s="151" t="s">
        <v>48</v>
      </c>
      <c r="BC30" s="1222" t="s">
        <v>35</v>
      </c>
      <c r="BD30" s="1242" t="s">
        <v>35</v>
      </c>
      <c r="BE30" s="1242" t="s">
        <v>35</v>
      </c>
      <c r="BF30" s="1242" t="s">
        <v>35</v>
      </c>
      <c r="BG30" s="1263" t="s">
        <v>35</v>
      </c>
      <c r="BH30" s="1284" t="s">
        <v>35</v>
      </c>
      <c r="BI30" s="1242" t="s">
        <v>35</v>
      </c>
      <c r="BJ30" s="1242" t="s">
        <v>35</v>
      </c>
      <c r="BK30" s="1242" t="s">
        <v>35</v>
      </c>
      <c r="BL30" s="1263" t="s">
        <v>35</v>
      </c>
      <c r="BM30" s="1284" t="s">
        <v>35</v>
      </c>
      <c r="BN30" s="1242" t="s">
        <v>35</v>
      </c>
      <c r="BO30" s="1242" t="s">
        <v>35</v>
      </c>
      <c r="BP30" s="1242" t="s">
        <v>35</v>
      </c>
      <c r="BQ30" s="1263" t="s">
        <v>35</v>
      </c>
      <c r="BR30" s="1284" t="s">
        <v>35</v>
      </c>
      <c r="BS30" s="1242" t="s">
        <v>35</v>
      </c>
      <c r="BT30" s="1242" t="s">
        <v>35</v>
      </c>
      <c r="BU30" s="1242" t="s">
        <v>35</v>
      </c>
      <c r="BV30" s="1242" t="s">
        <v>35</v>
      </c>
      <c r="BW30" s="1242" t="s">
        <v>35</v>
      </c>
      <c r="BX30" s="1242" t="s">
        <v>35</v>
      </c>
      <c r="BY30" s="1304" t="s">
        <v>35</v>
      </c>
      <c r="BZ30" s="1304" t="s">
        <v>35</v>
      </c>
      <c r="CA30" s="1304" t="s">
        <v>35</v>
      </c>
      <c r="CB30" s="1304" t="s">
        <v>35</v>
      </c>
      <c r="CC30" s="2150"/>
      <c r="CD30" s="2150"/>
      <c r="CE30" s="2150"/>
      <c r="CF30" s="2150"/>
      <c r="CG30" s="2150"/>
      <c r="CH30" s="2150"/>
      <c r="CI30" s="2150"/>
      <c r="CJ30" s="2150"/>
      <c r="CK30" s="2150"/>
      <c r="CL30" s="2150"/>
      <c r="CM30" s="2150"/>
      <c r="CN30" s="2150"/>
      <c r="CO30" s="2150"/>
      <c r="CP30" s="2150"/>
      <c r="CQ30" s="2150"/>
      <c r="CR30" s="2150"/>
      <c r="CS30" s="2150"/>
      <c r="CT30" s="2150"/>
      <c r="CU30" s="2150"/>
      <c r="CV30" s="2150"/>
      <c r="CW30" s="2150"/>
      <c r="CX30" s="2150"/>
      <c r="CY30" s="2150"/>
      <c r="CZ30" s="2150"/>
    </row>
    <row r="31" s="130" customFormat="true" ht="15" customHeight="true" x14ac:dyDescent="0.2">
      <c r="A31" s="2493" t="s">
        <v>103</v>
      </c>
      <c r="B31" s="249" t="s">
        <v>49</v>
      </c>
      <c r="C31" s="1652">
        <v>0.2</v>
      </c>
      <c r="D31" s="1653">
        <v>0.1</v>
      </c>
      <c r="E31" s="1653">
        <v>0.6</v>
      </c>
      <c r="F31" s="1653">
        <v>0.8</v>
      </c>
      <c r="G31" s="1654">
        <v>41.1</v>
      </c>
      <c r="H31" s="1655">
        <v>8.8000000000000007</v>
      </c>
      <c r="I31" s="1653">
        <v>28.1</v>
      </c>
      <c r="J31" s="1653">
        <v>44.8</v>
      </c>
      <c r="K31" s="1653">
        <v>67.7</v>
      </c>
      <c r="L31" s="1656">
        <v>84.5</v>
      </c>
      <c r="M31" s="1657">
        <v>0</v>
      </c>
      <c r="N31" s="1653">
        <v>0</v>
      </c>
      <c r="O31" s="1653">
        <v>0</v>
      </c>
      <c r="P31" s="1653">
        <v>0</v>
      </c>
      <c r="Q31" s="1654">
        <v>0.3</v>
      </c>
      <c r="R31" s="1655">
        <v>70.5</v>
      </c>
      <c r="S31" s="1653">
        <v>14.2</v>
      </c>
      <c r="T31" s="1653">
        <v>8</v>
      </c>
      <c r="U31" s="1653">
        <v>3.6</v>
      </c>
      <c r="V31" s="1653">
        <v>33.200000000000003</v>
      </c>
      <c r="W31" s="1653">
        <v>7.8</v>
      </c>
      <c r="X31" s="1653">
        <v>27.5</v>
      </c>
      <c r="Y31" s="1653">
        <v>4.0999999999999996</v>
      </c>
      <c r="Z31" s="1653">
        <v>4.8</v>
      </c>
      <c r="AA31" s="1653">
        <v>5.2</v>
      </c>
      <c r="AB31" s="2244">
        <v>12.6</v>
      </c>
      <c r="AC31" s="667"/>
      <c r="AD31" s="667"/>
      <c r="AE31" s="667"/>
      <c r="AF31" s="667"/>
      <c r="AG31" s="667"/>
      <c r="AH31" s="667"/>
      <c r="AI31" s="667"/>
      <c r="AJ31" s="667"/>
      <c r="AK31" s="667"/>
      <c r="AL31" s="667"/>
      <c r="AM31" s="667"/>
      <c r="AN31" s="667"/>
      <c r="AO31" s="667"/>
      <c r="AP31" s="667"/>
      <c r="AQ31" s="667"/>
      <c r="AR31" s="667"/>
      <c r="AS31" s="667"/>
      <c r="AT31" s="667"/>
      <c r="AU31" s="667"/>
      <c r="AV31" s="667"/>
      <c r="AW31" s="667"/>
      <c r="AX31" s="667"/>
      <c r="AY31" s="667"/>
      <c r="AZ31" s="216"/>
      <c r="BA31" s="2507" t="s">
        <v>103</v>
      </c>
      <c r="BB31" s="151" t="s">
        <v>49</v>
      </c>
      <c r="BC31" s="1222" t="s">
        <v>35</v>
      </c>
      <c r="BD31" s="1242" t="s">
        <v>35</v>
      </c>
      <c r="BE31" s="1242" t="s">
        <v>35</v>
      </c>
      <c r="BF31" s="1242" t="s">
        <v>35</v>
      </c>
      <c r="BG31" s="1263" t="s">
        <v>35</v>
      </c>
      <c r="BH31" s="1284" t="s">
        <v>35</v>
      </c>
      <c r="BI31" s="1242" t="s">
        <v>35</v>
      </c>
      <c r="BJ31" s="1242" t="s">
        <v>35</v>
      </c>
      <c r="BK31" s="1242" t="s">
        <v>35</v>
      </c>
      <c r="BL31" s="1263" t="s">
        <v>35</v>
      </c>
      <c r="BM31" s="1284" t="s">
        <v>35</v>
      </c>
      <c r="BN31" s="1242" t="s">
        <v>35</v>
      </c>
      <c r="BO31" s="1242" t="s">
        <v>35</v>
      </c>
      <c r="BP31" s="1242" t="s">
        <v>35</v>
      </c>
      <c r="BQ31" s="1263" t="s">
        <v>35</v>
      </c>
      <c r="BR31" s="1284" t="s">
        <v>35</v>
      </c>
      <c r="BS31" s="1242" t="s">
        <v>35</v>
      </c>
      <c r="BT31" s="1242" t="s">
        <v>35</v>
      </c>
      <c r="BU31" s="1242" t="s">
        <v>35</v>
      </c>
      <c r="BV31" s="1242" t="s">
        <v>35</v>
      </c>
      <c r="BW31" s="1242" t="s">
        <v>35</v>
      </c>
      <c r="BX31" s="1242" t="s">
        <v>35</v>
      </c>
      <c r="BY31" s="1304" t="s">
        <v>35</v>
      </c>
      <c r="BZ31" s="1304" t="s">
        <v>35</v>
      </c>
      <c r="CA31" s="1304" t="s">
        <v>35</v>
      </c>
      <c r="CB31" s="1304" t="s">
        <v>35</v>
      </c>
      <c r="CC31" s="2150"/>
      <c r="CD31" s="2150"/>
      <c r="CE31" s="2150"/>
      <c r="CF31" s="2150"/>
      <c r="CG31" s="2150"/>
      <c r="CH31" s="2150"/>
      <c r="CI31" s="2150"/>
      <c r="CJ31" s="2150"/>
      <c r="CK31" s="2150"/>
      <c r="CL31" s="2150"/>
      <c r="CM31" s="2150"/>
      <c r="CN31" s="2150"/>
      <c r="CO31" s="2150"/>
      <c r="CP31" s="2150"/>
      <c r="CQ31" s="2150"/>
      <c r="CR31" s="2150"/>
      <c r="CS31" s="2150"/>
      <c r="CT31" s="2150"/>
      <c r="CU31" s="2150"/>
      <c r="CV31" s="2150"/>
      <c r="CW31" s="2150"/>
      <c r="CX31" s="2150"/>
      <c r="CY31" s="2150"/>
      <c r="CZ31" s="2150"/>
    </row>
    <row r="32" s="130" customFormat="true" ht="15" customHeight="true" x14ac:dyDescent="0.2">
      <c r="A32" s="2493"/>
      <c r="B32" s="249" t="s">
        <v>48</v>
      </c>
      <c r="C32" s="1646">
        <v>99.8</v>
      </c>
      <c r="D32" s="1647">
        <v>99.9</v>
      </c>
      <c r="E32" s="1647">
        <v>99.4</v>
      </c>
      <c r="F32" s="1647">
        <v>99.2</v>
      </c>
      <c r="G32" s="1648">
        <v>58.9</v>
      </c>
      <c r="H32" s="1649">
        <v>91.2</v>
      </c>
      <c r="I32" s="1647">
        <v>71.900000000000006</v>
      </c>
      <c r="J32" s="1647">
        <v>55.2</v>
      </c>
      <c r="K32" s="1647">
        <v>32.299999999999997</v>
      </c>
      <c r="L32" s="1650">
        <v>15.5</v>
      </c>
      <c r="M32" s="1651">
        <v>100</v>
      </c>
      <c r="N32" s="1647">
        <v>100</v>
      </c>
      <c r="O32" s="1647">
        <v>100</v>
      </c>
      <c r="P32" s="1647">
        <v>100</v>
      </c>
      <c r="Q32" s="1648">
        <v>99.7</v>
      </c>
      <c r="R32" s="1649">
        <v>29.5</v>
      </c>
      <c r="S32" s="1647">
        <v>85.8</v>
      </c>
      <c r="T32" s="1647">
        <v>92</v>
      </c>
      <c r="U32" s="1647">
        <v>96.4</v>
      </c>
      <c r="V32" s="1647">
        <v>66.8</v>
      </c>
      <c r="W32" s="1647">
        <v>92.2</v>
      </c>
      <c r="X32" s="1647">
        <v>72.5</v>
      </c>
      <c r="Y32" s="1647">
        <v>95.9</v>
      </c>
      <c r="Z32" s="1647">
        <v>95.2</v>
      </c>
      <c r="AA32" s="1647">
        <v>94.8</v>
      </c>
      <c r="AB32" s="2243">
        <v>87.4</v>
      </c>
      <c r="AC32" s="667"/>
      <c r="AD32" s="667"/>
      <c r="AE32" s="667"/>
      <c r="AF32" s="667"/>
      <c r="AG32" s="667"/>
      <c r="AH32" s="667"/>
      <c r="AI32" s="667"/>
      <c r="AJ32" s="667"/>
      <c r="AK32" s="667"/>
      <c r="AL32" s="667"/>
      <c r="AM32" s="667"/>
      <c r="AN32" s="667"/>
      <c r="AO32" s="667"/>
      <c r="AP32" s="667"/>
      <c r="AQ32" s="667"/>
      <c r="AR32" s="667"/>
      <c r="AS32" s="667"/>
      <c r="AT32" s="667"/>
      <c r="AU32" s="667"/>
      <c r="AV32" s="667"/>
      <c r="AW32" s="667"/>
      <c r="AX32" s="667"/>
      <c r="AY32" s="667"/>
      <c r="AZ32" s="216"/>
      <c r="BA32" s="2507"/>
      <c r="BB32" s="151" t="s">
        <v>48</v>
      </c>
      <c r="BC32" s="1222" t="s">
        <v>35</v>
      </c>
      <c r="BD32" s="1242" t="s">
        <v>35</v>
      </c>
      <c r="BE32" s="1242" t="s">
        <v>35</v>
      </c>
      <c r="BF32" s="1242" t="s">
        <v>35</v>
      </c>
      <c r="BG32" s="1263" t="s">
        <v>35</v>
      </c>
      <c r="BH32" s="1284" t="s">
        <v>35</v>
      </c>
      <c r="BI32" s="1242" t="s">
        <v>35</v>
      </c>
      <c r="BJ32" s="1242" t="s">
        <v>35</v>
      </c>
      <c r="BK32" s="1242" t="s">
        <v>35</v>
      </c>
      <c r="BL32" s="1263" t="s">
        <v>35</v>
      </c>
      <c r="BM32" s="1284" t="s">
        <v>35</v>
      </c>
      <c r="BN32" s="1242" t="s">
        <v>35</v>
      </c>
      <c r="BO32" s="1242" t="s">
        <v>35</v>
      </c>
      <c r="BP32" s="1242" t="s">
        <v>35</v>
      </c>
      <c r="BQ32" s="1263" t="s">
        <v>35</v>
      </c>
      <c r="BR32" s="1284" t="s">
        <v>35</v>
      </c>
      <c r="BS32" s="1242" t="s">
        <v>35</v>
      </c>
      <c r="BT32" s="1242" t="s">
        <v>35</v>
      </c>
      <c r="BU32" s="1242" t="s">
        <v>35</v>
      </c>
      <c r="BV32" s="1242" t="s">
        <v>35</v>
      </c>
      <c r="BW32" s="1242" t="s">
        <v>35</v>
      </c>
      <c r="BX32" s="1242" t="s">
        <v>35</v>
      </c>
      <c r="BY32" s="1304" t="s">
        <v>35</v>
      </c>
      <c r="BZ32" s="1304" t="s">
        <v>35</v>
      </c>
      <c r="CA32" s="1304" t="s">
        <v>35</v>
      </c>
      <c r="CB32" s="1304" t="s">
        <v>35</v>
      </c>
      <c r="CC32" s="2150"/>
      <c r="CD32" s="2150"/>
      <c r="CE32" s="2150"/>
      <c r="CF32" s="2150"/>
      <c r="CG32" s="2150"/>
      <c r="CH32" s="2150"/>
      <c r="CI32" s="2150"/>
      <c r="CJ32" s="2150"/>
      <c r="CK32" s="2150"/>
      <c r="CL32" s="2150"/>
      <c r="CM32" s="2150"/>
      <c r="CN32" s="2150"/>
      <c r="CO32" s="2150"/>
      <c r="CP32" s="2150"/>
      <c r="CQ32" s="2150"/>
      <c r="CR32" s="2150"/>
      <c r="CS32" s="2150"/>
      <c r="CT32" s="2150"/>
      <c r="CU32" s="2150"/>
      <c r="CV32" s="2150"/>
      <c r="CW32" s="2150"/>
      <c r="CX32" s="2150"/>
      <c r="CY32" s="2150"/>
      <c r="CZ32" s="2150"/>
    </row>
    <row r="33" s="130" customFormat="true" ht="15" customHeight="true" x14ac:dyDescent="0.2">
      <c r="A33" s="2493" t="s">
        <v>104</v>
      </c>
      <c r="B33" s="249" t="s">
        <v>49</v>
      </c>
      <c r="C33" s="1144" t="s">
        <v>35</v>
      </c>
      <c r="D33" s="1158" t="s">
        <v>35</v>
      </c>
      <c r="E33" s="1158" t="s">
        <v>35</v>
      </c>
      <c r="F33" s="1158" t="s">
        <v>35</v>
      </c>
      <c r="G33" s="1172" t="s">
        <v>35</v>
      </c>
      <c r="H33" s="1186" t="s">
        <v>35</v>
      </c>
      <c r="I33" s="1158" t="s">
        <v>35</v>
      </c>
      <c r="J33" s="1158" t="s">
        <v>35</v>
      </c>
      <c r="K33" s="1158" t="s">
        <v>35</v>
      </c>
      <c r="L33" s="1200" t="s">
        <v>35</v>
      </c>
      <c r="M33" s="1212" t="s">
        <v>35</v>
      </c>
      <c r="N33" s="1158" t="s">
        <v>35</v>
      </c>
      <c r="O33" s="1158" t="s">
        <v>35</v>
      </c>
      <c r="P33" s="1158" t="s">
        <v>35</v>
      </c>
      <c r="Q33" s="1172" t="s">
        <v>35</v>
      </c>
      <c r="R33" s="1186" t="s">
        <v>35</v>
      </c>
      <c r="S33" s="1158" t="s">
        <v>35</v>
      </c>
      <c r="T33" s="1158" t="s">
        <v>35</v>
      </c>
      <c r="U33" s="1158" t="s">
        <v>35</v>
      </c>
      <c r="V33" s="1158" t="s">
        <v>35</v>
      </c>
      <c r="W33" s="1158" t="s">
        <v>35</v>
      </c>
      <c r="X33" s="1158" t="s">
        <v>35</v>
      </c>
      <c r="Y33" s="1216" t="s">
        <v>35</v>
      </c>
      <c r="Z33" s="1216" t="s">
        <v>35</v>
      </c>
      <c r="AA33" s="1216" t="s">
        <v>35</v>
      </c>
      <c r="AB33" s="2106" t="s">
        <v>35</v>
      </c>
      <c r="AC33" s="2139"/>
      <c r="AD33" s="2139"/>
      <c r="AE33" s="2139"/>
      <c r="AF33" s="2139"/>
      <c r="AG33" s="2139"/>
      <c r="AH33" s="2139"/>
      <c r="AI33" s="2139"/>
      <c r="AJ33" s="2139"/>
      <c r="AK33" s="2139"/>
      <c r="AL33" s="2139"/>
      <c r="AM33" s="2139"/>
      <c r="AN33" s="2139"/>
      <c r="AO33" s="2139"/>
      <c r="AP33" s="2139"/>
      <c r="AQ33" s="2139"/>
      <c r="AR33" s="2139"/>
      <c r="AS33" s="2139"/>
      <c r="AT33" s="2139"/>
      <c r="AU33" s="2139"/>
      <c r="AV33" s="2139"/>
      <c r="AW33" s="2139"/>
      <c r="AX33" s="2139"/>
      <c r="AY33" s="2139"/>
      <c r="AZ33" s="215"/>
      <c r="BA33" s="2507" t="s">
        <v>104</v>
      </c>
      <c r="BB33" s="151" t="s">
        <v>49</v>
      </c>
      <c r="BC33" s="1222" t="s">
        <v>35</v>
      </c>
      <c r="BD33" s="1242" t="s">
        <v>35</v>
      </c>
      <c r="BE33" s="1242" t="s">
        <v>35</v>
      </c>
      <c r="BF33" s="1242" t="s">
        <v>35</v>
      </c>
      <c r="BG33" s="1263" t="s">
        <v>35</v>
      </c>
      <c r="BH33" s="1284" t="s">
        <v>35</v>
      </c>
      <c r="BI33" s="1242" t="s">
        <v>35</v>
      </c>
      <c r="BJ33" s="1242" t="s">
        <v>35</v>
      </c>
      <c r="BK33" s="1242" t="s">
        <v>35</v>
      </c>
      <c r="BL33" s="1263" t="s">
        <v>35</v>
      </c>
      <c r="BM33" s="1284" t="s">
        <v>35</v>
      </c>
      <c r="BN33" s="1242" t="s">
        <v>35</v>
      </c>
      <c r="BO33" s="1242" t="s">
        <v>35</v>
      </c>
      <c r="BP33" s="1242" t="s">
        <v>35</v>
      </c>
      <c r="BQ33" s="1263" t="s">
        <v>35</v>
      </c>
      <c r="BR33" s="1284" t="s">
        <v>35</v>
      </c>
      <c r="BS33" s="1242" t="s">
        <v>35</v>
      </c>
      <c r="BT33" s="1242" t="s">
        <v>35</v>
      </c>
      <c r="BU33" s="1242" t="s">
        <v>35</v>
      </c>
      <c r="BV33" s="1242" t="s">
        <v>35</v>
      </c>
      <c r="BW33" s="1242" t="s">
        <v>35</v>
      </c>
      <c r="BX33" s="1242" t="s">
        <v>35</v>
      </c>
      <c r="BY33" s="1304" t="s">
        <v>35</v>
      </c>
      <c r="BZ33" s="1304" t="s">
        <v>35</v>
      </c>
      <c r="CA33" s="1304" t="s">
        <v>35</v>
      </c>
      <c r="CB33" s="1304" t="s">
        <v>35</v>
      </c>
      <c r="CC33" s="2150"/>
      <c r="CD33" s="2150"/>
      <c r="CE33" s="2150"/>
      <c r="CF33" s="2150"/>
      <c r="CG33" s="2150"/>
      <c r="CH33" s="2150"/>
      <c r="CI33" s="2150"/>
      <c r="CJ33" s="2150"/>
      <c r="CK33" s="2150"/>
      <c r="CL33" s="2150"/>
      <c r="CM33" s="2150"/>
      <c r="CN33" s="2150"/>
      <c r="CO33" s="2150"/>
      <c r="CP33" s="2150"/>
      <c r="CQ33" s="2150"/>
      <c r="CR33" s="2150"/>
      <c r="CS33" s="2150"/>
      <c r="CT33" s="2150"/>
      <c r="CU33" s="2150"/>
      <c r="CV33" s="2150"/>
      <c r="CW33" s="2150"/>
      <c r="CX33" s="2150"/>
      <c r="CY33" s="2150"/>
      <c r="CZ33" s="2150"/>
    </row>
    <row r="34" s="130" customFormat="true" ht="15" customHeight="true" x14ac:dyDescent="0.2">
      <c r="A34" s="2493"/>
      <c r="B34" s="249" t="s">
        <v>48</v>
      </c>
      <c r="C34" s="1144" t="s">
        <v>35</v>
      </c>
      <c r="D34" s="1158" t="s">
        <v>35</v>
      </c>
      <c r="E34" s="1158" t="s">
        <v>35</v>
      </c>
      <c r="F34" s="1158" t="s">
        <v>35</v>
      </c>
      <c r="G34" s="1172" t="s">
        <v>35</v>
      </c>
      <c r="H34" s="1186" t="s">
        <v>35</v>
      </c>
      <c r="I34" s="1158" t="s">
        <v>35</v>
      </c>
      <c r="J34" s="1158" t="s">
        <v>35</v>
      </c>
      <c r="K34" s="1158" t="s">
        <v>35</v>
      </c>
      <c r="L34" s="1200" t="s">
        <v>35</v>
      </c>
      <c r="M34" s="1212" t="s">
        <v>35</v>
      </c>
      <c r="N34" s="1158" t="s">
        <v>35</v>
      </c>
      <c r="O34" s="1158" t="s">
        <v>35</v>
      </c>
      <c r="P34" s="1158" t="s">
        <v>35</v>
      </c>
      <c r="Q34" s="1172" t="s">
        <v>35</v>
      </c>
      <c r="R34" s="1186" t="s">
        <v>35</v>
      </c>
      <c r="S34" s="1158" t="s">
        <v>35</v>
      </c>
      <c r="T34" s="1158" t="s">
        <v>35</v>
      </c>
      <c r="U34" s="1158" t="s">
        <v>35</v>
      </c>
      <c r="V34" s="1158" t="s">
        <v>35</v>
      </c>
      <c r="W34" s="1158" t="s">
        <v>35</v>
      </c>
      <c r="X34" s="1158" t="s">
        <v>35</v>
      </c>
      <c r="Y34" s="1216" t="s">
        <v>35</v>
      </c>
      <c r="Z34" s="1216" t="s">
        <v>35</v>
      </c>
      <c r="AA34" s="1216" t="s">
        <v>35</v>
      </c>
      <c r="AB34" s="2106" t="s">
        <v>35</v>
      </c>
      <c r="AC34" s="2139"/>
      <c r="AD34" s="2139"/>
      <c r="AE34" s="2139"/>
      <c r="AF34" s="2139"/>
      <c r="AG34" s="2139"/>
      <c r="AH34" s="2139"/>
      <c r="AI34" s="2139"/>
      <c r="AJ34" s="2139"/>
      <c r="AK34" s="2139"/>
      <c r="AL34" s="2139"/>
      <c r="AM34" s="2139"/>
      <c r="AN34" s="2139"/>
      <c r="AO34" s="2139"/>
      <c r="AP34" s="2139"/>
      <c r="AQ34" s="2139"/>
      <c r="AR34" s="2139"/>
      <c r="AS34" s="2139"/>
      <c r="AT34" s="2139"/>
      <c r="AU34" s="2139"/>
      <c r="AV34" s="2139"/>
      <c r="AW34" s="2139"/>
      <c r="AX34" s="2139"/>
      <c r="AY34" s="2139"/>
      <c r="AZ34" s="215"/>
      <c r="BA34" s="2507"/>
      <c r="BB34" s="151" t="s">
        <v>48</v>
      </c>
      <c r="BC34" s="1222" t="s">
        <v>35</v>
      </c>
      <c r="BD34" s="1242" t="s">
        <v>35</v>
      </c>
      <c r="BE34" s="1242" t="s">
        <v>35</v>
      </c>
      <c r="BF34" s="1242" t="s">
        <v>35</v>
      </c>
      <c r="BG34" s="1263" t="s">
        <v>35</v>
      </c>
      <c r="BH34" s="1284" t="s">
        <v>35</v>
      </c>
      <c r="BI34" s="1242" t="s">
        <v>35</v>
      </c>
      <c r="BJ34" s="1242" t="s">
        <v>35</v>
      </c>
      <c r="BK34" s="1242" t="s">
        <v>35</v>
      </c>
      <c r="BL34" s="1263" t="s">
        <v>35</v>
      </c>
      <c r="BM34" s="1284" t="s">
        <v>35</v>
      </c>
      <c r="BN34" s="1242" t="s">
        <v>35</v>
      </c>
      <c r="BO34" s="1242" t="s">
        <v>35</v>
      </c>
      <c r="BP34" s="1242" t="s">
        <v>35</v>
      </c>
      <c r="BQ34" s="1263" t="s">
        <v>35</v>
      </c>
      <c r="BR34" s="1284" t="s">
        <v>35</v>
      </c>
      <c r="BS34" s="1242" t="s">
        <v>35</v>
      </c>
      <c r="BT34" s="1242" t="s">
        <v>35</v>
      </c>
      <c r="BU34" s="1242" t="s">
        <v>35</v>
      </c>
      <c r="BV34" s="1242" t="s">
        <v>35</v>
      </c>
      <c r="BW34" s="1242" t="s">
        <v>35</v>
      </c>
      <c r="BX34" s="1242" t="s">
        <v>35</v>
      </c>
      <c r="BY34" s="1304" t="s">
        <v>35</v>
      </c>
      <c r="BZ34" s="1304" t="s">
        <v>35</v>
      </c>
      <c r="CA34" s="1304" t="s">
        <v>35</v>
      </c>
      <c r="CB34" s="1304" t="s">
        <v>35</v>
      </c>
      <c r="CC34" s="2150"/>
      <c r="CD34" s="2150"/>
      <c r="CE34" s="2150"/>
      <c r="CF34" s="2150"/>
      <c r="CG34" s="2150"/>
      <c r="CH34" s="2150"/>
      <c r="CI34" s="2150"/>
      <c r="CJ34" s="2150"/>
      <c r="CK34" s="2150"/>
      <c r="CL34" s="2150"/>
      <c r="CM34" s="2150"/>
      <c r="CN34" s="2150"/>
      <c r="CO34" s="2150"/>
      <c r="CP34" s="2150"/>
      <c r="CQ34" s="2150"/>
      <c r="CR34" s="2150"/>
      <c r="CS34" s="2150"/>
      <c r="CT34" s="2150"/>
      <c r="CU34" s="2150"/>
      <c r="CV34" s="2150"/>
      <c r="CW34" s="2150"/>
      <c r="CX34" s="2150"/>
      <c r="CY34" s="2150"/>
      <c r="CZ34" s="2150"/>
    </row>
    <row r="35" s="399" customFormat="true" ht="15" customHeight="true" x14ac:dyDescent="0.2">
      <c r="A35" s="2749" t="s">
        <v>55</v>
      </c>
      <c r="B35" s="1770" t="s">
        <v>49</v>
      </c>
      <c r="C35" s="1646">
        <v>1.2</v>
      </c>
      <c r="D35" s="1647">
        <v>0.9</v>
      </c>
      <c r="E35" s="1647">
        <v>2.2000000000000002</v>
      </c>
      <c r="F35" s="1647">
        <v>3</v>
      </c>
      <c r="G35" s="1648">
        <v>42.8</v>
      </c>
      <c r="H35" s="1649">
        <v>14.3</v>
      </c>
      <c r="I35" s="1647">
        <v>29.9</v>
      </c>
      <c r="J35" s="1647">
        <v>46.2</v>
      </c>
      <c r="K35" s="1647">
        <v>68.8</v>
      </c>
      <c r="L35" s="1650">
        <v>85.4</v>
      </c>
      <c r="M35" s="1651">
        <v>0.7</v>
      </c>
      <c r="N35" s="1647">
        <v>0.7</v>
      </c>
      <c r="O35" s="1647">
        <v>1.2</v>
      </c>
      <c r="P35" s="1647">
        <v>1.8</v>
      </c>
      <c r="Q35" s="1648">
        <v>2.5</v>
      </c>
      <c r="R35" s="1649">
        <v>70.8</v>
      </c>
      <c r="S35" s="1647">
        <v>16.3</v>
      </c>
      <c r="T35" s="1647">
        <v>10.5</v>
      </c>
      <c r="U35" s="1647">
        <v>5.4</v>
      </c>
      <c r="V35" s="1647">
        <v>33.299999999999997</v>
      </c>
      <c r="W35" s="1647">
        <v>8.6</v>
      </c>
      <c r="X35" s="1647">
        <v>32.200000000000003</v>
      </c>
      <c r="Y35" s="1647">
        <v>4.5999999999999996</v>
      </c>
      <c r="Z35" s="1647">
        <v>5.7</v>
      </c>
      <c r="AA35" s="1647">
        <v>19.399999999999999</v>
      </c>
      <c r="AB35" s="2243">
        <v>13</v>
      </c>
      <c r="AC35" s="667"/>
      <c r="AD35" s="667"/>
      <c r="AE35" s="667"/>
      <c r="AF35" s="667"/>
      <c r="AG35" s="667"/>
      <c r="AH35" s="667"/>
      <c r="AI35" s="667"/>
      <c r="AJ35" s="667"/>
      <c r="AK35" s="667"/>
      <c r="AL35" s="667"/>
      <c r="AM35" s="667"/>
      <c r="AN35" s="667"/>
      <c r="AO35" s="667"/>
      <c r="AP35" s="667"/>
      <c r="AQ35" s="667"/>
      <c r="AR35" s="667"/>
      <c r="AS35" s="667"/>
      <c r="AT35" s="667"/>
      <c r="AU35" s="667"/>
      <c r="AV35" s="667"/>
      <c r="AW35" s="667"/>
      <c r="AX35" s="667"/>
      <c r="AY35" s="667"/>
      <c r="AZ35" s="216"/>
      <c r="BA35" s="2507" t="s">
        <v>55</v>
      </c>
      <c r="BB35" s="151" t="s">
        <v>49</v>
      </c>
      <c r="BC35" s="1222" t="s">
        <v>35</v>
      </c>
      <c r="BD35" s="1242" t="s">
        <v>35</v>
      </c>
      <c r="BE35" s="1242" t="s">
        <v>35</v>
      </c>
      <c r="BF35" s="1242" t="s">
        <v>35</v>
      </c>
      <c r="BG35" s="1263" t="s">
        <v>35</v>
      </c>
      <c r="BH35" s="1284" t="s">
        <v>35</v>
      </c>
      <c r="BI35" s="1242" t="s">
        <v>35</v>
      </c>
      <c r="BJ35" s="1242" t="s">
        <v>35</v>
      </c>
      <c r="BK35" s="1242" t="s">
        <v>35</v>
      </c>
      <c r="BL35" s="1263" t="s">
        <v>35</v>
      </c>
      <c r="BM35" s="1284" t="s">
        <v>35</v>
      </c>
      <c r="BN35" s="1242" t="s">
        <v>35</v>
      </c>
      <c r="BO35" s="1242" t="s">
        <v>35</v>
      </c>
      <c r="BP35" s="1242" t="s">
        <v>35</v>
      </c>
      <c r="BQ35" s="1263" t="s">
        <v>35</v>
      </c>
      <c r="BR35" s="1284" t="s">
        <v>35</v>
      </c>
      <c r="BS35" s="1242" t="s">
        <v>35</v>
      </c>
      <c r="BT35" s="1242" t="s">
        <v>35</v>
      </c>
      <c r="BU35" s="1242" t="s">
        <v>35</v>
      </c>
      <c r="BV35" s="1242" t="s">
        <v>35</v>
      </c>
      <c r="BW35" s="1242" t="s">
        <v>35</v>
      </c>
      <c r="BX35" s="1242" t="s">
        <v>35</v>
      </c>
      <c r="BY35" s="1304" t="s">
        <v>35</v>
      </c>
      <c r="BZ35" s="1304" t="s">
        <v>35</v>
      </c>
      <c r="CA35" s="1304" t="s">
        <v>35</v>
      </c>
      <c r="CB35" s="1304" t="s">
        <v>35</v>
      </c>
      <c r="CC35" s="2150"/>
      <c r="CD35" s="2150"/>
      <c r="CE35" s="2150"/>
      <c r="CF35" s="2150"/>
      <c r="CG35" s="2150"/>
      <c r="CH35" s="2150"/>
      <c r="CI35" s="2150"/>
      <c r="CJ35" s="2150"/>
      <c r="CK35" s="2150"/>
      <c r="CL35" s="2150"/>
      <c r="CM35" s="2150"/>
      <c r="CN35" s="2150"/>
      <c r="CO35" s="2150"/>
      <c r="CP35" s="2150"/>
      <c r="CQ35" s="2150"/>
      <c r="CR35" s="2150"/>
      <c r="CS35" s="2150"/>
      <c r="CT35" s="2150"/>
      <c r="CU35" s="2150"/>
      <c r="CV35" s="2150"/>
      <c r="CW35" s="2150"/>
      <c r="CX35" s="2150"/>
      <c r="CY35" s="2150"/>
      <c r="CZ35" s="2150"/>
    </row>
    <row r="36" s="399" customFormat="true" ht="15" customHeight="true" x14ac:dyDescent="0.2">
      <c r="A36" s="2749"/>
      <c r="B36" s="1770" t="s">
        <v>48</v>
      </c>
      <c r="C36" s="1646">
        <v>98.8</v>
      </c>
      <c r="D36" s="1647">
        <v>99.1</v>
      </c>
      <c r="E36" s="1647">
        <v>97.8</v>
      </c>
      <c r="F36" s="1647">
        <v>97</v>
      </c>
      <c r="G36" s="1648">
        <v>57.2</v>
      </c>
      <c r="H36" s="1649">
        <v>85.7</v>
      </c>
      <c r="I36" s="1647">
        <v>70.099999999999994</v>
      </c>
      <c r="J36" s="1647">
        <v>53.8</v>
      </c>
      <c r="K36" s="1647">
        <v>31.2</v>
      </c>
      <c r="L36" s="1650">
        <v>14.6</v>
      </c>
      <c r="M36" s="1651">
        <v>99.3</v>
      </c>
      <c r="N36" s="1647">
        <v>99.3</v>
      </c>
      <c r="O36" s="1647">
        <v>98.8</v>
      </c>
      <c r="P36" s="1647">
        <v>98.2</v>
      </c>
      <c r="Q36" s="1648">
        <v>97.5</v>
      </c>
      <c r="R36" s="1649">
        <v>29.2</v>
      </c>
      <c r="S36" s="1647">
        <v>83.7</v>
      </c>
      <c r="T36" s="1647">
        <v>89.5</v>
      </c>
      <c r="U36" s="1647">
        <v>94.6</v>
      </c>
      <c r="V36" s="1647">
        <v>66.7</v>
      </c>
      <c r="W36" s="1647">
        <v>91.4</v>
      </c>
      <c r="X36" s="1647">
        <v>67.8</v>
      </c>
      <c r="Y36" s="1647">
        <v>95.4</v>
      </c>
      <c r="Z36" s="1647">
        <v>94.3</v>
      </c>
      <c r="AA36" s="1647">
        <v>80.599999999999994</v>
      </c>
      <c r="AB36" s="2243">
        <v>87</v>
      </c>
      <c r="AC36" s="667"/>
      <c r="AD36" s="667"/>
      <c r="AE36" s="667"/>
      <c r="AF36" s="667"/>
      <c r="AG36" s="667"/>
      <c r="AH36" s="667"/>
      <c r="AI36" s="667"/>
      <c r="AJ36" s="667"/>
      <c r="AK36" s="667"/>
      <c r="AL36" s="667"/>
      <c r="AM36" s="667"/>
      <c r="AN36" s="667"/>
      <c r="AO36" s="667"/>
      <c r="AP36" s="667"/>
      <c r="AQ36" s="667"/>
      <c r="AR36" s="667"/>
      <c r="AS36" s="667"/>
      <c r="AT36" s="667"/>
      <c r="AU36" s="667"/>
      <c r="AV36" s="667"/>
      <c r="AW36" s="667"/>
      <c r="AX36" s="667"/>
      <c r="AY36" s="667"/>
      <c r="AZ36" s="216"/>
      <c r="BA36" s="2507"/>
      <c r="BB36" s="151" t="s">
        <v>48</v>
      </c>
      <c r="BC36" s="1222" t="s">
        <v>35</v>
      </c>
      <c r="BD36" s="1242" t="s">
        <v>35</v>
      </c>
      <c r="BE36" s="1242" t="s">
        <v>35</v>
      </c>
      <c r="BF36" s="1242" t="s">
        <v>35</v>
      </c>
      <c r="BG36" s="1263" t="s">
        <v>35</v>
      </c>
      <c r="BH36" s="1284" t="s">
        <v>35</v>
      </c>
      <c r="BI36" s="1242" t="s">
        <v>35</v>
      </c>
      <c r="BJ36" s="1242" t="s">
        <v>35</v>
      </c>
      <c r="BK36" s="1242" t="s">
        <v>35</v>
      </c>
      <c r="BL36" s="1263" t="s">
        <v>35</v>
      </c>
      <c r="BM36" s="1284" t="s">
        <v>35</v>
      </c>
      <c r="BN36" s="1242" t="s">
        <v>35</v>
      </c>
      <c r="BO36" s="1242" t="s">
        <v>35</v>
      </c>
      <c r="BP36" s="1242" t="s">
        <v>35</v>
      </c>
      <c r="BQ36" s="1263" t="s">
        <v>35</v>
      </c>
      <c r="BR36" s="1284" t="s">
        <v>35</v>
      </c>
      <c r="BS36" s="1242" t="s">
        <v>35</v>
      </c>
      <c r="BT36" s="1242" t="s">
        <v>35</v>
      </c>
      <c r="BU36" s="1242" t="s">
        <v>35</v>
      </c>
      <c r="BV36" s="1242" t="s">
        <v>35</v>
      </c>
      <c r="BW36" s="1242" t="s">
        <v>35</v>
      </c>
      <c r="BX36" s="1242" t="s">
        <v>35</v>
      </c>
      <c r="BY36" s="1304" t="s">
        <v>35</v>
      </c>
      <c r="BZ36" s="1304" t="s">
        <v>35</v>
      </c>
      <c r="CA36" s="1304" t="s">
        <v>35</v>
      </c>
      <c r="CB36" s="1304" t="s">
        <v>35</v>
      </c>
      <c r="CC36" s="2150"/>
      <c r="CD36" s="2150"/>
      <c r="CE36" s="2150"/>
      <c r="CF36" s="2150"/>
      <c r="CG36" s="2150"/>
      <c r="CH36" s="2150"/>
      <c r="CI36" s="2150"/>
      <c r="CJ36" s="2150"/>
      <c r="CK36" s="2150"/>
      <c r="CL36" s="2150"/>
      <c r="CM36" s="2150"/>
      <c r="CN36" s="2150"/>
      <c r="CO36" s="2150"/>
      <c r="CP36" s="2150"/>
      <c r="CQ36" s="2150"/>
      <c r="CR36" s="2150"/>
      <c r="CS36" s="2150"/>
      <c r="CT36" s="2150"/>
      <c r="CU36" s="2150"/>
      <c r="CV36" s="2150"/>
      <c r="CW36" s="2150"/>
      <c r="CX36" s="2150"/>
      <c r="CY36" s="2150"/>
      <c r="CZ36" s="2150"/>
    </row>
    <row r="37" s="399" customFormat="true" ht="15" customHeight="true" x14ac:dyDescent="0.2">
      <c r="A37" s="2749" t="s">
        <v>159</v>
      </c>
      <c r="B37" s="1770" t="s">
        <v>49</v>
      </c>
      <c r="C37" s="1646">
        <v>1</v>
      </c>
      <c r="D37" s="1647">
        <v>0.7</v>
      </c>
      <c r="E37" s="1647">
        <v>1.4</v>
      </c>
      <c r="F37" s="1647">
        <v>2.6</v>
      </c>
      <c r="G37" s="1648">
        <v>42.6</v>
      </c>
      <c r="H37" s="1649">
        <v>14.2</v>
      </c>
      <c r="I37" s="1647">
        <v>29.9</v>
      </c>
      <c r="J37" s="1647">
        <v>46.2</v>
      </c>
      <c r="K37" s="1647">
        <v>68.7</v>
      </c>
      <c r="L37" s="1650">
        <v>85.4</v>
      </c>
      <c r="M37" s="1651">
        <v>0.5</v>
      </c>
      <c r="N37" s="1647">
        <v>0.5</v>
      </c>
      <c r="O37" s="1647">
        <v>0.7</v>
      </c>
      <c r="P37" s="1647">
        <v>1.3</v>
      </c>
      <c r="Q37" s="1648">
        <v>1.9</v>
      </c>
      <c r="R37" s="1649">
        <v>70.8</v>
      </c>
      <c r="S37" s="1647">
        <v>16.3</v>
      </c>
      <c r="T37" s="1647">
        <v>9.9</v>
      </c>
      <c r="U37" s="1647">
        <v>5.2</v>
      </c>
      <c r="V37" s="1647">
        <v>33.299999999999997</v>
      </c>
      <c r="W37" s="1647">
        <v>8.6</v>
      </c>
      <c r="X37" s="1647">
        <v>31.9</v>
      </c>
      <c r="Y37" s="1647">
        <v>4.4000000000000004</v>
      </c>
      <c r="Z37" s="1647">
        <v>5.3</v>
      </c>
      <c r="AA37" s="1647">
        <v>19.3</v>
      </c>
      <c r="AB37" s="2243">
        <v>12.8</v>
      </c>
      <c r="AC37" s="667"/>
      <c r="AD37" s="667"/>
      <c r="AE37" s="667"/>
      <c r="AF37" s="667"/>
      <c r="AG37" s="667"/>
      <c r="AH37" s="667"/>
      <c r="AI37" s="667"/>
      <c r="AJ37" s="667"/>
      <c r="AK37" s="667"/>
      <c r="AL37" s="667"/>
      <c r="AM37" s="667"/>
      <c r="AN37" s="667"/>
      <c r="AO37" s="667"/>
      <c r="AP37" s="667"/>
      <c r="AQ37" s="667"/>
      <c r="AR37" s="667"/>
      <c r="AS37" s="667"/>
      <c r="AT37" s="667"/>
      <c r="AU37" s="667"/>
      <c r="AV37" s="667"/>
      <c r="AW37" s="667"/>
      <c r="AX37" s="667"/>
      <c r="AY37" s="667"/>
      <c r="AZ37" s="216"/>
      <c r="BA37" s="2507" t="s">
        <v>125</v>
      </c>
      <c r="BB37" s="151" t="s">
        <v>49</v>
      </c>
      <c r="BC37" s="1222" t="s">
        <v>35</v>
      </c>
      <c r="BD37" s="1242" t="s">
        <v>35</v>
      </c>
      <c r="BE37" s="1242" t="s">
        <v>35</v>
      </c>
      <c r="BF37" s="1242" t="s">
        <v>35</v>
      </c>
      <c r="BG37" s="1263" t="s">
        <v>35</v>
      </c>
      <c r="BH37" s="1284" t="s">
        <v>35</v>
      </c>
      <c r="BI37" s="1242" t="s">
        <v>35</v>
      </c>
      <c r="BJ37" s="1242" t="s">
        <v>35</v>
      </c>
      <c r="BK37" s="1242" t="s">
        <v>35</v>
      </c>
      <c r="BL37" s="1263" t="s">
        <v>35</v>
      </c>
      <c r="BM37" s="1284" t="s">
        <v>35</v>
      </c>
      <c r="BN37" s="1242" t="s">
        <v>35</v>
      </c>
      <c r="BO37" s="1242" t="s">
        <v>35</v>
      </c>
      <c r="BP37" s="1242" t="s">
        <v>35</v>
      </c>
      <c r="BQ37" s="1263" t="s">
        <v>35</v>
      </c>
      <c r="BR37" s="1284" t="s">
        <v>35</v>
      </c>
      <c r="BS37" s="1242" t="s">
        <v>35</v>
      </c>
      <c r="BT37" s="1242" t="s">
        <v>35</v>
      </c>
      <c r="BU37" s="1242" t="s">
        <v>35</v>
      </c>
      <c r="BV37" s="1242" t="s">
        <v>35</v>
      </c>
      <c r="BW37" s="1242" t="s">
        <v>35</v>
      </c>
      <c r="BX37" s="1242" t="s">
        <v>35</v>
      </c>
      <c r="BY37" s="1304" t="s">
        <v>35</v>
      </c>
      <c r="BZ37" s="1304" t="s">
        <v>35</v>
      </c>
      <c r="CA37" s="1304" t="s">
        <v>35</v>
      </c>
      <c r="CB37" s="1304" t="s">
        <v>35</v>
      </c>
      <c r="CC37" s="2150"/>
      <c r="CD37" s="2150"/>
      <c r="CE37" s="2150"/>
      <c r="CF37" s="2150"/>
      <c r="CG37" s="2150"/>
      <c r="CH37" s="2150"/>
      <c r="CI37" s="2150"/>
      <c r="CJ37" s="2150"/>
      <c r="CK37" s="2150"/>
      <c r="CL37" s="2150"/>
      <c r="CM37" s="2150"/>
      <c r="CN37" s="2150"/>
      <c r="CO37" s="2150"/>
      <c r="CP37" s="2150"/>
      <c r="CQ37" s="2150"/>
      <c r="CR37" s="2150"/>
      <c r="CS37" s="2150"/>
      <c r="CT37" s="2150"/>
      <c r="CU37" s="2150"/>
      <c r="CV37" s="2150"/>
      <c r="CW37" s="2150"/>
      <c r="CX37" s="2150"/>
      <c r="CY37" s="2150"/>
      <c r="CZ37" s="2150"/>
    </row>
    <row r="38" s="399" customFormat="true" ht="15" customHeight="true" x14ac:dyDescent="0.2">
      <c r="A38" s="2749"/>
      <c r="B38" s="1770" t="s">
        <v>48</v>
      </c>
      <c r="C38" s="1646">
        <v>99</v>
      </c>
      <c r="D38" s="1647">
        <v>99.3</v>
      </c>
      <c r="E38" s="1647">
        <v>98.6</v>
      </c>
      <c r="F38" s="1647">
        <v>97.4</v>
      </c>
      <c r="G38" s="1648">
        <v>57.4</v>
      </c>
      <c r="H38" s="1649">
        <v>85.8</v>
      </c>
      <c r="I38" s="1647">
        <v>70.099999999999994</v>
      </c>
      <c r="J38" s="1647">
        <v>53.8</v>
      </c>
      <c r="K38" s="1647">
        <v>31.3</v>
      </c>
      <c r="L38" s="1650">
        <v>14.6</v>
      </c>
      <c r="M38" s="1651">
        <v>99.5</v>
      </c>
      <c r="N38" s="1647">
        <v>99.5</v>
      </c>
      <c r="O38" s="1647">
        <v>99.3</v>
      </c>
      <c r="P38" s="1647">
        <v>98.7</v>
      </c>
      <c r="Q38" s="1648">
        <v>98.1</v>
      </c>
      <c r="R38" s="1649">
        <v>29.2</v>
      </c>
      <c r="S38" s="1647">
        <v>83.7</v>
      </c>
      <c r="T38" s="1647">
        <v>90.1</v>
      </c>
      <c r="U38" s="1647">
        <v>94.8</v>
      </c>
      <c r="V38" s="1647">
        <v>66.7</v>
      </c>
      <c r="W38" s="1647">
        <v>91.4</v>
      </c>
      <c r="X38" s="1647">
        <v>68.099999999999994</v>
      </c>
      <c r="Y38" s="1647">
        <v>95.6</v>
      </c>
      <c r="Z38" s="1647">
        <v>94.7</v>
      </c>
      <c r="AA38" s="1647">
        <v>80.7</v>
      </c>
      <c r="AB38" s="2243">
        <v>87.2</v>
      </c>
      <c r="AC38" s="667"/>
      <c r="AD38" s="667"/>
      <c r="AE38" s="667"/>
      <c r="AF38" s="667"/>
      <c r="AG38" s="667"/>
      <c r="AH38" s="667"/>
      <c r="AI38" s="667"/>
      <c r="AJ38" s="667"/>
      <c r="AK38" s="667"/>
      <c r="AL38" s="667"/>
      <c r="AM38" s="667"/>
      <c r="AN38" s="667"/>
      <c r="AO38" s="667"/>
      <c r="AP38" s="667"/>
      <c r="AQ38" s="667"/>
      <c r="AR38" s="667"/>
      <c r="AS38" s="667"/>
      <c r="AT38" s="667"/>
      <c r="AU38" s="667"/>
      <c r="AV38" s="667"/>
      <c r="AW38" s="667"/>
      <c r="AX38" s="667"/>
      <c r="AY38" s="667"/>
      <c r="AZ38" s="216"/>
      <c r="BA38" s="2507"/>
      <c r="BB38" s="151" t="s">
        <v>48</v>
      </c>
      <c r="BC38" s="1222" t="s">
        <v>35</v>
      </c>
      <c r="BD38" s="1242" t="s">
        <v>35</v>
      </c>
      <c r="BE38" s="1242" t="s">
        <v>35</v>
      </c>
      <c r="BF38" s="1242" t="s">
        <v>35</v>
      </c>
      <c r="BG38" s="1263" t="s">
        <v>35</v>
      </c>
      <c r="BH38" s="1284" t="s">
        <v>35</v>
      </c>
      <c r="BI38" s="1242" t="s">
        <v>35</v>
      </c>
      <c r="BJ38" s="1242" t="s">
        <v>35</v>
      </c>
      <c r="BK38" s="1242" t="s">
        <v>35</v>
      </c>
      <c r="BL38" s="1263" t="s">
        <v>35</v>
      </c>
      <c r="BM38" s="1284" t="s">
        <v>35</v>
      </c>
      <c r="BN38" s="1242" t="s">
        <v>35</v>
      </c>
      <c r="BO38" s="1242" t="s">
        <v>35</v>
      </c>
      <c r="BP38" s="1242" t="s">
        <v>35</v>
      </c>
      <c r="BQ38" s="1263" t="s">
        <v>35</v>
      </c>
      <c r="BR38" s="1284" t="s">
        <v>35</v>
      </c>
      <c r="BS38" s="1242" t="s">
        <v>35</v>
      </c>
      <c r="BT38" s="1242" t="s">
        <v>35</v>
      </c>
      <c r="BU38" s="1242" t="s">
        <v>35</v>
      </c>
      <c r="BV38" s="1242" t="s">
        <v>35</v>
      </c>
      <c r="BW38" s="1242" t="s">
        <v>35</v>
      </c>
      <c r="BX38" s="1242" t="s">
        <v>35</v>
      </c>
      <c r="BY38" s="1304" t="s">
        <v>35</v>
      </c>
      <c r="BZ38" s="1304" t="s">
        <v>35</v>
      </c>
      <c r="CA38" s="1304" t="s">
        <v>35</v>
      </c>
      <c r="CB38" s="1304" t="s">
        <v>35</v>
      </c>
      <c r="CC38" s="2150"/>
      <c r="CD38" s="2150"/>
      <c r="CE38" s="2150"/>
      <c r="CF38" s="2150"/>
      <c r="CG38" s="2150"/>
      <c r="CH38" s="2150"/>
      <c r="CI38" s="2150"/>
      <c r="CJ38" s="2150"/>
      <c r="CK38" s="2150"/>
      <c r="CL38" s="2150"/>
      <c r="CM38" s="2150"/>
      <c r="CN38" s="2150"/>
      <c r="CO38" s="2150"/>
      <c r="CP38" s="2150"/>
      <c r="CQ38" s="2150"/>
      <c r="CR38" s="2150"/>
      <c r="CS38" s="2150"/>
      <c r="CT38" s="2150"/>
      <c r="CU38" s="2150"/>
      <c r="CV38" s="2150"/>
      <c r="CW38" s="2150"/>
      <c r="CX38" s="2150"/>
      <c r="CY38" s="2150"/>
      <c r="CZ38" s="2150"/>
    </row>
    <row r="39" s="130" customFormat="true" ht="15" customHeight="true" x14ac:dyDescent="0.2">
      <c r="A39" s="2493" t="s">
        <v>122</v>
      </c>
      <c r="B39" s="249" t="s">
        <v>49</v>
      </c>
      <c r="C39" s="1144" t="s">
        <v>35</v>
      </c>
      <c r="D39" s="1158" t="s">
        <v>35</v>
      </c>
      <c r="E39" s="1158" t="s">
        <v>35</v>
      </c>
      <c r="F39" s="1158" t="s">
        <v>35</v>
      </c>
      <c r="G39" s="1172" t="s">
        <v>35</v>
      </c>
      <c r="H39" s="1186" t="s">
        <v>35</v>
      </c>
      <c r="I39" s="1158" t="s">
        <v>35</v>
      </c>
      <c r="J39" s="1158" t="s">
        <v>35</v>
      </c>
      <c r="K39" s="1158" t="s">
        <v>35</v>
      </c>
      <c r="L39" s="1200" t="s">
        <v>35</v>
      </c>
      <c r="M39" s="1212" t="s">
        <v>35</v>
      </c>
      <c r="N39" s="1158" t="s">
        <v>35</v>
      </c>
      <c r="O39" s="1158" t="s">
        <v>35</v>
      </c>
      <c r="P39" s="1158" t="s">
        <v>35</v>
      </c>
      <c r="Q39" s="1172" t="s">
        <v>35</v>
      </c>
      <c r="R39" s="1186" t="s">
        <v>35</v>
      </c>
      <c r="S39" s="1158" t="s">
        <v>35</v>
      </c>
      <c r="T39" s="1158" t="s">
        <v>35</v>
      </c>
      <c r="U39" s="1158" t="s">
        <v>35</v>
      </c>
      <c r="V39" s="1158" t="s">
        <v>35</v>
      </c>
      <c r="W39" s="1158" t="s">
        <v>35</v>
      </c>
      <c r="X39" s="1158" t="s">
        <v>35</v>
      </c>
      <c r="Y39" s="1216" t="s">
        <v>35</v>
      </c>
      <c r="Z39" s="1216" t="s">
        <v>35</v>
      </c>
      <c r="AA39" s="1216" t="s">
        <v>35</v>
      </c>
      <c r="AB39" s="2106" t="s">
        <v>35</v>
      </c>
      <c r="AC39" s="2139"/>
      <c r="AD39" s="2139"/>
      <c r="AE39" s="2139"/>
      <c r="AF39" s="2139"/>
      <c r="AG39" s="2139"/>
      <c r="AH39" s="2139"/>
      <c r="AI39" s="2139"/>
      <c r="AJ39" s="2139"/>
      <c r="AK39" s="2139"/>
      <c r="AL39" s="2139"/>
      <c r="AM39" s="2139"/>
      <c r="AN39" s="2139"/>
      <c r="AO39" s="2139"/>
      <c r="AP39" s="2139"/>
      <c r="AQ39" s="2139"/>
      <c r="AR39" s="2139"/>
      <c r="AS39" s="2139"/>
      <c r="AT39" s="2139"/>
      <c r="AU39" s="2139"/>
      <c r="AV39" s="2139"/>
      <c r="AW39" s="2139"/>
      <c r="AX39" s="2139"/>
      <c r="AY39" s="2139"/>
      <c r="AZ39" s="215"/>
      <c r="BA39" s="2507" t="s">
        <v>122</v>
      </c>
      <c r="BB39" s="151" t="s">
        <v>49</v>
      </c>
      <c r="BC39" s="1222" t="s">
        <v>35</v>
      </c>
      <c r="BD39" s="1242" t="s">
        <v>35</v>
      </c>
      <c r="BE39" s="1242" t="s">
        <v>35</v>
      </c>
      <c r="BF39" s="1242" t="s">
        <v>35</v>
      </c>
      <c r="BG39" s="1263" t="s">
        <v>35</v>
      </c>
      <c r="BH39" s="1284" t="s">
        <v>35</v>
      </c>
      <c r="BI39" s="1242" t="s">
        <v>35</v>
      </c>
      <c r="BJ39" s="1242" t="s">
        <v>35</v>
      </c>
      <c r="BK39" s="1242" t="s">
        <v>35</v>
      </c>
      <c r="BL39" s="1263" t="s">
        <v>35</v>
      </c>
      <c r="BM39" s="1284" t="s">
        <v>35</v>
      </c>
      <c r="BN39" s="1242" t="s">
        <v>35</v>
      </c>
      <c r="BO39" s="1242" t="s">
        <v>35</v>
      </c>
      <c r="BP39" s="1242" t="s">
        <v>35</v>
      </c>
      <c r="BQ39" s="1263" t="s">
        <v>35</v>
      </c>
      <c r="BR39" s="1284" t="s">
        <v>35</v>
      </c>
      <c r="BS39" s="1242" t="s">
        <v>35</v>
      </c>
      <c r="BT39" s="1242" t="s">
        <v>35</v>
      </c>
      <c r="BU39" s="1242" t="s">
        <v>35</v>
      </c>
      <c r="BV39" s="1242" t="s">
        <v>35</v>
      </c>
      <c r="BW39" s="1242" t="s">
        <v>35</v>
      </c>
      <c r="BX39" s="1242" t="s">
        <v>35</v>
      </c>
      <c r="BY39" s="1304" t="s">
        <v>35</v>
      </c>
      <c r="BZ39" s="1304" t="s">
        <v>35</v>
      </c>
      <c r="CA39" s="1304" t="s">
        <v>35</v>
      </c>
      <c r="CB39" s="1304" t="s">
        <v>35</v>
      </c>
      <c r="CC39" s="2150"/>
      <c r="CD39" s="2150"/>
      <c r="CE39" s="2150"/>
      <c r="CF39" s="2150"/>
      <c r="CG39" s="2150"/>
      <c r="CH39" s="2150"/>
      <c r="CI39" s="2150"/>
      <c r="CJ39" s="2150"/>
      <c r="CK39" s="2150"/>
      <c r="CL39" s="2150"/>
      <c r="CM39" s="2150"/>
      <c r="CN39" s="2150"/>
      <c r="CO39" s="2150"/>
      <c r="CP39" s="2150"/>
      <c r="CQ39" s="2150"/>
      <c r="CR39" s="2150"/>
      <c r="CS39" s="2150"/>
      <c r="CT39" s="2150"/>
      <c r="CU39" s="2150"/>
      <c r="CV39" s="2150"/>
      <c r="CW39" s="2150"/>
      <c r="CX39" s="2150"/>
      <c r="CY39" s="2150"/>
      <c r="CZ39" s="2150"/>
    </row>
    <row r="40" s="130" customFormat="true" ht="15" customHeight="true" x14ac:dyDescent="0.2">
      <c r="A40" s="2493"/>
      <c r="B40" s="249" t="s">
        <v>48</v>
      </c>
      <c r="C40" s="1144" t="s">
        <v>35</v>
      </c>
      <c r="D40" s="1158" t="s">
        <v>35</v>
      </c>
      <c r="E40" s="1158" t="s">
        <v>35</v>
      </c>
      <c r="F40" s="1158" t="s">
        <v>35</v>
      </c>
      <c r="G40" s="1172" t="s">
        <v>35</v>
      </c>
      <c r="H40" s="1186" t="s">
        <v>35</v>
      </c>
      <c r="I40" s="1158" t="s">
        <v>35</v>
      </c>
      <c r="J40" s="1158" t="s">
        <v>35</v>
      </c>
      <c r="K40" s="1158" t="s">
        <v>35</v>
      </c>
      <c r="L40" s="1200" t="s">
        <v>35</v>
      </c>
      <c r="M40" s="1212" t="s">
        <v>35</v>
      </c>
      <c r="N40" s="1158" t="s">
        <v>35</v>
      </c>
      <c r="O40" s="1158" t="s">
        <v>35</v>
      </c>
      <c r="P40" s="1158" t="s">
        <v>35</v>
      </c>
      <c r="Q40" s="1172" t="s">
        <v>35</v>
      </c>
      <c r="R40" s="1186" t="s">
        <v>35</v>
      </c>
      <c r="S40" s="1158" t="s">
        <v>35</v>
      </c>
      <c r="T40" s="1158" t="s">
        <v>35</v>
      </c>
      <c r="U40" s="1158" t="s">
        <v>35</v>
      </c>
      <c r="V40" s="1158" t="s">
        <v>35</v>
      </c>
      <c r="W40" s="1158" t="s">
        <v>35</v>
      </c>
      <c r="X40" s="1158" t="s">
        <v>35</v>
      </c>
      <c r="Y40" s="1216" t="s">
        <v>35</v>
      </c>
      <c r="Z40" s="1216" t="s">
        <v>35</v>
      </c>
      <c r="AA40" s="1216" t="s">
        <v>35</v>
      </c>
      <c r="AB40" s="2106" t="s">
        <v>35</v>
      </c>
      <c r="AC40" s="2139"/>
      <c r="AD40" s="2139"/>
      <c r="AE40" s="2139"/>
      <c r="AF40" s="2139"/>
      <c r="AG40" s="2139"/>
      <c r="AH40" s="2139"/>
      <c r="AI40" s="2139"/>
      <c r="AJ40" s="2139"/>
      <c r="AK40" s="2139"/>
      <c r="AL40" s="2139"/>
      <c r="AM40" s="2139"/>
      <c r="AN40" s="2139"/>
      <c r="AO40" s="2139"/>
      <c r="AP40" s="2139"/>
      <c r="AQ40" s="2139"/>
      <c r="AR40" s="2139"/>
      <c r="AS40" s="2139"/>
      <c r="AT40" s="2139"/>
      <c r="AU40" s="2139"/>
      <c r="AV40" s="2139"/>
      <c r="AW40" s="2139"/>
      <c r="AX40" s="2139"/>
      <c r="AY40" s="2139"/>
      <c r="AZ40" s="215"/>
      <c r="BA40" s="2507"/>
      <c r="BB40" s="151" t="s">
        <v>48</v>
      </c>
      <c r="BC40" s="1222" t="s">
        <v>35</v>
      </c>
      <c r="BD40" s="1242" t="s">
        <v>35</v>
      </c>
      <c r="BE40" s="1242" t="s">
        <v>35</v>
      </c>
      <c r="BF40" s="1242" t="s">
        <v>35</v>
      </c>
      <c r="BG40" s="1263" t="s">
        <v>35</v>
      </c>
      <c r="BH40" s="1284" t="s">
        <v>35</v>
      </c>
      <c r="BI40" s="1242" t="s">
        <v>35</v>
      </c>
      <c r="BJ40" s="1242" t="s">
        <v>35</v>
      </c>
      <c r="BK40" s="1242" t="s">
        <v>35</v>
      </c>
      <c r="BL40" s="1263" t="s">
        <v>35</v>
      </c>
      <c r="BM40" s="1284" t="s">
        <v>35</v>
      </c>
      <c r="BN40" s="1242" t="s">
        <v>35</v>
      </c>
      <c r="BO40" s="1242" t="s">
        <v>35</v>
      </c>
      <c r="BP40" s="1242" t="s">
        <v>35</v>
      </c>
      <c r="BQ40" s="1263" t="s">
        <v>35</v>
      </c>
      <c r="BR40" s="1284" t="s">
        <v>35</v>
      </c>
      <c r="BS40" s="1242" t="s">
        <v>35</v>
      </c>
      <c r="BT40" s="1242" t="s">
        <v>35</v>
      </c>
      <c r="BU40" s="1242" t="s">
        <v>35</v>
      </c>
      <c r="BV40" s="1242" t="s">
        <v>35</v>
      </c>
      <c r="BW40" s="1242" t="s">
        <v>35</v>
      </c>
      <c r="BX40" s="1242" t="s">
        <v>35</v>
      </c>
      <c r="BY40" s="1304" t="s">
        <v>35</v>
      </c>
      <c r="BZ40" s="1304" t="s">
        <v>35</v>
      </c>
      <c r="CA40" s="1304" t="s">
        <v>35</v>
      </c>
      <c r="CB40" s="1304" t="s">
        <v>35</v>
      </c>
      <c r="CC40" s="2150"/>
      <c r="CD40" s="2150"/>
      <c r="CE40" s="2150"/>
      <c r="CF40" s="2150"/>
      <c r="CG40" s="2150"/>
      <c r="CH40" s="2150"/>
      <c r="CI40" s="2150"/>
      <c r="CJ40" s="2150"/>
      <c r="CK40" s="2150"/>
      <c r="CL40" s="2150"/>
      <c r="CM40" s="2150"/>
      <c r="CN40" s="2150"/>
      <c r="CO40" s="2150"/>
      <c r="CP40" s="2150"/>
      <c r="CQ40" s="2150"/>
      <c r="CR40" s="2150"/>
      <c r="CS40" s="2150"/>
      <c r="CT40" s="2150"/>
      <c r="CU40" s="2150"/>
      <c r="CV40" s="2150"/>
      <c r="CW40" s="2150"/>
      <c r="CX40" s="2150"/>
      <c r="CY40" s="2150"/>
      <c r="CZ40" s="2150"/>
    </row>
    <row r="41" s="399" customFormat="true" ht="15" customHeight="true" x14ac:dyDescent="0.2">
      <c r="A41" s="2749" t="s">
        <v>56</v>
      </c>
      <c r="B41" s="1770" t="s">
        <v>49</v>
      </c>
      <c r="C41" s="1646">
        <v>43.8</v>
      </c>
      <c r="D41" s="1647">
        <v>44.4</v>
      </c>
      <c r="E41" s="1647">
        <v>45.3</v>
      </c>
      <c r="F41" s="1647">
        <v>40.9</v>
      </c>
      <c r="G41" s="1648">
        <v>18.2</v>
      </c>
      <c r="H41" s="1649">
        <v>33.4</v>
      </c>
      <c r="I41" s="1647">
        <v>15.5</v>
      </c>
      <c r="J41" s="1647">
        <v>9.4</v>
      </c>
      <c r="K41" s="1647">
        <v>4.3</v>
      </c>
      <c r="L41" s="1650">
        <v>2</v>
      </c>
      <c r="M41" s="1651">
        <v>44</v>
      </c>
      <c r="N41" s="1647">
        <v>43.6</v>
      </c>
      <c r="O41" s="1647">
        <v>45.9</v>
      </c>
      <c r="P41" s="1647">
        <v>42.9</v>
      </c>
      <c r="Q41" s="1648">
        <v>44.7</v>
      </c>
      <c r="R41" s="1649">
        <v>5.5</v>
      </c>
      <c r="S41" s="1647">
        <v>62.3</v>
      </c>
      <c r="T41" s="1647">
        <v>33.9</v>
      </c>
      <c r="U41" s="1647">
        <v>13.7</v>
      </c>
      <c r="V41" s="1647">
        <v>30.9</v>
      </c>
      <c r="W41" s="1647">
        <v>23.3</v>
      </c>
      <c r="X41" s="1647">
        <v>35.200000000000003</v>
      </c>
      <c r="Y41" s="1647">
        <v>42.9</v>
      </c>
      <c r="Z41" s="1647">
        <v>40.299999999999997</v>
      </c>
      <c r="AA41" s="1647">
        <v>56.7</v>
      </c>
      <c r="AB41" s="2243">
        <v>40.299999999999997</v>
      </c>
      <c r="AC41" s="667"/>
      <c r="AD41" s="667"/>
      <c r="AE41" s="667"/>
      <c r="AF41" s="667"/>
      <c r="AG41" s="667"/>
      <c r="AH41" s="667"/>
      <c r="AI41" s="667"/>
      <c r="AJ41" s="667"/>
      <c r="AK41" s="667"/>
      <c r="AL41" s="667"/>
      <c r="AM41" s="667"/>
      <c r="AN41" s="667"/>
      <c r="AO41" s="667"/>
      <c r="AP41" s="667"/>
      <c r="AQ41" s="667"/>
      <c r="AR41" s="667"/>
      <c r="AS41" s="667"/>
      <c r="AT41" s="667"/>
      <c r="AU41" s="667"/>
      <c r="AV41" s="667"/>
      <c r="AW41" s="667"/>
      <c r="AX41" s="667"/>
      <c r="AY41" s="667"/>
      <c r="AZ41" s="216"/>
      <c r="BA41" s="2507" t="s">
        <v>56</v>
      </c>
      <c r="BB41" s="151" t="s">
        <v>49</v>
      </c>
      <c r="BC41" s="1222" t="s">
        <v>35</v>
      </c>
      <c r="BD41" s="1242" t="s">
        <v>35</v>
      </c>
      <c r="BE41" s="1242" t="s">
        <v>35</v>
      </c>
      <c r="BF41" s="1242" t="s">
        <v>35</v>
      </c>
      <c r="BG41" s="1263" t="s">
        <v>35</v>
      </c>
      <c r="BH41" s="1284" t="s">
        <v>35</v>
      </c>
      <c r="BI41" s="1242" t="s">
        <v>35</v>
      </c>
      <c r="BJ41" s="1242" t="s">
        <v>35</v>
      </c>
      <c r="BK41" s="1242" t="s">
        <v>35</v>
      </c>
      <c r="BL41" s="1263" t="s">
        <v>35</v>
      </c>
      <c r="BM41" s="1284" t="s">
        <v>35</v>
      </c>
      <c r="BN41" s="1242" t="s">
        <v>35</v>
      </c>
      <c r="BO41" s="1242" t="s">
        <v>35</v>
      </c>
      <c r="BP41" s="1242" t="s">
        <v>35</v>
      </c>
      <c r="BQ41" s="1263" t="s">
        <v>35</v>
      </c>
      <c r="BR41" s="1284" t="s">
        <v>35</v>
      </c>
      <c r="BS41" s="1242" t="s">
        <v>35</v>
      </c>
      <c r="BT41" s="1242" t="s">
        <v>35</v>
      </c>
      <c r="BU41" s="1242" t="s">
        <v>35</v>
      </c>
      <c r="BV41" s="1242" t="s">
        <v>35</v>
      </c>
      <c r="BW41" s="1242" t="s">
        <v>35</v>
      </c>
      <c r="BX41" s="1242" t="s">
        <v>35</v>
      </c>
      <c r="BY41" s="1304" t="s">
        <v>35</v>
      </c>
      <c r="BZ41" s="1304" t="s">
        <v>35</v>
      </c>
      <c r="CA41" s="1304" t="s">
        <v>35</v>
      </c>
      <c r="CB41" s="1304" t="s">
        <v>35</v>
      </c>
      <c r="CC41" s="2150"/>
      <c r="CD41" s="2150"/>
      <c r="CE41" s="2150"/>
      <c r="CF41" s="2150"/>
      <c r="CG41" s="2150"/>
      <c r="CH41" s="2150"/>
      <c r="CI41" s="2150"/>
      <c r="CJ41" s="2150"/>
      <c r="CK41" s="2150"/>
      <c r="CL41" s="2150"/>
      <c r="CM41" s="2150"/>
      <c r="CN41" s="2150"/>
      <c r="CO41" s="2150"/>
      <c r="CP41" s="2150"/>
      <c r="CQ41" s="2150"/>
      <c r="CR41" s="2150"/>
      <c r="CS41" s="2150"/>
      <c r="CT41" s="2150"/>
      <c r="CU41" s="2150"/>
      <c r="CV41" s="2150"/>
      <c r="CW41" s="2150"/>
      <c r="CX41" s="2150"/>
      <c r="CY41" s="2150"/>
      <c r="CZ41" s="2150"/>
    </row>
    <row r="42" s="399" customFormat="true" ht="15" customHeight="true" x14ac:dyDescent="0.2">
      <c r="A42" s="2749"/>
      <c r="B42" s="1770" t="s">
        <v>48</v>
      </c>
      <c r="C42" s="1646">
        <v>56.2</v>
      </c>
      <c r="D42" s="1647">
        <v>55.6</v>
      </c>
      <c r="E42" s="1647">
        <v>54.7</v>
      </c>
      <c r="F42" s="1647">
        <v>59.1</v>
      </c>
      <c r="G42" s="1648">
        <v>81.8</v>
      </c>
      <c r="H42" s="1649">
        <v>66.599999999999994</v>
      </c>
      <c r="I42" s="1647">
        <v>84.5</v>
      </c>
      <c r="J42" s="1647">
        <v>90.6</v>
      </c>
      <c r="K42" s="1647">
        <v>95.7</v>
      </c>
      <c r="L42" s="1650">
        <v>98</v>
      </c>
      <c r="M42" s="1651">
        <v>56</v>
      </c>
      <c r="N42" s="1647">
        <v>56.4</v>
      </c>
      <c r="O42" s="1647">
        <v>54.1</v>
      </c>
      <c r="P42" s="1647">
        <v>57.1</v>
      </c>
      <c r="Q42" s="1648">
        <v>55.3</v>
      </c>
      <c r="R42" s="1649">
        <v>94.5</v>
      </c>
      <c r="S42" s="1647">
        <v>37.700000000000003</v>
      </c>
      <c r="T42" s="1647">
        <v>66.099999999999994</v>
      </c>
      <c r="U42" s="1647">
        <v>86.3</v>
      </c>
      <c r="V42" s="1647">
        <v>69.099999999999994</v>
      </c>
      <c r="W42" s="1647">
        <v>76.7</v>
      </c>
      <c r="X42" s="1647">
        <v>64.8</v>
      </c>
      <c r="Y42" s="1647">
        <v>57.1</v>
      </c>
      <c r="Z42" s="1647">
        <v>59.7</v>
      </c>
      <c r="AA42" s="1647">
        <v>43.3</v>
      </c>
      <c r="AB42" s="2243">
        <v>59.7</v>
      </c>
      <c r="AC42" s="667"/>
      <c r="AD42" s="667"/>
      <c r="AE42" s="667"/>
      <c r="AF42" s="667"/>
      <c r="AG42" s="667"/>
      <c r="AH42" s="667"/>
      <c r="AI42" s="667"/>
      <c r="AJ42" s="667"/>
      <c r="AK42" s="667"/>
      <c r="AL42" s="667"/>
      <c r="AM42" s="667"/>
      <c r="AN42" s="667"/>
      <c r="AO42" s="667"/>
      <c r="AP42" s="667"/>
      <c r="AQ42" s="667"/>
      <c r="AR42" s="667"/>
      <c r="AS42" s="667"/>
      <c r="AT42" s="667"/>
      <c r="AU42" s="667"/>
      <c r="AV42" s="667"/>
      <c r="AW42" s="667"/>
      <c r="AX42" s="667"/>
      <c r="AY42" s="667"/>
      <c r="AZ42" s="216"/>
      <c r="BA42" s="2507"/>
      <c r="BB42" s="151" t="s">
        <v>48</v>
      </c>
      <c r="BC42" s="1222" t="s">
        <v>35</v>
      </c>
      <c r="BD42" s="1242" t="s">
        <v>35</v>
      </c>
      <c r="BE42" s="1242" t="s">
        <v>35</v>
      </c>
      <c r="BF42" s="1242" t="s">
        <v>35</v>
      </c>
      <c r="BG42" s="1263" t="s">
        <v>35</v>
      </c>
      <c r="BH42" s="1284" t="s">
        <v>35</v>
      </c>
      <c r="BI42" s="1242" t="s">
        <v>35</v>
      </c>
      <c r="BJ42" s="1242" t="s">
        <v>35</v>
      </c>
      <c r="BK42" s="1242" t="s">
        <v>35</v>
      </c>
      <c r="BL42" s="1263" t="s">
        <v>35</v>
      </c>
      <c r="BM42" s="1284" t="s">
        <v>35</v>
      </c>
      <c r="BN42" s="1242" t="s">
        <v>35</v>
      </c>
      <c r="BO42" s="1242" t="s">
        <v>35</v>
      </c>
      <c r="BP42" s="1242" t="s">
        <v>35</v>
      </c>
      <c r="BQ42" s="1263" t="s">
        <v>35</v>
      </c>
      <c r="BR42" s="1284" t="s">
        <v>35</v>
      </c>
      <c r="BS42" s="1242" t="s">
        <v>35</v>
      </c>
      <c r="BT42" s="1242" t="s">
        <v>35</v>
      </c>
      <c r="BU42" s="1242" t="s">
        <v>35</v>
      </c>
      <c r="BV42" s="1242" t="s">
        <v>35</v>
      </c>
      <c r="BW42" s="1242" t="s">
        <v>35</v>
      </c>
      <c r="BX42" s="1242" t="s">
        <v>35</v>
      </c>
      <c r="BY42" s="1304" t="s">
        <v>35</v>
      </c>
      <c r="BZ42" s="1304" t="s">
        <v>35</v>
      </c>
      <c r="CA42" s="1304" t="s">
        <v>35</v>
      </c>
      <c r="CB42" s="1304" t="s">
        <v>35</v>
      </c>
      <c r="CC42" s="2150"/>
      <c r="CD42" s="2150"/>
      <c r="CE42" s="2150"/>
      <c r="CF42" s="2150"/>
      <c r="CG42" s="2150"/>
      <c r="CH42" s="2150"/>
      <c r="CI42" s="2150"/>
      <c r="CJ42" s="2150"/>
      <c r="CK42" s="2150"/>
      <c r="CL42" s="2150"/>
      <c r="CM42" s="2150"/>
      <c r="CN42" s="2150"/>
      <c r="CO42" s="2150"/>
      <c r="CP42" s="2150"/>
      <c r="CQ42" s="2150"/>
      <c r="CR42" s="2150"/>
      <c r="CS42" s="2150"/>
      <c r="CT42" s="2150"/>
      <c r="CU42" s="2150"/>
      <c r="CV42" s="2150"/>
      <c r="CW42" s="2150"/>
      <c r="CX42" s="2150"/>
      <c r="CY42" s="2150"/>
      <c r="CZ42" s="2150"/>
    </row>
    <row r="43" s="399" customFormat="true" ht="15" customHeight="true" x14ac:dyDescent="0.2">
      <c r="A43" s="2749" t="s">
        <v>53</v>
      </c>
      <c r="B43" s="1770" t="s">
        <v>49</v>
      </c>
      <c r="C43" s="1146" t="s">
        <v>35</v>
      </c>
      <c r="D43" s="1160" t="s">
        <v>35</v>
      </c>
      <c r="E43" s="1160" t="s">
        <v>35</v>
      </c>
      <c r="F43" s="1160" t="s">
        <v>35</v>
      </c>
      <c r="G43" s="1174" t="s">
        <v>35</v>
      </c>
      <c r="H43" s="1188" t="s">
        <v>35</v>
      </c>
      <c r="I43" s="1160" t="s">
        <v>35</v>
      </c>
      <c r="J43" s="1160" t="s">
        <v>35</v>
      </c>
      <c r="K43" s="1160" t="s">
        <v>35</v>
      </c>
      <c r="L43" s="1202" t="s">
        <v>35</v>
      </c>
      <c r="M43" s="1146" t="s">
        <v>35</v>
      </c>
      <c r="N43" s="1160" t="s">
        <v>35</v>
      </c>
      <c r="O43" s="1160" t="s">
        <v>35</v>
      </c>
      <c r="P43" s="1160" t="s">
        <v>35</v>
      </c>
      <c r="Q43" s="1174" t="s">
        <v>35</v>
      </c>
      <c r="R43" s="1188" t="s">
        <v>35</v>
      </c>
      <c r="S43" s="1160" t="s">
        <v>35</v>
      </c>
      <c r="T43" s="1160" t="s">
        <v>35</v>
      </c>
      <c r="U43" s="1160" t="s">
        <v>35</v>
      </c>
      <c r="V43" s="1160" t="s">
        <v>35</v>
      </c>
      <c r="W43" s="1160" t="s">
        <v>35</v>
      </c>
      <c r="X43" s="1160" t="s">
        <v>35</v>
      </c>
      <c r="Y43" s="1160" t="s">
        <v>35</v>
      </c>
      <c r="Z43" s="1160" t="s">
        <v>35</v>
      </c>
      <c r="AA43" s="1160" t="s">
        <v>35</v>
      </c>
      <c r="AB43" s="1202" t="s">
        <v>35</v>
      </c>
      <c r="AC43" s="667"/>
      <c r="AD43" s="667"/>
      <c r="AE43" s="667"/>
      <c r="AF43" s="667"/>
      <c r="AG43" s="667"/>
      <c r="AH43" s="667"/>
      <c r="AI43" s="667"/>
      <c r="AJ43" s="667"/>
      <c r="AK43" s="667"/>
      <c r="AL43" s="667"/>
      <c r="AM43" s="667"/>
      <c r="AN43" s="667"/>
      <c r="AO43" s="667"/>
      <c r="AP43" s="667"/>
      <c r="AQ43" s="667"/>
      <c r="AR43" s="667"/>
      <c r="AS43" s="667"/>
      <c r="AT43" s="667"/>
      <c r="AU43" s="667"/>
      <c r="AV43" s="667"/>
      <c r="AW43" s="667"/>
      <c r="AX43" s="667"/>
      <c r="AY43" s="667"/>
      <c r="AZ43" s="216"/>
      <c r="BA43" s="2507" t="s">
        <v>53</v>
      </c>
      <c r="BB43" s="151" t="s">
        <v>49</v>
      </c>
      <c r="BC43" s="1222" t="s">
        <v>35</v>
      </c>
      <c r="BD43" s="1242" t="s">
        <v>35</v>
      </c>
      <c r="BE43" s="1242" t="s">
        <v>35</v>
      </c>
      <c r="BF43" s="1242" t="s">
        <v>35</v>
      </c>
      <c r="BG43" s="1263" t="s">
        <v>35</v>
      </c>
      <c r="BH43" s="1284" t="s">
        <v>35</v>
      </c>
      <c r="BI43" s="1242" t="s">
        <v>35</v>
      </c>
      <c r="BJ43" s="1242" t="s">
        <v>35</v>
      </c>
      <c r="BK43" s="1242" t="s">
        <v>35</v>
      </c>
      <c r="BL43" s="1263" t="s">
        <v>35</v>
      </c>
      <c r="BM43" s="1284" t="s">
        <v>35</v>
      </c>
      <c r="BN43" s="1242" t="s">
        <v>35</v>
      </c>
      <c r="BO43" s="1242" t="s">
        <v>35</v>
      </c>
      <c r="BP43" s="1242" t="s">
        <v>35</v>
      </c>
      <c r="BQ43" s="1263" t="s">
        <v>35</v>
      </c>
      <c r="BR43" s="1284" t="s">
        <v>35</v>
      </c>
      <c r="BS43" s="1242" t="s">
        <v>35</v>
      </c>
      <c r="BT43" s="1242" t="s">
        <v>35</v>
      </c>
      <c r="BU43" s="1242" t="s">
        <v>35</v>
      </c>
      <c r="BV43" s="1242" t="s">
        <v>35</v>
      </c>
      <c r="BW43" s="1242" t="s">
        <v>35</v>
      </c>
      <c r="BX43" s="1242" t="s">
        <v>35</v>
      </c>
      <c r="BY43" s="1304" t="s">
        <v>35</v>
      </c>
      <c r="BZ43" s="1304" t="s">
        <v>35</v>
      </c>
      <c r="CA43" s="1304" t="s">
        <v>35</v>
      </c>
      <c r="CB43" s="1304" t="s">
        <v>35</v>
      </c>
      <c r="CC43" s="2150"/>
      <c r="CD43" s="2150"/>
      <c r="CE43" s="2150"/>
      <c r="CF43" s="2150"/>
      <c r="CG43" s="2150"/>
      <c r="CH43" s="2150"/>
      <c r="CI43" s="2150"/>
      <c r="CJ43" s="2150"/>
      <c r="CK43" s="2150"/>
      <c r="CL43" s="2150"/>
      <c r="CM43" s="2150"/>
      <c r="CN43" s="2150"/>
      <c r="CO43" s="2150"/>
      <c r="CP43" s="2150"/>
      <c r="CQ43" s="2150"/>
      <c r="CR43" s="2150"/>
      <c r="CS43" s="2150"/>
      <c r="CT43" s="2150"/>
      <c r="CU43" s="2150"/>
      <c r="CV43" s="2150"/>
      <c r="CW43" s="2150"/>
      <c r="CX43" s="2150"/>
      <c r="CY43" s="2150"/>
      <c r="CZ43" s="2150"/>
    </row>
    <row r="44" s="399" customFormat="true" ht="15" customHeight="true" x14ac:dyDescent="0.2">
      <c r="A44" s="2749"/>
      <c r="B44" s="1770" t="s">
        <v>48</v>
      </c>
      <c r="C44" s="1146" t="s">
        <v>35</v>
      </c>
      <c r="D44" s="1160" t="s">
        <v>35</v>
      </c>
      <c r="E44" s="1160" t="s">
        <v>35</v>
      </c>
      <c r="F44" s="1160" t="s">
        <v>35</v>
      </c>
      <c r="G44" s="1174" t="s">
        <v>35</v>
      </c>
      <c r="H44" s="1188" t="s">
        <v>35</v>
      </c>
      <c r="I44" s="1160" t="s">
        <v>35</v>
      </c>
      <c r="J44" s="1160" t="s">
        <v>35</v>
      </c>
      <c r="K44" s="1160" t="s">
        <v>35</v>
      </c>
      <c r="L44" s="1202" t="s">
        <v>35</v>
      </c>
      <c r="M44" s="1146" t="s">
        <v>35</v>
      </c>
      <c r="N44" s="1160" t="s">
        <v>35</v>
      </c>
      <c r="O44" s="1160" t="s">
        <v>35</v>
      </c>
      <c r="P44" s="1160" t="s">
        <v>35</v>
      </c>
      <c r="Q44" s="1174" t="s">
        <v>35</v>
      </c>
      <c r="R44" s="1188" t="s">
        <v>35</v>
      </c>
      <c r="S44" s="1160" t="s">
        <v>35</v>
      </c>
      <c r="T44" s="1160" t="s">
        <v>35</v>
      </c>
      <c r="U44" s="1160" t="s">
        <v>35</v>
      </c>
      <c r="V44" s="1160" t="s">
        <v>35</v>
      </c>
      <c r="W44" s="1160" t="s">
        <v>35</v>
      </c>
      <c r="X44" s="1160" t="s">
        <v>35</v>
      </c>
      <c r="Y44" s="1160" t="s">
        <v>35</v>
      </c>
      <c r="Z44" s="1160" t="s">
        <v>35</v>
      </c>
      <c r="AA44" s="1160" t="s">
        <v>35</v>
      </c>
      <c r="AB44" s="1202" t="s">
        <v>35</v>
      </c>
      <c r="AC44" s="667"/>
      <c r="AD44" s="667"/>
      <c r="AE44" s="667"/>
      <c r="AF44" s="667"/>
      <c r="AG44" s="667"/>
      <c r="AH44" s="667"/>
      <c r="AI44" s="667"/>
      <c r="AJ44" s="667"/>
      <c r="AK44" s="667"/>
      <c r="AL44" s="667"/>
      <c r="AM44" s="667"/>
      <c r="AN44" s="667"/>
      <c r="AO44" s="667"/>
      <c r="AP44" s="667"/>
      <c r="AQ44" s="667"/>
      <c r="AR44" s="667"/>
      <c r="AS44" s="667"/>
      <c r="AT44" s="667"/>
      <c r="AU44" s="667"/>
      <c r="AV44" s="667"/>
      <c r="AW44" s="667"/>
      <c r="AX44" s="667"/>
      <c r="AY44" s="667"/>
      <c r="AZ44" s="216"/>
      <c r="BA44" s="2507"/>
      <c r="BB44" s="151" t="s">
        <v>48</v>
      </c>
      <c r="BC44" s="1222" t="s">
        <v>35</v>
      </c>
      <c r="BD44" s="1242" t="s">
        <v>35</v>
      </c>
      <c r="BE44" s="1242" t="s">
        <v>35</v>
      </c>
      <c r="BF44" s="1242" t="s">
        <v>35</v>
      </c>
      <c r="BG44" s="1263" t="s">
        <v>35</v>
      </c>
      <c r="BH44" s="1284" t="s">
        <v>35</v>
      </c>
      <c r="BI44" s="1242" t="s">
        <v>35</v>
      </c>
      <c r="BJ44" s="1242" t="s">
        <v>35</v>
      </c>
      <c r="BK44" s="1242" t="s">
        <v>35</v>
      </c>
      <c r="BL44" s="1263" t="s">
        <v>35</v>
      </c>
      <c r="BM44" s="1284" t="s">
        <v>35</v>
      </c>
      <c r="BN44" s="1242" t="s">
        <v>35</v>
      </c>
      <c r="BO44" s="1242" t="s">
        <v>35</v>
      </c>
      <c r="BP44" s="1242" t="s">
        <v>35</v>
      </c>
      <c r="BQ44" s="1263" t="s">
        <v>35</v>
      </c>
      <c r="BR44" s="1284" t="s">
        <v>35</v>
      </c>
      <c r="BS44" s="1242" t="s">
        <v>35</v>
      </c>
      <c r="BT44" s="1242" t="s">
        <v>35</v>
      </c>
      <c r="BU44" s="1242" t="s">
        <v>35</v>
      </c>
      <c r="BV44" s="1242" t="s">
        <v>35</v>
      </c>
      <c r="BW44" s="1242" t="s">
        <v>35</v>
      </c>
      <c r="BX44" s="1242" t="s">
        <v>35</v>
      </c>
      <c r="BY44" s="1304" t="s">
        <v>35</v>
      </c>
      <c r="BZ44" s="1304" t="s">
        <v>35</v>
      </c>
      <c r="CA44" s="1304" t="s">
        <v>35</v>
      </c>
      <c r="CB44" s="1304" t="s">
        <v>35</v>
      </c>
      <c r="CC44" s="2150"/>
      <c r="CD44" s="2150"/>
      <c r="CE44" s="2150"/>
      <c r="CF44" s="2150"/>
      <c r="CG44" s="2150"/>
      <c r="CH44" s="2150"/>
      <c r="CI44" s="2150"/>
      <c r="CJ44" s="2150"/>
      <c r="CK44" s="2150"/>
      <c r="CL44" s="2150"/>
      <c r="CM44" s="2150"/>
      <c r="CN44" s="2150"/>
      <c r="CO44" s="2150"/>
      <c r="CP44" s="2150"/>
      <c r="CQ44" s="2150"/>
      <c r="CR44" s="2150"/>
      <c r="CS44" s="2150"/>
      <c r="CT44" s="2150"/>
      <c r="CU44" s="2150"/>
      <c r="CV44" s="2150"/>
      <c r="CW44" s="2150"/>
      <c r="CX44" s="2150"/>
      <c r="CY44" s="2150"/>
      <c r="CZ44" s="2150"/>
    </row>
    <row r="45" s="399" customFormat="true" ht="15" customHeight="true" x14ac:dyDescent="0.2">
      <c r="A45" s="2749" t="s">
        <v>52</v>
      </c>
      <c r="B45" s="1770" t="s">
        <v>49</v>
      </c>
      <c r="C45" s="1146" t="s">
        <v>35</v>
      </c>
      <c r="D45" s="1160" t="s">
        <v>35</v>
      </c>
      <c r="E45" s="1160" t="s">
        <v>35</v>
      </c>
      <c r="F45" s="1160" t="s">
        <v>35</v>
      </c>
      <c r="G45" s="1174" t="s">
        <v>35</v>
      </c>
      <c r="H45" s="1188" t="s">
        <v>35</v>
      </c>
      <c r="I45" s="1160" t="s">
        <v>35</v>
      </c>
      <c r="J45" s="1160" t="s">
        <v>35</v>
      </c>
      <c r="K45" s="1160" t="s">
        <v>35</v>
      </c>
      <c r="L45" s="1202" t="s">
        <v>35</v>
      </c>
      <c r="M45" s="1146" t="s">
        <v>35</v>
      </c>
      <c r="N45" s="1160" t="s">
        <v>35</v>
      </c>
      <c r="O45" s="1160" t="s">
        <v>35</v>
      </c>
      <c r="P45" s="1160" t="s">
        <v>35</v>
      </c>
      <c r="Q45" s="1174" t="s">
        <v>35</v>
      </c>
      <c r="R45" s="1188" t="s">
        <v>35</v>
      </c>
      <c r="S45" s="1160" t="s">
        <v>35</v>
      </c>
      <c r="T45" s="1160" t="s">
        <v>35</v>
      </c>
      <c r="U45" s="1160" t="s">
        <v>35</v>
      </c>
      <c r="V45" s="1160" t="s">
        <v>35</v>
      </c>
      <c r="W45" s="1160" t="s">
        <v>35</v>
      </c>
      <c r="X45" s="1160" t="s">
        <v>35</v>
      </c>
      <c r="Y45" s="1160" t="s">
        <v>35</v>
      </c>
      <c r="Z45" s="1160" t="s">
        <v>35</v>
      </c>
      <c r="AA45" s="1160" t="s">
        <v>35</v>
      </c>
      <c r="AB45" s="1202" t="s">
        <v>35</v>
      </c>
      <c r="AC45" s="667"/>
      <c r="AD45" s="667"/>
      <c r="AE45" s="667"/>
      <c r="AF45" s="667"/>
      <c r="AG45" s="667"/>
      <c r="AH45" s="667"/>
      <c r="AI45" s="667"/>
      <c r="AJ45" s="667"/>
      <c r="AK45" s="667"/>
      <c r="AL45" s="667"/>
      <c r="AM45" s="667"/>
      <c r="AN45" s="667"/>
      <c r="AO45" s="667"/>
      <c r="AP45" s="667"/>
      <c r="AQ45" s="667"/>
      <c r="AR45" s="667"/>
      <c r="AS45" s="667"/>
      <c r="AT45" s="667"/>
      <c r="AU45" s="667"/>
      <c r="AV45" s="667"/>
      <c r="AW45" s="667"/>
      <c r="AX45" s="667"/>
      <c r="AY45" s="667"/>
      <c r="AZ45" s="216"/>
      <c r="BA45" s="2507" t="s">
        <v>52</v>
      </c>
      <c r="BB45" s="151" t="s">
        <v>49</v>
      </c>
      <c r="BC45" s="1222" t="s">
        <v>35</v>
      </c>
      <c r="BD45" s="1242" t="s">
        <v>35</v>
      </c>
      <c r="BE45" s="1242" t="s">
        <v>35</v>
      </c>
      <c r="BF45" s="1242" t="s">
        <v>35</v>
      </c>
      <c r="BG45" s="1263" t="s">
        <v>35</v>
      </c>
      <c r="BH45" s="1284" t="s">
        <v>35</v>
      </c>
      <c r="BI45" s="1242" t="s">
        <v>35</v>
      </c>
      <c r="BJ45" s="1242" t="s">
        <v>35</v>
      </c>
      <c r="BK45" s="1242" t="s">
        <v>35</v>
      </c>
      <c r="BL45" s="1263" t="s">
        <v>35</v>
      </c>
      <c r="BM45" s="1284" t="s">
        <v>35</v>
      </c>
      <c r="BN45" s="1242" t="s">
        <v>35</v>
      </c>
      <c r="BO45" s="1242" t="s">
        <v>35</v>
      </c>
      <c r="BP45" s="1242" t="s">
        <v>35</v>
      </c>
      <c r="BQ45" s="1263" t="s">
        <v>35</v>
      </c>
      <c r="BR45" s="1284" t="s">
        <v>35</v>
      </c>
      <c r="BS45" s="1242" t="s">
        <v>35</v>
      </c>
      <c r="BT45" s="1242" t="s">
        <v>35</v>
      </c>
      <c r="BU45" s="1242" t="s">
        <v>35</v>
      </c>
      <c r="BV45" s="1242" t="s">
        <v>35</v>
      </c>
      <c r="BW45" s="1242" t="s">
        <v>35</v>
      </c>
      <c r="BX45" s="1242" t="s">
        <v>35</v>
      </c>
      <c r="BY45" s="1304" t="s">
        <v>35</v>
      </c>
      <c r="BZ45" s="1304" t="s">
        <v>35</v>
      </c>
      <c r="CA45" s="1304" t="s">
        <v>35</v>
      </c>
      <c r="CB45" s="1304" t="s">
        <v>35</v>
      </c>
      <c r="CC45" s="2150"/>
      <c r="CD45" s="2150"/>
      <c r="CE45" s="2150"/>
      <c r="CF45" s="2150"/>
      <c r="CG45" s="2150"/>
      <c r="CH45" s="2150"/>
      <c r="CI45" s="2150"/>
      <c r="CJ45" s="2150"/>
      <c r="CK45" s="2150"/>
      <c r="CL45" s="2150"/>
      <c r="CM45" s="2150"/>
      <c r="CN45" s="2150"/>
      <c r="CO45" s="2150"/>
      <c r="CP45" s="2150"/>
      <c r="CQ45" s="2150"/>
      <c r="CR45" s="2150"/>
      <c r="CS45" s="2150"/>
      <c r="CT45" s="2150"/>
      <c r="CU45" s="2150"/>
      <c r="CV45" s="2150"/>
      <c r="CW45" s="2150"/>
      <c r="CX45" s="2150"/>
      <c r="CY45" s="2150"/>
      <c r="CZ45" s="2150"/>
    </row>
    <row r="46" s="399" customFormat="true" ht="15" customHeight="true" x14ac:dyDescent="0.2">
      <c r="A46" s="2749"/>
      <c r="B46" s="1770" t="s">
        <v>48</v>
      </c>
      <c r="C46" s="1146" t="s">
        <v>35</v>
      </c>
      <c r="D46" s="1160" t="s">
        <v>35</v>
      </c>
      <c r="E46" s="1160" t="s">
        <v>35</v>
      </c>
      <c r="F46" s="1160" t="s">
        <v>35</v>
      </c>
      <c r="G46" s="1174" t="s">
        <v>35</v>
      </c>
      <c r="H46" s="1188" t="s">
        <v>35</v>
      </c>
      <c r="I46" s="1160" t="s">
        <v>35</v>
      </c>
      <c r="J46" s="1160" t="s">
        <v>35</v>
      </c>
      <c r="K46" s="1160" t="s">
        <v>35</v>
      </c>
      <c r="L46" s="1202" t="s">
        <v>35</v>
      </c>
      <c r="M46" s="1146" t="s">
        <v>35</v>
      </c>
      <c r="N46" s="1160" t="s">
        <v>35</v>
      </c>
      <c r="O46" s="1160" t="s">
        <v>35</v>
      </c>
      <c r="P46" s="1160" t="s">
        <v>35</v>
      </c>
      <c r="Q46" s="1174" t="s">
        <v>35</v>
      </c>
      <c r="R46" s="1188" t="s">
        <v>35</v>
      </c>
      <c r="S46" s="1160" t="s">
        <v>35</v>
      </c>
      <c r="T46" s="1160" t="s">
        <v>35</v>
      </c>
      <c r="U46" s="1160" t="s">
        <v>35</v>
      </c>
      <c r="V46" s="1160" t="s">
        <v>35</v>
      </c>
      <c r="W46" s="1160" t="s">
        <v>35</v>
      </c>
      <c r="X46" s="1160" t="s">
        <v>35</v>
      </c>
      <c r="Y46" s="1160" t="s">
        <v>35</v>
      </c>
      <c r="Z46" s="1160" t="s">
        <v>35</v>
      </c>
      <c r="AA46" s="1160" t="s">
        <v>35</v>
      </c>
      <c r="AB46" s="1202" t="s">
        <v>35</v>
      </c>
      <c r="AC46" s="667"/>
      <c r="AD46" s="667"/>
      <c r="AE46" s="667"/>
      <c r="AF46" s="667"/>
      <c r="AG46" s="667"/>
      <c r="AH46" s="667"/>
      <c r="AI46" s="667"/>
      <c r="AJ46" s="667"/>
      <c r="AK46" s="667"/>
      <c r="AL46" s="667"/>
      <c r="AM46" s="667"/>
      <c r="AN46" s="667"/>
      <c r="AO46" s="667"/>
      <c r="AP46" s="667"/>
      <c r="AQ46" s="667"/>
      <c r="AR46" s="667"/>
      <c r="AS46" s="667"/>
      <c r="AT46" s="667"/>
      <c r="AU46" s="667"/>
      <c r="AV46" s="667"/>
      <c r="AW46" s="667"/>
      <c r="AX46" s="667"/>
      <c r="AY46" s="667"/>
      <c r="AZ46" s="216"/>
      <c r="BA46" s="2507"/>
      <c r="BB46" s="151" t="s">
        <v>48</v>
      </c>
      <c r="BC46" s="1222" t="s">
        <v>35</v>
      </c>
      <c r="BD46" s="1242" t="s">
        <v>35</v>
      </c>
      <c r="BE46" s="1242" t="s">
        <v>35</v>
      </c>
      <c r="BF46" s="1242" t="s">
        <v>35</v>
      </c>
      <c r="BG46" s="1263" t="s">
        <v>35</v>
      </c>
      <c r="BH46" s="1284" t="s">
        <v>35</v>
      </c>
      <c r="BI46" s="1242" t="s">
        <v>35</v>
      </c>
      <c r="BJ46" s="1242" t="s">
        <v>35</v>
      </c>
      <c r="BK46" s="1242" t="s">
        <v>35</v>
      </c>
      <c r="BL46" s="1263" t="s">
        <v>35</v>
      </c>
      <c r="BM46" s="1284" t="s">
        <v>35</v>
      </c>
      <c r="BN46" s="1242" t="s">
        <v>35</v>
      </c>
      <c r="BO46" s="1242" t="s">
        <v>35</v>
      </c>
      <c r="BP46" s="1242" t="s">
        <v>35</v>
      </c>
      <c r="BQ46" s="1263" t="s">
        <v>35</v>
      </c>
      <c r="BR46" s="1284" t="s">
        <v>35</v>
      </c>
      <c r="BS46" s="1242" t="s">
        <v>35</v>
      </c>
      <c r="BT46" s="1242" t="s">
        <v>35</v>
      </c>
      <c r="BU46" s="1242" t="s">
        <v>35</v>
      </c>
      <c r="BV46" s="1242" t="s">
        <v>35</v>
      </c>
      <c r="BW46" s="1242" t="s">
        <v>35</v>
      </c>
      <c r="BX46" s="1242" t="s">
        <v>35</v>
      </c>
      <c r="BY46" s="1304" t="s">
        <v>35</v>
      </c>
      <c r="BZ46" s="1304" t="s">
        <v>35</v>
      </c>
      <c r="CA46" s="1304" t="s">
        <v>35</v>
      </c>
      <c r="CB46" s="1304" t="s">
        <v>35</v>
      </c>
      <c r="CC46" s="2150"/>
      <c r="CD46" s="2150"/>
      <c r="CE46" s="2150"/>
      <c r="CF46" s="2150"/>
      <c r="CG46" s="2150"/>
      <c r="CH46" s="2150"/>
      <c r="CI46" s="2150"/>
      <c r="CJ46" s="2150"/>
      <c r="CK46" s="2150"/>
      <c r="CL46" s="2150"/>
      <c r="CM46" s="2150"/>
      <c r="CN46" s="2150"/>
      <c r="CO46" s="2150"/>
      <c r="CP46" s="2150"/>
      <c r="CQ46" s="2150"/>
      <c r="CR46" s="2150"/>
      <c r="CS46" s="2150"/>
      <c r="CT46" s="2150"/>
      <c r="CU46" s="2150"/>
      <c r="CV46" s="2150"/>
      <c r="CW46" s="2150"/>
      <c r="CX46" s="2150"/>
      <c r="CY46" s="2150"/>
      <c r="CZ46" s="2150"/>
    </row>
    <row r="47" s="130" customFormat="true" ht="15" customHeight="true" x14ac:dyDescent="0.2">
      <c r="A47" s="2493" t="s">
        <v>101</v>
      </c>
      <c r="B47" s="250" t="s">
        <v>100</v>
      </c>
      <c r="C47" s="1144" t="s">
        <v>35</v>
      </c>
      <c r="D47" s="1158" t="s">
        <v>35</v>
      </c>
      <c r="E47" s="1158" t="s">
        <v>35</v>
      </c>
      <c r="F47" s="1158" t="s">
        <v>35</v>
      </c>
      <c r="G47" s="1172" t="s">
        <v>35</v>
      </c>
      <c r="H47" s="1186" t="s">
        <v>35</v>
      </c>
      <c r="I47" s="1158" t="s">
        <v>35</v>
      </c>
      <c r="J47" s="1158" t="s">
        <v>35</v>
      </c>
      <c r="K47" s="1158" t="s">
        <v>35</v>
      </c>
      <c r="L47" s="1200" t="s">
        <v>35</v>
      </c>
      <c r="M47" s="1212" t="s">
        <v>35</v>
      </c>
      <c r="N47" s="1158" t="s">
        <v>35</v>
      </c>
      <c r="O47" s="1158" t="s">
        <v>35</v>
      </c>
      <c r="P47" s="1158" t="s">
        <v>35</v>
      </c>
      <c r="Q47" s="1172" t="s">
        <v>35</v>
      </c>
      <c r="R47" s="1186" t="s">
        <v>35</v>
      </c>
      <c r="S47" s="1158" t="s">
        <v>35</v>
      </c>
      <c r="T47" s="1158" t="s">
        <v>35</v>
      </c>
      <c r="U47" s="1158" t="s">
        <v>35</v>
      </c>
      <c r="V47" s="1158" t="s">
        <v>35</v>
      </c>
      <c r="W47" s="1158" t="s">
        <v>35</v>
      </c>
      <c r="X47" s="1158" t="s">
        <v>35</v>
      </c>
      <c r="Y47" s="1216" t="s">
        <v>35</v>
      </c>
      <c r="Z47" s="1216" t="s">
        <v>35</v>
      </c>
      <c r="AA47" s="1216" t="s">
        <v>35</v>
      </c>
      <c r="AB47" s="2106" t="s">
        <v>35</v>
      </c>
      <c r="AC47" s="2139"/>
      <c r="AD47" s="2139"/>
      <c r="AE47" s="2139"/>
      <c r="AF47" s="2139"/>
      <c r="AG47" s="2139"/>
      <c r="AH47" s="2139"/>
      <c r="AI47" s="2139"/>
      <c r="AJ47" s="2139"/>
      <c r="AK47" s="2139"/>
      <c r="AL47" s="2139"/>
      <c r="AM47" s="2139"/>
      <c r="AN47" s="2139"/>
      <c r="AO47" s="2139"/>
      <c r="AP47" s="2139"/>
      <c r="AQ47" s="2139"/>
      <c r="AR47" s="2139"/>
      <c r="AS47" s="2139"/>
      <c r="AT47" s="2139"/>
      <c r="AU47" s="2139"/>
      <c r="AV47" s="2139"/>
      <c r="AW47" s="2139"/>
      <c r="AX47" s="2139"/>
      <c r="AY47" s="2139"/>
      <c r="AZ47" s="215"/>
      <c r="BA47" s="2507" t="s">
        <v>101</v>
      </c>
      <c r="BB47" s="151" t="s">
        <v>100</v>
      </c>
      <c r="BC47" s="1222" t="s">
        <v>35</v>
      </c>
      <c r="BD47" s="1242" t="s">
        <v>35</v>
      </c>
      <c r="BE47" s="1242" t="s">
        <v>35</v>
      </c>
      <c r="BF47" s="1242" t="s">
        <v>35</v>
      </c>
      <c r="BG47" s="1263" t="s">
        <v>35</v>
      </c>
      <c r="BH47" s="1284" t="s">
        <v>35</v>
      </c>
      <c r="BI47" s="1242" t="s">
        <v>35</v>
      </c>
      <c r="BJ47" s="1242" t="s">
        <v>35</v>
      </c>
      <c r="BK47" s="1242" t="s">
        <v>35</v>
      </c>
      <c r="BL47" s="1263" t="s">
        <v>35</v>
      </c>
      <c r="BM47" s="1284" t="s">
        <v>35</v>
      </c>
      <c r="BN47" s="1242" t="s">
        <v>35</v>
      </c>
      <c r="BO47" s="1242" t="s">
        <v>35</v>
      </c>
      <c r="BP47" s="1242" t="s">
        <v>35</v>
      </c>
      <c r="BQ47" s="1263" t="s">
        <v>35</v>
      </c>
      <c r="BR47" s="1284" t="s">
        <v>35</v>
      </c>
      <c r="BS47" s="1242" t="s">
        <v>35</v>
      </c>
      <c r="BT47" s="1242" t="s">
        <v>35</v>
      </c>
      <c r="BU47" s="1242" t="s">
        <v>35</v>
      </c>
      <c r="BV47" s="1242" t="s">
        <v>35</v>
      </c>
      <c r="BW47" s="1242" t="s">
        <v>35</v>
      </c>
      <c r="BX47" s="1242" t="s">
        <v>35</v>
      </c>
      <c r="BY47" s="1304" t="s">
        <v>35</v>
      </c>
      <c r="BZ47" s="1304" t="s">
        <v>35</v>
      </c>
      <c r="CA47" s="1304" t="s">
        <v>35</v>
      </c>
      <c r="CB47" s="1304" t="s">
        <v>35</v>
      </c>
      <c r="CC47" s="2150"/>
      <c r="CD47" s="2150"/>
      <c r="CE47" s="2150"/>
      <c r="CF47" s="2150"/>
      <c r="CG47" s="2150"/>
      <c r="CH47" s="2150"/>
      <c r="CI47" s="2150"/>
      <c r="CJ47" s="2150"/>
      <c r="CK47" s="2150"/>
      <c r="CL47" s="2150"/>
      <c r="CM47" s="2150"/>
      <c r="CN47" s="2150"/>
      <c r="CO47" s="2150"/>
      <c r="CP47" s="2150"/>
      <c r="CQ47" s="2150"/>
      <c r="CR47" s="2150"/>
      <c r="CS47" s="2150"/>
      <c r="CT47" s="2150"/>
      <c r="CU47" s="2150"/>
      <c r="CV47" s="2150"/>
      <c r="CW47" s="2150"/>
      <c r="CX47" s="2150"/>
      <c r="CY47" s="2150"/>
      <c r="CZ47" s="2150"/>
    </row>
    <row r="48" s="130" customFormat="true" ht="15" customHeight="true" x14ac:dyDescent="0.2">
      <c r="A48" s="2493"/>
      <c r="B48" s="250" t="s">
        <v>99</v>
      </c>
      <c r="C48" s="1144" t="s">
        <v>35</v>
      </c>
      <c r="D48" s="1158" t="s">
        <v>35</v>
      </c>
      <c r="E48" s="1158" t="s">
        <v>35</v>
      </c>
      <c r="F48" s="1158" t="s">
        <v>35</v>
      </c>
      <c r="G48" s="1172" t="s">
        <v>35</v>
      </c>
      <c r="H48" s="1186" t="s">
        <v>35</v>
      </c>
      <c r="I48" s="1158" t="s">
        <v>35</v>
      </c>
      <c r="J48" s="1158" t="s">
        <v>35</v>
      </c>
      <c r="K48" s="1158" t="s">
        <v>35</v>
      </c>
      <c r="L48" s="1200" t="s">
        <v>35</v>
      </c>
      <c r="M48" s="1212" t="s">
        <v>35</v>
      </c>
      <c r="N48" s="1158" t="s">
        <v>35</v>
      </c>
      <c r="O48" s="1158" t="s">
        <v>35</v>
      </c>
      <c r="P48" s="1158" t="s">
        <v>35</v>
      </c>
      <c r="Q48" s="1172" t="s">
        <v>35</v>
      </c>
      <c r="R48" s="1186" t="s">
        <v>35</v>
      </c>
      <c r="S48" s="1158" t="s">
        <v>35</v>
      </c>
      <c r="T48" s="1158" t="s">
        <v>35</v>
      </c>
      <c r="U48" s="1158" t="s">
        <v>35</v>
      </c>
      <c r="V48" s="1158" t="s">
        <v>35</v>
      </c>
      <c r="W48" s="1158" t="s">
        <v>35</v>
      </c>
      <c r="X48" s="1158" t="s">
        <v>35</v>
      </c>
      <c r="Y48" s="1216" t="s">
        <v>35</v>
      </c>
      <c r="Z48" s="1216" t="s">
        <v>35</v>
      </c>
      <c r="AA48" s="1216" t="s">
        <v>35</v>
      </c>
      <c r="AB48" s="2106" t="s">
        <v>35</v>
      </c>
      <c r="AC48" s="2139"/>
      <c r="AD48" s="2139"/>
      <c r="AE48" s="2139"/>
      <c r="AF48" s="2139"/>
      <c r="AG48" s="2139"/>
      <c r="AH48" s="2139"/>
      <c r="AI48" s="2139"/>
      <c r="AJ48" s="2139"/>
      <c r="AK48" s="2139"/>
      <c r="AL48" s="2139"/>
      <c r="AM48" s="2139"/>
      <c r="AN48" s="2139"/>
      <c r="AO48" s="2139"/>
      <c r="AP48" s="2139"/>
      <c r="AQ48" s="2139"/>
      <c r="AR48" s="2139"/>
      <c r="AS48" s="2139"/>
      <c r="AT48" s="2139"/>
      <c r="AU48" s="2139"/>
      <c r="AV48" s="2139"/>
      <c r="AW48" s="2139"/>
      <c r="AX48" s="2139"/>
      <c r="AY48" s="2139"/>
      <c r="AZ48" s="215"/>
      <c r="BA48" s="2507"/>
      <c r="BB48" s="151" t="s">
        <v>99</v>
      </c>
      <c r="BC48" s="1222" t="s">
        <v>35</v>
      </c>
      <c r="BD48" s="1242" t="s">
        <v>35</v>
      </c>
      <c r="BE48" s="1242" t="s">
        <v>35</v>
      </c>
      <c r="BF48" s="1242" t="s">
        <v>35</v>
      </c>
      <c r="BG48" s="1263" t="s">
        <v>35</v>
      </c>
      <c r="BH48" s="1284" t="s">
        <v>35</v>
      </c>
      <c r="BI48" s="1242" t="s">
        <v>35</v>
      </c>
      <c r="BJ48" s="1242" t="s">
        <v>35</v>
      </c>
      <c r="BK48" s="1242" t="s">
        <v>35</v>
      </c>
      <c r="BL48" s="1263" t="s">
        <v>35</v>
      </c>
      <c r="BM48" s="1284" t="s">
        <v>35</v>
      </c>
      <c r="BN48" s="1242" t="s">
        <v>35</v>
      </c>
      <c r="BO48" s="1242" t="s">
        <v>35</v>
      </c>
      <c r="BP48" s="1242" t="s">
        <v>35</v>
      </c>
      <c r="BQ48" s="1263" t="s">
        <v>35</v>
      </c>
      <c r="BR48" s="1284" t="s">
        <v>35</v>
      </c>
      <c r="BS48" s="1242" t="s">
        <v>35</v>
      </c>
      <c r="BT48" s="1242" t="s">
        <v>35</v>
      </c>
      <c r="BU48" s="1242" t="s">
        <v>35</v>
      </c>
      <c r="BV48" s="1242" t="s">
        <v>35</v>
      </c>
      <c r="BW48" s="1242" t="s">
        <v>35</v>
      </c>
      <c r="BX48" s="1242" t="s">
        <v>35</v>
      </c>
      <c r="BY48" s="1304" t="s">
        <v>35</v>
      </c>
      <c r="BZ48" s="1304" t="s">
        <v>35</v>
      </c>
      <c r="CA48" s="1304" t="s">
        <v>35</v>
      </c>
      <c r="CB48" s="1304" t="s">
        <v>35</v>
      </c>
      <c r="CC48" s="2150"/>
      <c r="CD48" s="2150"/>
      <c r="CE48" s="2150"/>
      <c r="CF48" s="2150"/>
      <c r="CG48" s="2150"/>
      <c r="CH48" s="2150"/>
      <c r="CI48" s="2150"/>
      <c r="CJ48" s="2150"/>
      <c r="CK48" s="2150"/>
      <c r="CL48" s="2150"/>
      <c r="CM48" s="2150"/>
      <c r="CN48" s="2150"/>
      <c r="CO48" s="2150"/>
      <c r="CP48" s="2150"/>
      <c r="CQ48" s="2150"/>
      <c r="CR48" s="2150"/>
      <c r="CS48" s="2150"/>
      <c r="CT48" s="2150"/>
      <c r="CU48" s="2150"/>
      <c r="CV48" s="2150"/>
      <c r="CW48" s="2150"/>
      <c r="CX48" s="2150"/>
      <c r="CY48" s="2150"/>
      <c r="CZ48" s="2150"/>
    </row>
    <row r="49" s="130" customFormat="true" ht="15" customHeight="true" x14ac:dyDescent="0.2">
      <c r="A49" s="2493"/>
      <c r="B49" s="250" t="s">
        <v>68</v>
      </c>
      <c r="C49" s="1144" t="s">
        <v>35</v>
      </c>
      <c r="D49" s="1158" t="s">
        <v>35</v>
      </c>
      <c r="E49" s="1158" t="s">
        <v>35</v>
      </c>
      <c r="F49" s="1158" t="s">
        <v>35</v>
      </c>
      <c r="G49" s="1172" t="s">
        <v>35</v>
      </c>
      <c r="H49" s="1186" t="s">
        <v>35</v>
      </c>
      <c r="I49" s="1158" t="s">
        <v>35</v>
      </c>
      <c r="J49" s="1158" t="s">
        <v>35</v>
      </c>
      <c r="K49" s="1158" t="s">
        <v>35</v>
      </c>
      <c r="L49" s="1200" t="s">
        <v>35</v>
      </c>
      <c r="M49" s="1212" t="s">
        <v>35</v>
      </c>
      <c r="N49" s="1158" t="s">
        <v>35</v>
      </c>
      <c r="O49" s="1158" t="s">
        <v>35</v>
      </c>
      <c r="P49" s="1158" t="s">
        <v>35</v>
      </c>
      <c r="Q49" s="1172" t="s">
        <v>35</v>
      </c>
      <c r="R49" s="1186" t="s">
        <v>35</v>
      </c>
      <c r="S49" s="1158" t="s">
        <v>35</v>
      </c>
      <c r="T49" s="1158" t="s">
        <v>35</v>
      </c>
      <c r="U49" s="1158" t="s">
        <v>35</v>
      </c>
      <c r="V49" s="1158" t="s">
        <v>35</v>
      </c>
      <c r="W49" s="1158" t="s">
        <v>35</v>
      </c>
      <c r="X49" s="1158" t="s">
        <v>35</v>
      </c>
      <c r="Y49" s="1216" t="s">
        <v>35</v>
      </c>
      <c r="Z49" s="1216" t="s">
        <v>35</v>
      </c>
      <c r="AA49" s="1216" t="s">
        <v>35</v>
      </c>
      <c r="AB49" s="2106" t="s">
        <v>35</v>
      </c>
      <c r="AC49" s="2139"/>
      <c r="AD49" s="2139"/>
      <c r="AE49" s="2139"/>
      <c r="AF49" s="2139"/>
      <c r="AG49" s="2139"/>
      <c r="AH49" s="2139"/>
      <c r="AI49" s="2139"/>
      <c r="AJ49" s="2139"/>
      <c r="AK49" s="2139"/>
      <c r="AL49" s="2139"/>
      <c r="AM49" s="2139"/>
      <c r="AN49" s="2139"/>
      <c r="AO49" s="2139"/>
      <c r="AP49" s="2139"/>
      <c r="AQ49" s="2139"/>
      <c r="AR49" s="2139"/>
      <c r="AS49" s="2139"/>
      <c r="AT49" s="2139"/>
      <c r="AU49" s="2139"/>
      <c r="AV49" s="2139"/>
      <c r="AW49" s="2139"/>
      <c r="AX49" s="2139"/>
      <c r="AY49" s="2139"/>
      <c r="AZ49" s="215"/>
      <c r="BA49" s="2507"/>
      <c r="BB49" s="151" t="s">
        <v>68</v>
      </c>
      <c r="BC49" s="1222" t="s">
        <v>35</v>
      </c>
      <c r="BD49" s="1242" t="s">
        <v>35</v>
      </c>
      <c r="BE49" s="1242" t="s">
        <v>35</v>
      </c>
      <c r="BF49" s="1242" t="s">
        <v>35</v>
      </c>
      <c r="BG49" s="1263" t="s">
        <v>35</v>
      </c>
      <c r="BH49" s="1284" t="s">
        <v>35</v>
      </c>
      <c r="BI49" s="1242" t="s">
        <v>35</v>
      </c>
      <c r="BJ49" s="1242" t="s">
        <v>35</v>
      </c>
      <c r="BK49" s="1242" t="s">
        <v>35</v>
      </c>
      <c r="BL49" s="1263" t="s">
        <v>35</v>
      </c>
      <c r="BM49" s="1284" t="s">
        <v>35</v>
      </c>
      <c r="BN49" s="1242" t="s">
        <v>35</v>
      </c>
      <c r="BO49" s="1242" t="s">
        <v>35</v>
      </c>
      <c r="BP49" s="1242" t="s">
        <v>35</v>
      </c>
      <c r="BQ49" s="1263" t="s">
        <v>35</v>
      </c>
      <c r="BR49" s="1284" t="s">
        <v>35</v>
      </c>
      <c r="BS49" s="1242" t="s">
        <v>35</v>
      </c>
      <c r="BT49" s="1242" t="s">
        <v>35</v>
      </c>
      <c r="BU49" s="1242" t="s">
        <v>35</v>
      </c>
      <c r="BV49" s="1242" t="s">
        <v>35</v>
      </c>
      <c r="BW49" s="1242" t="s">
        <v>35</v>
      </c>
      <c r="BX49" s="1242" t="s">
        <v>35</v>
      </c>
      <c r="BY49" s="1304" t="s">
        <v>35</v>
      </c>
      <c r="BZ49" s="1304" t="s">
        <v>35</v>
      </c>
      <c r="CA49" s="1304" t="s">
        <v>35</v>
      </c>
      <c r="CB49" s="1304" t="s">
        <v>35</v>
      </c>
      <c r="CC49" s="2150"/>
      <c r="CD49" s="2150"/>
      <c r="CE49" s="2150"/>
      <c r="CF49" s="2150"/>
      <c r="CG49" s="2150"/>
      <c r="CH49" s="2150"/>
      <c r="CI49" s="2150"/>
      <c r="CJ49" s="2150"/>
      <c r="CK49" s="2150"/>
      <c r="CL49" s="2150"/>
      <c r="CM49" s="2150"/>
      <c r="CN49" s="2150"/>
      <c r="CO49" s="2150"/>
      <c r="CP49" s="2150"/>
      <c r="CQ49" s="2150"/>
      <c r="CR49" s="2150"/>
      <c r="CS49" s="2150"/>
      <c r="CT49" s="2150"/>
      <c r="CU49" s="2150"/>
      <c r="CV49" s="2150"/>
      <c r="CW49" s="2150"/>
      <c r="CX49" s="2150"/>
      <c r="CY49" s="2150"/>
      <c r="CZ49" s="2150"/>
    </row>
    <row r="50" s="130" customFormat="true" ht="15" customHeight="true" x14ac:dyDescent="0.2">
      <c r="A50" s="2493" t="s">
        <v>102</v>
      </c>
      <c r="B50" s="250" t="s">
        <v>100</v>
      </c>
      <c r="C50" s="1144" t="s">
        <v>35</v>
      </c>
      <c r="D50" s="1158" t="s">
        <v>35</v>
      </c>
      <c r="E50" s="1158" t="s">
        <v>35</v>
      </c>
      <c r="F50" s="1158" t="s">
        <v>35</v>
      </c>
      <c r="G50" s="1172" t="s">
        <v>35</v>
      </c>
      <c r="H50" s="1186" t="s">
        <v>35</v>
      </c>
      <c r="I50" s="1158" t="s">
        <v>35</v>
      </c>
      <c r="J50" s="1158" t="s">
        <v>35</v>
      </c>
      <c r="K50" s="1158" t="s">
        <v>35</v>
      </c>
      <c r="L50" s="1200" t="s">
        <v>35</v>
      </c>
      <c r="M50" s="1212" t="s">
        <v>35</v>
      </c>
      <c r="N50" s="1158" t="s">
        <v>35</v>
      </c>
      <c r="O50" s="1158" t="s">
        <v>35</v>
      </c>
      <c r="P50" s="1158" t="s">
        <v>35</v>
      </c>
      <c r="Q50" s="1172" t="s">
        <v>35</v>
      </c>
      <c r="R50" s="1186" t="s">
        <v>35</v>
      </c>
      <c r="S50" s="1158" t="s">
        <v>35</v>
      </c>
      <c r="T50" s="1158" t="s">
        <v>35</v>
      </c>
      <c r="U50" s="1158" t="s">
        <v>35</v>
      </c>
      <c r="V50" s="1158" t="s">
        <v>35</v>
      </c>
      <c r="W50" s="1158" t="s">
        <v>35</v>
      </c>
      <c r="X50" s="1158" t="s">
        <v>35</v>
      </c>
      <c r="Y50" s="1216" t="s">
        <v>35</v>
      </c>
      <c r="Z50" s="1216" t="s">
        <v>35</v>
      </c>
      <c r="AA50" s="1216" t="s">
        <v>35</v>
      </c>
      <c r="AB50" s="2106" t="s">
        <v>35</v>
      </c>
      <c r="AC50" s="2139"/>
      <c r="AD50" s="2139"/>
      <c r="AE50" s="2139"/>
      <c r="AF50" s="2139"/>
      <c r="AG50" s="2139"/>
      <c r="AH50" s="2139"/>
      <c r="AI50" s="2139"/>
      <c r="AJ50" s="2139"/>
      <c r="AK50" s="2139"/>
      <c r="AL50" s="2139"/>
      <c r="AM50" s="2139"/>
      <c r="AN50" s="2139"/>
      <c r="AO50" s="2139"/>
      <c r="AP50" s="2139"/>
      <c r="AQ50" s="2139"/>
      <c r="AR50" s="2139"/>
      <c r="AS50" s="2139"/>
      <c r="AT50" s="2139"/>
      <c r="AU50" s="2139"/>
      <c r="AV50" s="2139"/>
      <c r="AW50" s="2139"/>
      <c r="AX50" s="2139"/>
      <c r="AY50" s="2139"/>
      <c r="AZ50" s="215"/>
      <c r="BA50" s="2507" t="s">
        <v>102</v>
      </c>
      <c r="BB50" s="151" t="s">
        <v>100</v>
      </c>
      <c r="BC50" s="1222" t="s">
        <v>35</v>
      </c>
      <c r="BD50" s="1242" t="s">
        <v>35</v>
      </c>
      <c r="BE50" s="1242" t="s">
        <v>35</v>
      </c>
      <c r="BF50" s="1242" t="s">
        <v>35</v>
      </c>
      <c r="BG50" s="1263" t="s">
        <v>35</v>
      </c>
      <c r="BH50" s="1284" t="s">
        <v>35</v>
      </c>
      <c r="BI50" s="1242" t="s">
        <v>35</v>
      </c>
      <c r="BJ50" s="1242" t="s">
        <v>35</v>
      </c>
      <c r="BK50" s="1242" t="s">
        <v>35</v>
      </c>
      <c r="BL50" s="1263" t="s">
        <v>35</v>
      </c>
      <c r="BM50" s="1284" t="s">
        <v>35</v>
      </c>
      <c r="BN50" s="1242" t="s">
        <v>35</v>
      </c>
      <c r="BO50" s="1242" t="s">
        <v>35</v>
      </c>
      <c r="BP50" s="1242" t="s">
        <v>35</v>
      </c>
      <c r="BQ50" s="1263" t="s">
        <v>35</v>
      </c>
      <c r="BR50" s="1284" t="s">
        <v>35</v>
      </c>
      <c r="BS50" s="1242" t="s">
        <v>35</v>
      </c>
      <c r="BT50" s="1242" t="s">
        <v>35</v>
      </c>
      <c r="BU50" s="1242" t="s">
        <v>35</v>
      </c>
      <c r="BV50" s="1242" t="s">
        <v>35</v>
      </c>
      <c r="BW50" s="1242" t="s">
        <v>35</v>
      </c>
      <c r="BX50" s="1242" t="s">
        <v>35</v>
      </c>
      <c r="BY50" s="1304" t="s">
        <v>35</v>
      </c>
      <c r="BZ50" s="1304" t="s">
        <v>35</v>
      </c>
      <c r="CA50" s="1304" t="s">
        <v>35</v>
      </c>
      <c r="CB50" s="1304" t="s">
        <v>35</v>
      </c>
      <c r="CC50" s="2150"/>
      <c r="CD50" s="2150"/>
      <c r="CE50" s="2150"/>
      <c r="CF50" s="2150"/>
      <c r="CG50" s="2150"/>
      <c r="CH50" s="2150"/>
      <c r="CI50" s="2150"/>
      <c r="CJ50" s="2150"/>
      <c r="CK50" s="2150"/>
      <c r="CL50" s="2150"/>
      <c r="CM50" s="2150"/>
      <c r="CN50" s="2150"/>
      <c r="CO50" s="2150"/>
      <c r="CP50" s="2150"/>
      <c r="CQ50" s="2150"/>
      <c r="CR50" s="2150"/>
      <c r="CS50" s="2150"/>
      <c r="CT50" s="2150"/>
      <c r="CU50" s="2150"/>
      <c r="CV50" s="2150"/>
      <c r="CW50" s="2150"/>
      <c r="CX50" s="2150"/>
      <c r="CY50" s="2150"/>
      <c r="CZ50" s="2150"/>
    </row>
    <row r="51" s="130" customFormat="true" ht="15" customHeight="true" x14ac:dyDescent="0.2">
      <c r="A51" s="2493"/>
      <c r="B51" s="250" t="s">
        <v>99</v>
      </c>
      <c r="C51" s="1144" t="s">
        <v>35</v>
      </c>
      <c r="D51" s="1158" t="s">
        <v>35</v>
      </c>
      <c r="E51" s="1158" t="s">
        <v>35</v>
      </c>
      <c r="F51" s="1158" t="s">
        <v>35</v>
      </c>
      <c r="G51" s="1172" t="s">
        <v>35</v>
      </c>
      <c r="H51" s="1186" t="s">
        <v>35</v>
      </c>
      <c r="I51" s="1158" t="s">
        <v>35</v>
      </c>
      <c r="J51" s="1158" t="s">
        <v>35</v>
      </c>
      <c r="K51" s="1158" t="s">
        <v>35</v>
      </c>
      <c r="L51" s="1200" t="s">
        <v>35</v>
      </c>
      <c r="M51" s="1212" t="s">
        <v>35</v>
      </c>
      <c r="N51" s="1158" t="s">
        <v>35</v>
      </c>
      <c r="O51" s="1158" t="s">
        <v>35</v>
      </c>
      <c r="P51" s="1158" t="s">
        <v>35</v>
      </c>
      <c r="Q51" s="1172" t="s">
        <v>35</v>
      </c>
      <c r="R51" s="1186" t="s">
        <v>35</v>
      </c>
      <c r="S51" s="1158" t="s">
        <v>35</v>
      </c>
      <c r="T51" s="1158" t="s">
        <v>35</v>
      </c>
      <c r="U51" s="1158" t="s">
        <v>35</v>
      </c>
      <c r="V51" s="1158" t="s">
        <v>35</v>
      </c>
      <c r="W51" s="1158" t="s">
        <v>35</v>
      </c>
      <c r="X51" s="1158" t="s">
        <v>35</v>
      </c>
      <c r="Y51" s="1216" t="s">
        <v>35</v>
      </c>
      <c r="Z51" s="1216" t="s">
        <v>35</v>
      </c>
      <c r="AA51" s="1216" t="s">
        <v>35</v>
      </c>
      <c r="AB51" s="2106" t="s">
        <v>35</v>
      </c>
      <c r="AC51" s="2139"/>
      <c r="AD51" s="2139"/>
      <c r="AE51" s="2139"/>
      <c r="AF51" s="2139"/>
      <c r="AG51" s="2139"/>
      <c r="AH51" s="2139"/>
      <c r="AI51" s="2139"/>
      <c r="AJ51" s="2139"/>
      <c r="AK51" s="2139"/>
      <c r="AL51" s="2139"/>
      <c r="AM51" s="2139"/>
      <c r="AN51" s="2139"/>
      <c r="AO51" s="2139"/>
      <c r="AP51" s="2139"/>
      <c r="AQ51" s="2139"/>
      <c r="AR51" s="2139"/>
      <c r="AS51" s="2139"/>
      <c r="AT51" s="2139"/>
      <c r="AU51" s="2139"/>
      <c r="AV51" s="2139"/>
      <c r="AW51" s="2139"/>
      <c r="AX51" s="2139"/>
      <c r="AY51" s="2139"/>
      <c r="AZ51" s="215"/>
      <c r="BA51" s="2507"/>
      <c r="BB51" s="151" t="s">
        <v>99</v>
      </c>
      <c r="BC51" s="1222" t="s">
        <v>35</v>
      </c>
      <c r="BD51" s="1242" t="s">
        <v>35</v>
      </c>
      <c r="BE51" s="1242" t="s">
        <v>35</v>
      </c>
      <c r="BF51" s="1242" t="s">
        <v>35</v>
      </c>
      <c r="BG51" s="1263" t="s">
        <v>35</v>
      </c>
      <c r="BH51" s="1284" t="s">
        <v>35</v>
      </c>
      <c r="BI51" s="1242" t="s">
        <v>35</v>
      </c>
      <c r="BJ51" s="1242" t="s">
        <v>35</v>
      </c>
      <c r="BK51" s="1242" t="s">
        <v>35</v>
      </c>
      <c r="BL51" s="1263" t="s">
        <v>35</v>
      </c>
      <c r="BM51" s="1284" t="s">
        <v>35</v>
      </c>
      <c r="BN51" s="1242" t="s">
        <v>35</v>
      </c>
      <c r="BO51" s="1242" t="s">
        <v>35</v>
      </c>
      <c r="BP51" s="1242" t="s">
        <v>35</v>
      </c>
      <c r="BQ51" s="1263" t="s">
        <v>35</v>
      </c>
      <c r="BR51" s="1284" t="s">
        <v>35</v>
      </c>
      <c r="BS51" s="1242" t="s">
        <v>35</v>
      </c>
      <c r="BT51" s="1242" t="s">
        <v>35</v>
      </c>
      <c r="BU51" s="1242" t="s">
        <v>35</v>
      </c>
      <c r="BV51" s="1242" t="s">
        <v>35</v>
      </c>
      <c r="BW51" s="1242" t="s">
        <v>35</v>
      </c>
      <c r="BX51" s="1242" t="s">
        <v>35</v>
      </c>
      <c r="BY51" s="1304" t="s">
        <v>35</v>
      </c>
      <c r="BZ51" s="1304" t="s">
        <v>35</v>
      </c>
      <c r="CA51" s="1304" t="s">
        <v>35</v>
      </c>
      <c r="CB51" s="1304" t="s">
        <v>35</v>
      </c>
      <c r="CC51" s="2150"/>
      <c r="CD51" s="2150"/>
      <c r="CE51" s="2150"/>
      <c r="CF51" s="2150"/>
      <c r="CG51" s="2150"/>
      <c r="CH51" s="2150"/>
      <c r="CI51" s="2150"/>
      <c r="CJ51" s="2150"/>
      <c r="CK51" s="2150"/>
      <c r="CL51" s="2150"/>
      <c r="CM51" s="2150"/>
      <c r="CN51" s="2150"/>
      <c r="CO51" s="2150"/>
      <c r="CP51" s="2150"/>
      <c r="CQ51" s="2150"/>
      <c r="CR51" s="2150"/>
      <c r="CS51" s="2150"/>
      <c r="CT51" s="2150"/>
      <c r="CU51" s="2150"/>
      <c r="CV51" s="2150"/>
      <c r="CW51" s="2150"/>
      <c r="CX51" s="2150"/>
      <c r="CY51" s="2150"/>
      <c r="CZ51" s="2150"/>
    </row>
    <row r="52" s="130" customFormat="true" ht="15" customHeight="true" x14ac:dyDescent="0.2">
      <c r="A52" s="2493"/>
      <c r="B52" s="250" t="s">
        <v>68</v>
      </c>
      <c r="C52" s="1144" t="s">
        <v>35</v>
      </c>
      <c r="D52" s="1158" t="s">
        <v>35</v>
      </c>
      <c r="E52" s="1158" t="s">
        <v>35</v>
      </c>
      <c r="F52" s="1158" t="s">
        <v>35</v>
      </c>
      <c r="G52" s="1172" t="s">
        <v>35</v>
      </c>
      <c r="H52" s="1186" t="s">
        <v>35</v>
      </c>
      <c r="I52" s="1158" t="s">
        <v>35</v>
      </c>
      <c r="J52" s="1158" t="s">
        <v>35</v>
      </c>
      <c r="K52" s="1158" t="s">
        <v>35</v>
      </c>
      <c r="L52" s="1200" t="s">
        <v>35</v>
      </c>
      <c r="M52" s="1212" t="s">
        <v>35</v>
      </c>
      <c r="N52" s="1158" t="s">
        <v>35</v>
      </c>
      <c r="O52" s="1158" t="s">
        <v>35</v>
      </c>
      <c r="P52" s="1158" t="s">
        <v>35</v>
      </c>
      <c r="Q52" s="1172" t="s">
        <v>35</v>
      </c>
      <c r="R52" s="1186" t="s">
        <v>35</v>
      </c>
      <c r="S52" s="1158" t="s">
        <v>35</v>
      </c>
      <c r="T52" s="1158" t="s">
        <v>35</v>
      </c>
      <c r="U52" s="1158" t="s">
        <v>35</v>
      </c>
      <c r="V52" s="1158" t="s">
        <v>35</v>
      </c>
      <c r="W52" s="1158" t="s">
        <v>35</v>
      </c>
      <c r="X52" s="1158" t="s">
        <v>35</v>
      </c>
      <c r="Y52" s="1216" t="s">
        <v>35</v>
      </c>
      <c r="Z52" s="1216" t="s">
        <v>35</v>
      </c>
      <c r="AA52" s="1216" t="s">
        <v>35</v>
      </c>
      <c r="AB52" s="2106" t="s">
        <v>35</v>
      </c>
      <c r="AC52" s="2139"/>
      <c r="AD52" s="2139"/>
      <c r="AE52" s="2139"/>
      <c r="AF52" s="2139"/>
      <c r="AG52" s="2139"/>
      <c r="AH52" s="2139"/>
      <c r="AI52" s="2139"/>
      <c r="AJ52" s="2139"/>
      <c r="AK52" s="2139"/>
      <c r="AL52" s="2139"/>
      <c r="AM52" s="2139"/>
      <c r="AN52" s="2139"/>
      <c r="AO52" s="2139"/>
      <c r="AP52" s="2139"/>
      <c r="AQ52" s="2139"/>
      <c r="AR52" s="2139"/>
      <c r="AS52" s="2139"/>
      <c r="AT52" s="2139"/>
      <c r="AU52" s="2139"/>
      <c r="AV52" s="2139"/>
      <c r="AW52" s="2139"/>
      <c r="AX52" s="2139"/>
      <c r="AY52" s="2139"/>
      <c r="AZ52" s="215"/>
      <c r="BA52" s="2507"/>
      <c r="BB52" s="151" t="s">
        <v>68</v>
      </c>
      <c r="BC52" s="1222" t="s">
        <v>35</v>
      </c>
      <c r="BD52" s="1242" t="s">
        <v>35</v>
      </c>
      <c r="BE52" s="1242" t="s">
        <v>35</v>
      </c>
      <c r="BF52" s="1242" t="s">
        <v>35</v>
      </c>
      <c r="BG52" s="1263" t="s">
        <v>35</v>
      </c>
      <c r="BH52" s="1284" t="s">
        <v>35</v>
      </c>
      <c r="BI52" s="1242" t="s">
        <v>35</v>
      </c>
      <c r="BJ52" s="1242" t="s">
        <v>35</v>
      </c>
      <c r="BK52" s="1242" t="s">
        <v>35</v>
      </c>
      <c r="BL52" s="1263" t="s">
        <v>35</v>
      </c>
      <c r="BM52" s="1284" t="s">
        <v>35</v>
      </c>
      <c r="BN52" s="1242" t="s">
        <v>35</v>
      </c>
      <c r="BO52" s="1242" t="s">
        <v>35</v>
      </c>
      <c r="BP52" s="1242" t="s">
        <v>35</v>
      </c>
      <c r="BQ52" s="1263" t="s">
        <v>35</v>
      </c>
      <c r="BR52" s="1284" t="s">
        <v>35</v>
      </c>
      <c r="BS52" s="1242" t="s">
        <v>35</v>
      </c>
      <c r="BT52" s="1242" t="s">
        <v>35</v>
      </c>
      <c r="BU52" s="1242" t="s">
        <v>35</v>
      </c>
      <c r="BV52" s="1242" t="s">
        <v>35</v>
      </c>
      <c r="BW52" s="1242" t="s">
        <v>35</v>
      </c>
      <c r="BX52" s="1242" t="s">
        <v>35</v>
      </c>
      <c r="BY52" s="1304" t="s">
        <v>35</v>
      </c>
      <c r="BZ52" s="1304" t="s">
        <v>35</v>
      </c>
      <c r="CA52" s="1304" t="s">
        <v>35</v>
      </c>
      <c r="CB52" s="1304" t="s">
        <v>35</v>
      </c>
      <c r="CC52" s="2150"/>
      <c r="CD52" s="2150"/>
      <c r="CE52" s="2150"/>
      <c r="CF52" s="2150"/>
      <c r="CG52" s="2150"/>
      <c r="CH52" s="2150"/>
      <c r="CI52" s="2150"/>
      <c r="CJ52" s="2150"/>
      <c r="CK52" s="2150"/>
      <c r="CL52" s="2150"/>
      <c r="CM52" s="2150"/>
      <c r="CN52" s="2150"/>
      <c r="CO52" s="2150"/>
      <c r="CP52" s="2150"/>
      <c r="CQ52" s="2150"/>
      <c r="CR52" s="2150"/>
      <c r="CS52" s="2150"/>
      <c r="CT52" s="2150"/>
      <c r="CU52" s="2150"/>
      <c r="CV52" s="2150"/>
      <c r="CW52" s="2150"/>
      <c r="CX52" s="2150"/>
      <c r="CY52" s="2150"/>
      <c r="CZ52" s="2150"/>
    </row>
    <row r="53" s="130" customFormat="true" ht="15" customHeight="true" x14ac:dyDescent="0.2">
      <c r="A53" s="2493" t="s">
        <v>105</v>
      </c>
      <c r="B53" s="250" t="s">
        <v>100</v>
      </c>
      <c r="C53" s="1144" t="s">
        <v>35</v>
      </c>
      <c r="D53" s="1158" t="s">
        <v>35</v>
      </c>
      <c r="E53" s="1158" t="s">
        <v>35</v>
      </c>
      <c r="F53" s="1158" t="s">
        <v>35</v>
      </c>
      <c r="G53" s="1172" t="s">
        <v>35</v>
      </c>
      <c r="H53" s="1186" t="s">
        <v>35</v>
      </c>
      <c r="I53" s="1158" t="s">
        <v>35</v>
      </c>
      <c r="J53" s="1158" t="s">
        <v>35</v>
      </c>
      <c r="K53" s="1158" t="s">
        <v>35</v>
      </c>
      <c r="L53" s="1200" t="s">
        <v>35</v>
      </c>
      <c r="M53" s="1212" t="s">
        <v>35</v>
      </c>
      <c r="N53" s="1158" t="s">
        <v>35</v>
      </c>
      <c r="O53" s="1158" t="s">
        <v>35</v>
      </c>
      <c r="P53" s="1158" t="s">
        <v>35</v>
      </c>
      <c r="Q53" s="1172" t="s">
        <v>35</v>
      </c>
      <c r="R53" s="1186" t="s">
        <v>35</v>
      </c>
      <c r="S53" s="1158" t="s">
        <v>35</v>
      </c>
      <c r="T53" s="1158" t="s">
        <v>35</v>
      </c>
      <c r="U53" s="1158" t="s">
        <v>35</v>
      </c>
      <c r="V53" s="1158" t="s">
        <v>35</v>
      </c>
      <c r="W53" s="1158" t="s">
        <v>35</v>
      </c>
      <c r="X53" s="1158" t="s">
        <v>35</v>
      </c>
      <c r="Y53" s="1216" t="s">
        <v>35</v>
      </c>
      <c r="Z53" s="1216" t="s">
        <v>35</v>
      </c>
      <c r="AA53" s="1216" t="s">
        <v>35</v>
      </c>
      <c r="AB53" s="2106" t="s">
        <v>35</v>
      </c>
      <c r="AC53" s="2139"/>
      <c r="AD53" s="2139"/>
      <c r="AE53" s="2139"/>
      <c r="AF53" s="2139"/>
      <c r="AG53" s="2139"/>
      <c r="AH53" s="2139"/>
      <c r="AI53" s="2139"/>
      <c r="AJ53" s="2139"/>
      <c r="AK53" s="2139"/>
      <c r="AL53" s="2139"/>
      <c r="AM53" s="2139"/>
      <c r="AN53" s="2139"/>
      <c r="AO53" s="2139"/>
      <c r="AP53" s="2139"/>
      <c r="AQ53" s="2139"/>
      <c r="AR53" s="2139"/>
      <c r="AS53" s="2139"/>
      <c r="AT53" s="2139"/>
      <c r="AU53" s="2139"/>
      <c r="AV53" s="2139"/>
      <c r="AW53" s="2139"/>
      <c r="AX53" s="2139"/>
      <c r="AY53" s="2139"/>
      <c r="AZ53" s="215"/>
      <c r="BA53" s="2507" t="s">
        <v>105</v>
      </c>
      <c r="BB53" s="151" t="s">
        <v>100</v>
      </c>
      <c r="BC53" s="1222" t="s">
        <v>35</v>
      </c>
      <c r="BD53" s="1242" t="s">
        <v>35</v>
      </c>
      <c r="BE53" s="1242" t="s">
        <v>35</v>
      </c>
      <c r="BF53" s="1242" t="s">
        <v>35</v>
      </c>
      <c r="BG53" s="1263" t="s">
        <v>35</v>
      </c>
      <c r="BH53" s="1284" t="s">
        <v>35</v>
      </c>
      <c r="BI53" s="1242" t="s">
        <v>35</v>
      </c>
      <c r="BJ53" s="1242" t="s">
        <v>35</v>
      </c>
      <c r="BK53" s="1242" t="s">
        <v>35</v>
      </c>
      <c r="BL53" s="1263" t="s">
        <v>35</v>
      </c>
      <c r="BM53" s="1284" t="s">
        <v>35</v>
      </c>
      <c r="BN53" s="1242" t="s">
        <v>35</v>
      </c>
      <c r="BO53" s="1242" t="s">
        <v>35</v>
      </c>
      <c r="BP53" s="1242" t="s">
        <v>35</v>
      </c>
      <c r="BQ53" s="1263" t="s">
        <v>35</v>
      </c>
      <c r="BR53" s="1284" t="s">
        <v>35</v>
      </c>
      <c r="BS53" s="1242" t="s">
        <v>35</v>
      </c>
      <c r="BT53" s="1242" t="s">
        <v>35</v>
      </c>
      <c r="BU53" s="1242" t="s">
        <v>35</v>
      </c>
      <c r="BV53" s="1242" t="s">
        <v>35</v>
      </c>
      <c r="BW53" s="1242" t="s">
        <v>35</v>
      </c>
      <c r="BX53" s="1242" t="s">
        <v>35</v>
      </c>
      <c r="BY53" s="1304" t="s">
        <v>35</v>
      </c>
      <c r="BZ53" s="1304" t="s">
        <v>35</v>
      </c>
      <c r="CA53" s="1304" t="s">
        <v>35</v>
      </c>
      <c r="CB53" s="1304" t="s">
        <v>35</v>
      </c>
      <c r="CC53" s="2150"/>
      <c r="CD53" s="2150"/>
      <c r="CE53" s="2150"/>
      <c r="CF53" s="2150"/>
      <c r="CG53" s="2150"/>
      <c r="CH53" s="2150"/>
      <c r="CI53" s="2150"/>
      <c r="CJ53" s="2150"/>
      <c r="CK53" s="2150"/>
      <c r="CL53" s="2150"/>
      <c r="CM53" s="2150"/>
      <c r="CN53" s="2150"/>
      <c r="CO53" s="2150"/>
      <c r="CP53" s="2150"/>
      <c r="CQ53" s="2150"/>
      <c r="CR53" s="2150"/>
      <c r="CS53" s="2150"/>
      <c r="CT53" s="2150"/>
      <c r="CU53" s="2150"/>
      <c r="CV53" s="2150"/>
      <c r="CW53" s="2150"/>
      <c r="CX53" s="2150"/>
      <c r="CY53" s="2150"/>
      <c r="CZ53" s="2150"/>
    </row>
    <row r="54" s="130" customFormat="true" ht="15" customHeight="true" x14ac:dyDescent="0.2">
      <c r="A54" s="2493"/>
      <c r="B54" s="250" t="s">
        <v>99</v>
      </c>
      <c r="C54" s="1144" t="s">
        <v>35</v>
      </c>
      <c r="D54" s="1158" t="s">
        <v>35</v>
      </c>
      <c r="E54" s="1158" t="s">
        <v>35</v>
      </c>
      <c r="F54" s="1158" t="s">
        <v>35</v>
      </c>
      <c r="G54" s="1172" t="s">
        <v>35</v>
      </c>
      <c r="H54" s="1186" t="s">
        <v>35</v>
      </c>
      <c r="I54" s="1158" t="s">
        <v>35</v>
      </c>
      <c r="J54" s="1158" t="s">
        <v>35</v>
      </c>
      <c r="K54" s="1158" t="s">
        <v>35</v>
      </c>
      <c r="L54" s="1200" t="s">
        <v>35</v>
      </c>
      <c r="M54" s="1212" t="s">
        <v>35</v>
      </c>
      <c r="N54" s="1158" t="s">
        <v>35</v>
      </c>
      <c r="O54" s="1158" t="s">
        <v>35</v>
      </c>
      <c r="P54" s="1158" t="s">
        <v>35</v>
      </c>
      <c r="Q54" s="1172" t="s">
        <v>35</v>
      </c>
      <c r="R54" s="1186" t="s">
        <v>35</v>
      </c>
      <c r="S54" s="1158" t="s">
        <v>35</v>
      </c>
      <c r="T54" s="1158" t="s">
        <v>35</v>
      </c>
      <c r="U54" s="1158" t="s">
        <v>35</v>
      </c>
      <c r="V54" s="1158" t="s">
        <v>35</v>
      </c>
      <c r="W54" s="1158" t="s">
        <v>35</v>
      </c>
      <c r="X54" s="1158" t="s">
        <v>35</v>
      </c>
      <c r="Y54" s="1216" t="s">
        <v>35</v>
      </c>
      <c r="Z54" s="1216" t="s">
        <v>35</v>
      </c>
      <c r="AA54" s="1216" t="s">
        <v>35</v>
      </c>
      <c r="AB54" s="2106" t="s">
        <v>35</v>
      </c>
      <c r="AC54" s="2139"/>
      <c r="AD54" s="2139"/>
      <c r="AE54" s="2139"/>
      <c r="AF54" s="2139"/>
      <c r="AG54" s="2139"/>
      <c r="AH54" s="2139"/>
      <c r="AI54" s="2139"/>
      <c r="AJ54" s="2139"/>
      <c r="AK54" s="2139"/>
      <c r="AL54" s="2139"/>
      <c r="AM54" s="2139"/>
      <c r="AN54" s="2139"/>
      <c r="AO54" s="2139"/>
      <c r="AP54" s="2139"/>
      <c r="AQ54" s="2139"/>
      <c r="AR54" s="2139"/>
      <c r="AS54" s="2139"/>
      <c r="AT54" s="2139"/>
      <c r="AU54" s="2139"/>
      <c r="AV54" s="2139"/>
      <c r="AW54" s="2139"/>
      <c r="AX54" s="2139"/>
      <c r="AY54" s="2139"/>
      <c r="AZ54" s="215"/>
      <c r="BA54" s="2507"/>
      <c r="BB54" s="151" t="s">
        <v>99</v>
      </c>
      <c r="BC54" s="1222" t="s">
        <v>35</v>
      </c>
      <c r="BD54" s="1242" t="s">
        <v>35</v>
      </c>
      <c r="BE54" s="1242" t="s">
        <v>35</v>
      </c>
      <c r="BF54" s="1242" t="s">
        <v>35</v>
      </c>
      <c r="BG54" s="1263" t="s">
        <v>35</v>
      </c>
      <c r="BH54" s="1284" t="s">
        <v>35</v>
      </c>
      <c r="BI54" s="1242" t="s">
        <v>35</v>
      </c>
      <c r="BJ54" s="1242" t="s">
        <v>35</v>
      </c>
      <c r="BK54" s="1242" t="s">
        <v>35</v>
      </c>
      <c r="BL54" s="1263" t="s">
        <v>35</v>
      </c>
      <c r="BM54" s="1284" t="s">
        <v>35</v>
      </c>
      <c r="BN54" s="1242" t="s">
        <v>35</v>
      </c>
      <c r="BO54" s="1242" t="s">
        <v>35</v>
      </c>
      <c r="BP54" s="1242" t="s">
        <v>35</v>
      </c>
      <c r="BQ54" s="1263" t="s">
        <v>35</v>
      </c>
      <c r="BR54" s="1284" t="s">
        <v>35</v>
      </c>
      <c r="BS54" s="1242" t="s">
        <v>35</v>
      </c>
      <c r="BT54" s="1242" t="s">
        <v>35</v>
      </c>
      <c r="BU54" s="1242" t="s">
        <v>35</v>
      </c>
      <c r="BV54" s="1242" t="s">
        <v>35</v>
      </c>
      <c r="BW54" s="1242" t="s">
        <v>35</v>
      </c>
      <c r="BX54" s="1242" t="s">
        <v>35</v>
      </c>
      <c r="BY54" s="1304" t="s">
        <v>35</v>
      </c>
      <c r="BZ54" s="1304" t="s">
        <v>35</v>
      </c>
      <c r="CA54" s="1304" t="s">
        <v>35</v>
      </c>
      <c r="CB54" s="1304" t="s">
        <v>35</v>
      </c>
      <c r="CC54" s="2150"/>
      <c r="CD54" s="2150"/>
      <c r="CE54" s="2150"/>
      <c r="CF54" s="2150"/>
      <c r="CG54" s="2150"/>
      <c r="CH54" s="2150"/>
      <c r="CI54" s="2150"/>
      <c r="CJ54" s="2150"/>
      <c r="CK54" s="2150"/>
      <c r="CL54" s="2150"/>
      <c r="CM54" s="2150"/>
      <c r="CN54" s="2150"/>
      <c r="CO54" s="2150"/>
      <c r="CP54" s="2150"/>
      <c r="CQ54" s="2150"/>
      <c r="CR54" s="2150"/>
      <c r="CS54" s="2150"/>
      <c r="CT54" s="2150"/>
      <c r="CU54" s="2150"/>
      <c r="CV54" s="2150"/>
      <c r="CW54" s="2150"/>
      <c r="CX54" s="2150"/>
      <c r="CY54" s="2150"/>
      <c r="CZ54" s="2150"/>
    </row>
    <row r="55" s="130" customFormat="true" ht="15" customHeight="true" x14ac:dyDescent="0.2">
      <c r="A55" s="2532"/>
      <c r="B55" s="251" t="s">
        <v>68</v>
      </c>
      <c r="C55" s="1147" t="s">
        <v>35</v>
      </c>
      <c r="D55" s="1161" t="s">
        <v>35</v>
      </c>
      <c r="E55" s="1161" t="s">
        <v>35</v>
      </c>
      <c r="F55" s="1161" t="s">
        <v>35</v>
      </c>
      <c r="G55" s="1175" t="s">
        <v>35</v>
      </c>
      <c r="H55" s="1189" t="s">
        <v>35</v>
      </c>
      <c r="I55" s="1161" t="s">
        <v>35</v>
      </c>
      <c r="J55" s="1161" t="s">
        <v>35</v>
      </c>
      <c r="K55" s="1161" t="s">
        <v>35</v>
      </c>
      <c r="L55" s="1203" t="s">
        <v>35</v>
      </c>
      <c r="M55" s="1214" t="s">
        <v>35</v>
      </c>
      <c r="N55" s="1161" t="s">
        <v>35</v>
      </c>
      <c r="O55" s="1161" t="s">
        <v>35</v>
      </c>
      <c r="P55" s="1161" t="s">
        <v>35</v>
      </c>
      <c r="Q55" s="1175" t="s">
        <v>35</v>
      </c>
      <c r="R55" s="2066" t="s">
        <v>35</v>
      </c>
      <c r="S55" s="2067" t="s">
        <v>35</v>
      </c>
      <c r="T55" s="2067" t="s">
        <v>35</v>
      </c>
      <c r="U55" s="2067" t="s">
        <v>35</v>
      </c>
      <c r="V55" s="2067" t="s">
        <v>35</v>
      </c>
      <c r="W55" s="2067" t="s">
        <v>35</v>
      </c>
      <c r="X55" s="2067" t="s">
        <v>35</v>
      </c>
      <c r="Y55" s="2067" t="s">
        <v>35</v>
      </c>
      <c r="Z55" s="2067" t="s">
        <v>35</v>
      </c>
      <c r="AA55" s="2067" t="s">
        <v>35</v>
      </c>
      <c r="AB55" s="2108" t="s">
        <v>35</v>
      </c>
      <c r="AC55" s="2140"/>
      <c r="AD55" s="2140"/>
      <c r="AE55" s="2140"/>
      <c r="AF55" s="2140"/>
      <c r="AG55" s="2140"/>
      <c r="AH55" s="2140"/>
      <c r="AI55" s="2140"/>
      <c r="AJ55" s="2140"/>
      <c r="AK55" s="2140"/>
      <c r="AL55" s="2140"/>
      <c r="AM55" s="2140"/>
      <c r="AN55" s="2140"/>
      <c r="AO55" s="2140"/>
      <c r="AP55" s="2140"/>
      <c r="AQ55" s="2140"/>
      <c r="AR55" s="2140"/>
      <c r="AS55" s="2140"/>
      <c r="AT55" s="2140"/>
      <c r="AU55" s="2140"/>
      <c r="AV55" s="2140"/>
      <c r="AW55" s="2140"/>
      <c r="AX55" s="2140"/>
      <c r="AY55" s="2140"/>
      <c r="AZ55" s="215"/>
      <c r="BA55" s="2533"/>
      <c r="BB55" s="152" t="s">
        <v>68</v>
      </c>
      <c r="BC55" s="1223" t="s">
        <v>35</v>
      </c>
      <c r="BD55" s="1243" t="s">
        <v>35</v>
      </c>
      <c r="BE55" s="1243" t="s">
        <v>35</v>
      </c>
      <c r="BF55" s="1243" t="s">
        <v>35</v>
      </c>
      <c r="BG55" s="1264" t="s">
        <v>35</v>
      </c>
      <c r="BH55" s="1285" t="s">
        <v>35</v>
      </c>
      <c r="BI55" s="1243" t="s">
        <v>35</v>
      </c>
      <c r="BJ55" s="1243" t="s">
        <v>35</v>
      </c>
      <c r="BK55" s="1243" t="s">
        <v>35</v>
      </c>
      <c r="BL55" s="1264" t="s">
        <v>35</v>
      </c>
      <c r="BM55" s="1285" t="s">
        <v>35</v>
      </c>
      <c r="BN55" s="1243" t="s">
        <v>35</v>
      </c>
      <c r="BO55" s="1243" t="s">
        <v>35</v>
      </c>
      <c r="BP55" s="1243" t="s">
        <v>35</v>
      </c>
      <c r="BQ55" s="1264" t="s">
        <v>35</v>
      </c>
      <c r="BR55" s="2068" t="s">
        <v>35</v>
      </c>
      <c r="BS55" s="2069" t="s">
        <v>35</v>
      </c>
      <c r="BT55" s="2069" t="s">
        <v>35</v>
      </c>
      <c r="BU55" s="2069" t="s">
        <v>35</v>
      </c>
      <c r="BV55" s="2069" t="s">
        <v>35</v>
      </c>
      <c r="BW55" s="2069" t="s">
        <v>35</v>
      </c>
      <c r="BX55" s="2069" t="s">
        <v>35</v>
      </c>
      <c r="BY55" s="2069" t="s">
        <v>35</v>
      </c>
      <c r="BZ55" s="1320" t="s">
        <v>35</v>
      </c>
      <c r="CA55" s="1320" t="s">
        <v>35</v>
      </c>
      <c r="CB55" s="1320" t="s">
        <v>35</v>
      </c>
      <c r="CC55" s="2151"/>
      <c r="CD55" s="2151"/>
      <c r="CE55" s="2151"/>
      <c r="CF55" s="2151"/>
      <c r="CG55" s="2151"/>
      <c r="CH55" s="2151"/>
      <c r="CI55" s="2151"/>
      <c r="CJ55" s="2151"/>
      <c r="CK55" s="2151"/>
      <c r="CL55" s="2151"/>
      <c r="CM55" s="2151"/>
      <c r="CN55" s="2151"/>
      <c r="CO55" s="2151"/>
      <c r="CP55" s="2151"/>
      <c r="CQ55" s="2151"/>
      <c r="CR55" s="2151"/>
      <c r="CS55" s="2151"/>
      <c r="CT55" s="2151"/>
      <c r="CU55" s="2151"/>
      <c r="CV55" s="2151"/>
      <c r="CW55" s="2151"/>
      <c r="CX55" s="2151"/>
      <c r="CY55" s="2151"/>
      <c r="CZ55" s="2151"/>
    </row>
    <row r="56" s="399" customFormat="true" ht="15" customHeight="true" x14ac:dyDescent="0.2">
      <c r="A56" s="132"/>
      <c r="B56" s="185"/>
      <c r="C56" s="2494" t="s">
        <v>114</v>
      </c>
      <c r="D56" s="2495"/>
      <c r="E56" s="2495"/>
      <c r="F56" s="2495"/>
      <c r="G56" s="2496"/>
      <c r="H56" s="2744" t="s">
        <v>38</v>
      </c>
      <c r="I56" s="2745"/>
      <c r="J56" s="2745"/>
      <c r="K56" s="2745"/>
      <c r="L56" s="2746"/>
      <c r="M56" s="2747" t="s">
        <v>37</v>
      </c>
      <c r="N56" s="2745"/>
      <c r="O56" s="2745"/>
      <c r="P56" s="2745"/>
      <c r="Q56" s="2746"/>
      <c r="R56" s="2223" t="s">
        <v>137</v>
      </c>
      <c r="S56" s="2231"/>
      <c r="T56" s="2231"/>
      <c r="U56" s="2231"/>
      <c r="V56" s="2231"/>
      <c r="W56" s="2231"/>
      <c r="X56" s="2231"/>
      <c r="Y56" s="2231"/>
      <c r="Z56" s="2231"/>
      <c r="AA56" s="2231"/>
      <c r="AB56" s="2232"/>
      <c r="AC56" s="667"/>
      <c r="AD56" s="667"/>
      <c r="AE56" s="667"/>
      <c r="AF56" s="667"/>
      <c r="AG56" s="667"/>
      <c r="AH56" s="667"/>
      <c r="AI56" s="667"/>
      <c r="AJ56" s="667"/>
      <c r="AK56" s="667"/>
      <c r="AL56" s="667"/>
      <c r="AM56" s="667"/>
      <c r="AN56" s="667"/>
      <c r="AO56" s="667"/>
      <c r="AP56" s="667"/>
      <c r="AQ56" s="667"/>
      <c r="AR56" s="667"/>
      <c r="AS56" s="667"/>
      <c r="AT56" s="667"/>
      <c r="AU56" s="667"/>
      <c r="AV56" s="667"/>
      <c r="AW56" s="667"/>
      <c r="AX56" s="667"/>
      <c r="AY56" s="667"/>
      <c r="AZ56" s="216"/>
      <c r="BA56" s="217" t="s">
        <v>128</v>
      </c>
      <c r="BB56" s="115" t="s">
        <v>95</v>
      </c>
      <c r="BC56" s="2546" t="s">
        <v>114</v>
      </c>
      <c r="BD56" s="2547"/>
      <c r="BE56" s="2547"/>
      <c r="BF56" s="2547"/>
      <c r="BG56" s="2548"/>
      <c r="BH56" s="2549" t="s">
        <v>38</v>
      </c>
      <c r="BI56" s="2547"/>
      <c r="BJ56" s="2547"/>
      <c r="BK56" s="2547"/>
      <c r="BL56" s="2548"/>
      <c r="BM56" s="2549" t="s">
        <v>37</v>
      </c>
      <c r="BN56" s="2547"/>
      <c r="BO56" s="2547"/>
      <c r="BP56" s="2547"/>
      <c r="BQ56" s="2550"/>
      <c r="BR56" s="2062" t="s">
        <v>137</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399" customFormat="true" ht="24" x14ac:dyDescent="0.2">
      <c r="A57" s="186" t="s">
        <v>69</v>
      </c>
      <c r="B57" s="244"/>
      <c r="C57" s="275" t="s">
        <v>0</v>
      </c>
      <c r="D57" s="276" t="s">
        <v>1</v>
      </c>
      <c r="E57" s="276" t="s">
        <v>2</v>
      </c>
      <c r="F57" s="276" t="s">
        <v>3</v>
      </c>
      <c r="G57" s="277" t="s">
        <v>4</v>
      </c>
      <c r="H57" s="1589" t="s">
        <v>0</v>
      </c>
      <c r="I57" s="1553" t="s">
        <v>1</v>
      </c>
      <c r="J57" s="1553" t="s">
        <v>2</v>
      </c>
      <c r="K57" s="1553" t="s">
        <v>3</v>
      </c>
      <c r="L57" s="1554" t="s">
        <v>4</v>
      </c>
      <c r="M57" s="1579" t="s">
        <v>0</v>
      </c>
      <c r="N57" s="1553" t="s">
        <v>1</v>
      </c>
      <c r="O57" s="1553" t="s">
        <v>2</v>
      </c>
      <c r="P57" s="1553" t="s">
        <v>3</v>
      </c>
      <c r="Q57" s="1599" t="s">
        <v>4</v>
      </c>
      <c r="R57" s="1589" t="s">
        <v>336</v>
      </c>
      <c r="S57" s="1553" t="s">
        <v>149</v>
      </c>
      <c r="T57" s="1553" t="s">
        <v>150</v>
      </c>
      <c r="U57" s="1553" t="s">
        <v>337</v>
      </c>
      <c r="V57" s="1553" t="s">
        <v>152</v>
      </c>
      <c r="W57" s="1553" t="s">
        <v>153</v>
      </c>
      <c r="X57" s="1553" t="s">
        <v>154</v>
      </c>
      <c r="Y57" s="1553" t="s">
        <v>155</v>
      </c>
      <c r="Z57" s="1553" t="s">
        <v>156</v>
      </c>
      <c r="AA57" s="1553" t="s">
        <v>157</v>
      </c>
      <c r="AB57" s="1555" t="s">
        <v>158</v>
      </c>
      <c r="AC57" s="667"/>
      <c r="AD57" s="667"/>
      <c r="AE57" s="667"/>
      <c r="AF57" s="667"/>
      <c r="AG57" s="667"/>
      <c r="AH57" s="667"/>
      <c r="AI57" s="667"/>
      <c r="AJ57" s="667"/>
      <c r="AK57" s="667"/>
      <c r="AL57" s="667"/>
      <c r="AM57" s="667"/>
      <c r="AN57" s="667"/>
      <c r="AO57" s="667"/>
      <c r="AP57" s="667"/>
      <c r="AQ57" s="667"/>
      <c r="AR57" s="667"/>
      <c r="AS57" s="667"/>
      <c r="AT57" s="667"/>
      <c r="AU57" s="667"/>
      <c r="AV57" s="667"/>
      <c r="AW57" s="667"/>
      <c r="AX57" s="667"/>
      <c r="AY57" s="667"/>
      <c r="AZ57" s="216"/>
      <c r="BA57" s="196" t="s">
        <v>119</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336</v>
      </c>
      <c r="BS57" s="170" t="s">
        <v>149</v>
      </c>
      <c r="BT57" s="170" t="s">
        <v>150</v>
      </c>
      <c r="BU57" s="170" t="s">
        <v>337</v>
      </c>
      <c r="BV57" s="170" t="s">
        <v>152</v>
      </c>
      <c r="BW57" s="170" t="s">
        <v>153</v>
      </c>
      <c r="BX57" s="170" t="s">
        <v>154</v>
      </c>
      <c r="BY57" s="171" t="s">
        <v>155</v>
      </c>
      <c r="BZ57" s="171" t="s">
        <v>156</v>
      </c>
      <c r="CA57" s="171" t="s">
        <v>157</v>
      </c>
      <c r="CB57" s="171" t="s">
        <v>158</v>
      </c>
      <c r="CC57" s="2152"/>
      <c r="CD57" s="2152"/>
      <c r="CE57" s="2152"/>
      <c r="CF57" s="2152"/>
      <c r="CG57" s="2152"/>
      <c r="CH57" s="2152"/>
      <c r="CI57" s="2152"/>
      <c r="CJ57" s="2152"/>
      <c r="CK57" s="2152"/>
      <c r="CL57" s="2152"/>
      <c r="CM57" s="2152"/>
      <c r="CN57" s="2152"/>
      <c r="CO57" s="2152"/>
      <c r="CP57" s="2152"/>
      <c r="CQ57" s="2152"/>
      <c r="CR57" s="2152"/>
      <c r="CS57" s="2152"/>
      <c r="CT57" s="2152"/>
      <c r="CU57" s="2152"/>
      <c r="CV57" s="2152"/>
      <c r="CW57" s="2152"/>
      <c r="CX57" s="2152"/>
      <c r="CY57" s="2152"/>
      <c r="CZ57" s="2152"/>
    </row>
    <row r="58" s="399" customFormat="true" ht="15" customHeight="true" x14ac:dyDescent="0.2">
      <c r="A58" s="2753" t="s">
        <v>160</v>
      </c>
      <c r="B58" s="1771" t="s">
        <v>161</v>
      </c>
      <c r="C58" s="1658">
        <v>0</v>
      </c>
      <c r="D58" s="1659">
        <v>0</v>
      </c>
      <c r="E58" s="1659">
        <v>0.3</v>
      </c>
      <c r="F58" s="1659">
        <v>0</v>
      </c>
      <c r="G58" s="1660">
        <v>4.0999999999999996</v>
      </c>
      <c r="H58" s="1661">
        <v>1.9</v>
      </c>
      <c r="I58" s="1659">
        <v>4.2</v>
      </c>
      <c r="J58" s="1659">
        <v>4.0999999999999996</v>
      </c>
      <c r="K58" s="1659">
        <v>4.2</v>
      </c>
      <c r="L58" s="1662">
        <v>10</v>
      </c>
      <c r="M58" s="1663">
        <v>0</v>
      </c>
      <c r="N58" s="1659">
        <v>0</v>
      </c>
      <c r="O58" s="1659">
        <v>0</v>
      </c>
      <c r="P58" s="1659">
        <v>0</v>
      </c>
      <c r="Q58" s="1660">
        <v>0</v>
      </c>
      <c r="R58" s="1661">
        <v>4.5</v>
      </c>
      <c r="S58" s="1659">
        <v>2.8</v>
      </c>
      <c r="T58" s="1659">
        <v>1</v>
      </c>
      <c r="U58" s="1659">
        <v>0</v>
      </c>
      <c r="V58" s="1659">
        <v>2.7</v>
      </c>
      <c r="W58" s="1659">
        <v>1.5</v>
      </c>
      <c r="X58" s="1659">
        <v>0.5</v>
      </c>
      <c r="Y58" s="1659">
        <v>0.4</v>
      </c>
      <c r="Z58" s="1659">
        <v>0.7</v>
      </c>
      <c r="AA58" s="1659">
        <v>1</v>
      </c>
      <c r="AB58" s="2245">
        <v>1.3</v>
      </c>
      <c r="AC58" s="667"/>
      <c r="AD58" s="667"/>
      <c r="AE58" s="667"/>
      <c r="AF58" s="667"/>
      <c r="AG58" s="667"/>
      <c r="AH58" s="667"/>
      <c r="AI58" s="667"/>
      <c r="AJ58" s="667"/>
      <c r="AK58" s="667"/>
      <c r="AL58" s="667"/>
      <c r="AM58" s="667"/>
      <c r="AN58" s="667"/>
      <c r="AO58" s="667"/>
      <c r="AP58" s="667"/>
      <c r="AQ58" s="667"/>
      <c r="AR58" s="667"/>
      <c r="AS58" s="667"/>
      <c r="AT58" s="667"/>
      <c r="AU58" s="667"/>
      <c r="AV58" s="667"/>
      <c r="AW58" s="667"/>
      <c r="AX58" s="667"/>
      <c r="AY58" s="667"/>
      <c r="AZ58" s="216"/>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302"/>
      <c r="CC58" s="2153"/>
      <c r="CD58" s="2153"/>
      <c r="CE58" s="2153"/>
      <c r="CF58" s="2153"/>
      <c r="CG58" s="2153"/>
      <c r="CH58" s="2153"/>
      <c r="CI58" s="2153"/>
      <c r="CJ58" s="2153"/>
      <c r="CK58" s="2153"/>
      <c r="CL58" s="2153"/>
      <c r="CM58" s="2153"/>
      <c r="CN58" s="2153"/>
      <c r="CO58" s="2153"/>
      <c r="CP58" s="2153"/>
      <c r="CQ58" s="2153"/>
      <c r="CR58" s="2153"/>
      <c r="CS58" s="2153"/>
      <c r="CT58" s="2153"/>
      <c r="CU58" s="2153"/>
      <c r="CV58" s="2153"/>
      <c r="CW58" s="2153"/>
      <c r="CX58" s="2153"/>
      <c r="CY58" s="2153"/>
      <c r="CZ58" s="2153"/>
    </row>
    <row r="59" s="399" customFormat="true" ht="15" customHeight="true" x14ac:dyDescent="0.2">
      <c r="A59" s="2754"/>
      <c r="B59" s="1772" t="s">
        <v>338</v>
      </c>
      <c r="C59" s="1664">
        <v>0.2</v>
      </c>
      <c r="D59" s="1665">
        <v>0</v>
      </c>
      <c r="E59" s="1665">
        <v>0.3</v>
      </c>
      <c r="F59" s="1665">
        <v>0.7</v>
      </c>
      <c r="G59" s="1666">
        <v>36.9</v>
      </c>
      <c r="H59" s="1667">
        <v>6.9</v>
      </c>
      <c r="I59" s="1665">
        <v>24</v>
      </c>
      <c r="J59" s="1665">
        <v>40.700000000000003</v>
      </c>
      <c r="K59" s="1665">
        <v>63.5</v>
      </c>
      <c r="L59" s="1668">
        <v>74.2</v>
      </c>
      <c r="M59" s="1669">
        <v>0</v>
      </c>
      <c r="N59" s="1665">
        <v>0</v>
      </c>
      <c r="O59" s="1665">
        <v>0</v>
      </c>
      <c r="P59" s="1665">
        <v>0</v>
      </c>
      <c r="Q59" s="1666">
        <v>0.3</v>
      </c>
      <c r="R59" s="1667">
        <v>65.8</v>
      </c>
      <c r="S59" s="1665">
        <v>11.4</v>
      </c>
      <c r="T59" s="1665">
        <v>6.9</v>
      </c>
      <c r="U59" s="1665">
        <v>3.6</v>
      </c>
      <c r="V59" s="1665">
        <v>30.2</v>
      </c>
      <c r="W59" s="1665">
        <v>6.3</v>
      </c>
      <c r="X59" s="1665">
        <v>26.8</v>
      </c>
      <c r="Y59" s="1665">
        <v>3.7</v>
      </c>
      <c r="Z59" s="1665">
        <v>4</v>
      </c>
      <c r="AA59" s="1665">
        <v>4.2</v>
      </c>
      <c r="AB59" s="2246">
        <v>11.3</v>
      </c>
      <c r="AC59" s="667"/>
      <c r="AD59" s="667"/>
      <c r="AE59" s="667"/>
      <c r="AF59" s="667"/>
      <c r="AG59" s="667"/>
      <c r="AH59" s="667"/>
      <c r="AI59" s="667"/>
      <c r="AJ59" s="667"/>
      <c r="AK59" s="667"/>
      <c r="AL59" s="667"/>
      <c r="AM59" s="667"/>
      <c r="AN59" s="667"/>
      <c r="AO59" s="667"/>
      <c r="AP59" s="667"/>
      <c r="AQ59" s="667"/>
      <c r="AR59" s="667"/>
      <c r="AS59" s="667"/>
      <c r="AT59" s="667"/>
      <c r="AU59" s="667"/>
      <c r="AV59" s="667"/>
      <c r="AW59" s="667"/>
      <c r="AX59" s="667"/>
      <c r="AY59" s="667"/>
      <c r="AZ59" s="216"/>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304"/>
      <c r="CC59" s="2154"/>
      <c r="CD59" s="2154"/>
      <c r="CE59" s="2154"/>
      <c r="CF59" s="2154"/>
      <c r="CG59" s="2154"/>
      <c r="CH59" s="2154"/>
      <c r="CI59" s="2154"/>
      <c r="CJ59" s="2154"/>
      <c r="CK59" s="2154"/>
      <c r="CL59" s="2154"/>
      <c r="CM59" s="2154"/>
      <c r="CN59" s="2154"/>
      <c r="CO59" s="2154"/>
      <c r="CP59" s="2154"/>
      <c r="CQ59" s="2154"/>
      <c r="CR59" s="2154"/>
      <c r="CS59" s="2154"/>
      <c r="CT59" s="2154"/>
      <c r="CU59" s="2154"/>
      <c r="CV59" s="2154"/>
      <c r="CW59" s="2154"/>
      <c r="CX59" s="2154"/>
      <c r="CY59" s="2154"/>
      <c r="CZ59" s="2154"/>
    </row>
    <row r="60" s="399" customFormat="true" ht="15" customHeight="true" x14ac:dyDescent="0.2">
      <c r="A60" s="2754"/>
      <c r="B60" s="1772" t="s">
        <v>339</v>
      </c>
      <c r="C60" s="1664">
        <v>14.2</v>
      </c>
      <c r="D60" s="1665">
        <v>17.3</v>
      </c>
      <c r="E60" s="1665">
        <v>19.7</v>
      </c>
      <c r="F60" s="1665">
        <v>24.8</v>
      </c>
      <c r="G60" s="1666">
        <v>37</v>
      </c>
      <c r="H60" s="1667">
        <v>54.7</v>
      </c>
      <c r="I60" s="1665">
        <v>54</v>
      </c>
      <c r="J60" s="1665">
        <v>43.9</v>
      </c>
      <c r="K60" s="1665">
        <v>29</v>
      </c>
      <c r="L60" s="1668">
        <v>13.1</v>
      </c>
      <c r="M60" s="1669">
        <v>13.4</v>
      </c>
      <c r="N60" s="1665">
        <v>15.6</v>
      </c>
      <c r="O60" s="1665">
        <v>19.2</v>
      </c>
      <c r="P60" s="1665">
        <v>18.7</v>
      </c>
      <c r="Q60" s="1666">
        <v>28</v>
      </c>
      <c r="R60" s="1667">
        <v>29.3</v>
      </c>
      <c r="S60" s="1665">
        <v>13.1</v>
      </c>
      <c r="T60" s="1665">
        <v>20.2</v>
      </c>
      <c r="U60" s="1665">
        <v>16.5</v>
      </c>
      <c r="V60" s="1665">
        <v>42.6</v>
      </c>
      <c r="W60" s="1665">
        <v>16.5</v>
      </c>
      <c r="X60" s="1665">
        <v>28.3</v>
      </c>
      <c r="Y60" s="1665">
        <v>25.6</v>
      </c>
      <c r="Z60" s="1665">
        <v>22</v>
      </c>
      <c r="AA60" s="1665">
        <v>17.7</v>
      </c>
      <c r="AB60" s="2246">
        <v>15.2</v>
      </c>
      <c r="AC60" s="667"/>
      <c r="AD60" s="667"/>
      <c r="AE60" s="667"/>
      <c r="AF60" s="667"/>
      <c r="AG60" s="667"/>
      <c r="AH60" s="667"/>
      <c r="AI60" s="667"/>
      <c r="AJ60" s="667"/>
      <c r="AK60" s="667"/>
      <c r="AL60" s="667"/>
      <c r="AM60" s="667"/>
      <c r="AN60" s="667"/>
      <c r="AO60" s="667"/>
      <c r="AP60" s="667"/>
      <c r="AQ60" s="667"/>
      <c r="AR60" s="667"/>
      <c r="AS60" s="667"/>
      <c r="AT60" s="667"/>
      <c r="AU60" s="667"/>
      <c r="AV60" s="667"/>
      <c r="AW60" s="667"/>
      <c r="AX60" s="667"/>
      <c r="AY60" s="667"/>
      <c r="AZ60" s="216"/>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304"/>
      <c r="CC60" s="2154"/>
      <c r="CD60" s="2154"/>
      <c r="CE60" s="2154"/>
      <c r="CF60" s="2154"/>
      <c r="CG60" s="2154"/>
      <c r="CH60" s="2154"/>
      <c r="CI60" s="2154"/>
      <c r="CJ60" s="2154"/>
      <c r="CK60" s="2154"/>
      <c r="CL60" s="2154"/>
      <c r="CM60" s="2154"/>
      <c r="CN60" s="2154"/>
      <c r="CO60" s="2154"/>
      <c r="CP60" s="2154"/>
      <c r="CQ60" s="2154"/>
      <c r="CR60" s="2154"/>
      <c r="CS60" s="2154"/>
      <c r="CT60" s="2154"/>
      <c r="CU60" s="2154"/>
      <c r="CV60" s="2154"/>
      <c r="CW60" s="2154"/>
      <c r="CX60" s="2154"/>
      <c r="CY60" s="2154"/>
      <c r="CZ60" s="2154"/>
    </row>
    <row r="61" s="399" customFormat="true" ht="15" customHeight="true" x14ac:dyDescent="0.2">
      <c r="A61" s="2754"/>
      <c r="B61" s="1772" t="s">
        <v>251</v>
      </c>
      <c r="C61" s="1664">
        <v>3.4</v>
      </c>
      <c r="D61" s="1665">
        <v>4.0999999999999996</v>
      </c>
      <c r="E61" s="1665">
        <v>4.8</v>
      </c>
      <c r="F61" s="1665">
        <v>3.1</v>
      </c>
      <c r="G61" s="1666">
        <v>1.6</v>
      </c>
      <c r="H61" s="1667">
        <v>2.9</v>
      </c>
      <c r="I61" s="1665">
        <v>1.5</v>
      </c>
      <c r="J61" s="1665">
        <v>0.4</v>
      </c>
      <c r="K61" s="1665">
        <v>0</v>
      </c>
      <c r="L61" s="1668">
        <v>0</v>
      </c>
      <c r="M61" s="1669">
        <v>3.7</v>
      </c>
      <c r="N61" s="1665">
        <v>3.8</v>
      </c>
      <c r="O61" s="1665">
        <v>5.0999999999999996</v>
      </c>
      <c r="P61" s="1665">
        <v>3.5</v>
      </c>
      <c r="Q61" s="1666">
        <v>3.6</v>
      </c>
      <c r="R61" s="1667">
        <v>0</v>
      </c>
      <c r="S61" s="1665">
        <v>2.2999999999999998</v>
      </c>
      <c r="T61" s="1665">
        <v>3</v>
      </c>
      <c r="U61" s="1665">
        <v>22</v>
      </c>
      <c r="V61" s="1665">
        <v>0.3</v>
      </c>
      <c r="W61" s="1665">
        <v>3.9</v>
      </c>
      <c r="X61" s="1665">
        <v>2.7</v>
      </c>
      <c r="Y61" s="1665">
        <v>0.5</v>
      </c>
      <c r="Z61" s="1665">
        <v>7</v>
      </c>
      <c r="AA61" s="1665">
        <v>5.0999999999999996</v>
      </c>
      <c r="AB61" s="2246">
        <v>9.6</v>
      </c>
      <c r="AC61" s="667"/>
      <c r="AD61" s="667"/>
      <c r="AE61" s="667"/>
      <c r="AF61" s="667"/>
      <c r="AG61" s="667"/>
      <c r="AH61" s="667"/>
      <c r="AI61" s="667"/>
      <c r="AJ61" s="667"/>
      <c r="AK61" s="667"/>
      <c r="AL61" s="667"/>
      <c r="AM61" s="667"/>
      <c r="AN61" s="667"/>
      <c r="AO61" s="667"/>
      <c r="AP61" s="667"/>
      <c r="AQ61" s="667"/>
      <c r="AR61" s="667"/>
      <c r="AS61" s="667"/>
      <c r="AT61" s="667"/>
      <c r="AU61" s="667"/>
      <c r="AV61" s="667"/>
      <c r="AW61" s="667"/>
      <c r="AX61" s="667"/>
      <c r="AY61" s="667"/>
      <c r="AZ61" s="216"/>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304"/>
      <c r="CC61" s="2154"/>
      <c r="CD61" s="2154"/>
      <c r="CE61" s="2154"/>
      <c r="CF61" s="2154"/>
      <c r="CG61" s="2154"/>
      <c r="CH61" s="2154"/>
      <c r="CI61" s="2154"/>
      <c r="CJ61" s="2154"/>
      <c r="CK61" s="2154"/>
      <c r="CL61" s="2154"/>
      <c r="CM61" s="2154"/>
      <c r="CN61" s="2154"/>
      <c r="CO61" s="2154"/>
      <c r="CP61" s="2154"/>
      <c r="CQ61" s="2154"/>
      <c r="CR61" s="2154"/>
      <c r="CS61" s="2154"/>
      <c r="CT61" s="2154"/>
      <c r="CU61" s="2154"/>
      <c r="CV61" s="2154"/>
      <c r="CW61" s="2154"/>
      <c r="CX61" s="2154"/>
      <c r="CY61" s="2154"/>
      <c r="CZ61" s="2154"/>
    </row>
    <row r="62" s="399" customFormat="true" ht="15" customHeight="true" x14ac:dyDescent="0.2">
      <c r="A62" s="2754"/>
      <c r="B62" s="1772" t="s">
        <v>252</v>
      </c>
      <c r="C62" s="1664">
        <v>4.7</v>
      </c>
      <c r="D62" s="1665">
        <v>7.5</v>
      </c>
      <c r="E62" s="1665">
        <v>8.5</v>
      </c>
      <c r="F62" s="1665">
        <v>8.4</v>
      </c>
      <c r="G62" s="1666">
        <v>5.3</v>
      </c>
      <c r="H62" s="1667">
        <v>5.2</v>
      </c>
      <c r="I62" s="1665">
        <v>5.9</v>
      </c>
      <c r="J62" s="1665">
        <v>4.3</v>
      </c>
      <c r="K62" s="1665">
        <v>2</v>
      </c>
      <c r="L62" s="1668">
        <v>0.8</v>
      </c>
      <c r="M62" s="1669">
        <v>4.7</v>
      </c>
      <c r="N62" s="1665">
        <v>6.4</v>
      </c>
      <c r="O62" s="1665">
        <v>8.8000000000000007</v>
      </c>
      <c r="P62" s="1665">
        <v>9.1</v>
      </c>
      <c r="Q62" s="1666">
        <v>9.1</v>
      </c>
      <c r="R62" s="1667">
        <v>0</v>
      </c>
      <c r="S62" s="1665">
        <v>7.2</v>
      </c>
      <c r="T62" s="1665">
        <v>9.9</v>
      </c>
      <c r="U62" s="1665">
        <v>5.2</v>
      </c>
      <c r="V62" s="1665">
        <v>1.3</v>
      </c>
      <c r="W62" s="1665">
        <v>21.2</v>
      </c>
      <c r="X62" s="1665">
        <v>16.8</v>
      </c>
      <c r="Y62" s="1665">
        <v>4.3</v>
      </c>
      <c r="Z62" s="1665">
        <v>2.9</v>
      </c>
      <c r="AA62" s="1665">
        <v>10.3</v>
      </c>
      <c r="AB62" s="2246">
        <v>24.9</v>
      </c>
      <c r="AC62" s="667"/>
      <c r="AD62" s="667"/>
      <c r="AE62" s="667"/>
      <c r="AF62" s="667"/>
      <c r="AG62" s="667"/>
      <c r="AH62" s="667"/>
      <c r="AI62" s="667"/>
      <c r="AJ62" s="667"/>
      <c r="AK62" s="667"/>
      <c r="AL62" s="667"/>
      <c r="AM62" s="667"/>
      <c r="AN62" s="667"/>
      <c r="AO62" s="667"/>
      <c r="AP62" s="667"/>
      <c r="AQ62" s="667"/>
      <c r="AR62" s="667"/>
      <c r="AS62" s="667"/>
      <c r="AT62" s="667"/>
      <c r="AU62" s="667"/>
      <c r="AV62" s="667"/>
      <c r="AW62" s="667"/>
      <c r="AX62" s="667"/>
      <c r="AY62" s="667"/>
      <c r="AZ62" s="216"/>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304"/>
      <c r="CC62" s="2154"/>
      <c r="CD62" s="2154"/>
      <c r="CE62" s="2154"/>
      <c r="CF62" s="2154"/>
      <c r="CG62" s="2154"/>
      <c r="CH62" s="2154"/>
      <c r="CI62" s="2154"/>
      <c r="CJ62" s="2154"/>
      <c r="CK62" s="2154"/>
      <c r="CL62" s="2154"/>
      <c r="CM62" s="2154"/>
      <c r="CN62" s="2154"/>
      <c r="CO62" s="2154"/>
      <c r="CP62" s="2154"/>
      <c r="CQ62" s="2154"/>
      <c r="CR62" s="2154"/>
      <c r="CS62" s="2154"/>
      <c r="CT62" s="2154"/>
      <c r="CU62" s="2154"/>
      <c r="CV62" s="2154"/>
      <c r="CW62" s="2154"/>
      <c r="CX62" s="2154"/>
      <c r="CY62" s="2154"/>
      <c r="CZ62" s="2154"/>
    </row>
    <row r="63" s="399" customFormat="true" ht="15" customHeight="true" x14ac:dyDescent="0.2">
      <c r="A63" s="2754"/>
      <c r="B63" s="1772" t="s">
        <v>249</v>
      </c>
      <c r="C63" s="1664">
        <v>6.2</v>
      </c>
      <c r="D63" s="1665">
        <v>5</v>
      </c>
      <c r="E63" s="1665">
        <v>4.4000000000000004</v>
      </c>
      <c r="F63" s="1665">
        <v>3.3</v>
      </c>
      <c r="G63" s="1666">
        <v>0.9</v>
      </c>
      <c r="H63" s="1667">
        <v>0.8</v>
      </c>
      <c r="I63" s="1665">
        <v>1.4</v>
      </c>
      <c r="J63" s="1665">
        <v>1.5</v>
      </c>
      <c r="K63" s="1665">
        <v>0.1</v>
      </c>
      <c r="L63" s="1668">
        <v>0</v>
      </c>
      <c r="M63" s="1669">
        <v>6</v>
      </c>
      <c r="N63" s="1665">
        <v>5</v>
      </c>
      <c r="O63" s="1665">
        <v>5.7</v>
      </c>
      <c r="P63" s="1665">
        <v>3.7</v>
      </c>
      <c r="Q63" s="1666">
        <v>3</v>
      </c>
      <c r="R63" s="1667">
        <v>0</v>
      </c>
      <c r="S63" s="1665">
        <v>8.6999999999999993</v>
      </c>
      <c r="T63" s="1665">
        <v>3.2</v>
      </c>
      <c r="U63" s="1665">
        <v>3</v>
      </c>
      <c r="V63" s="1665">
        <v>1.5</v>
      </c>
      <c r="W63" s="1665">
        <v>17.3</v>
      </c>
      <c r="X63" s="1665">
        <v>2.4</v>
      </c>
      <c r="Y63" s="1665">
        <v>4.0999999999999996</v>
      </c>
      <c r="Z63" s="1665">
        <v>3</v>
      </c>
      <c r="AA63" s="1665">
        <v>18</v>
      </c>
      <c r="AB63" s="2246">
        <v>5.6</v>
      </c>
      <c r="AC63" s="667"/>
      <c r="AD63" s="667"/>
      <c r="AE63" s="667"/>
      <c r="AF63" s="667"/>
      <c r="AG63" s="667"/>
      <c r="AH63" s="667"/>
      <c r="AI63" s="667"/>
      <c r="AJ63" s="667"/>
      <c r="AK63" s="667"/>
      <c r="AL63" s="667"/>
      <c r="AM63" s="667"/>
      <c r="AN63" s="667"/>
      <c r="AO63" s="667"/>
      <c r="AP63" s="667"/>
      <c r="AQ63" s="667"/>
      <c r="AR63" s="667"/>
      <c r="AS63" s="667"/>
      <c r="AT63" s="667"/>
      <c r="AU63" s="667"/>
      <c r="AV63" s="667"/>
      <c r="AW63" s="667"/>
      <c r="AX63" s="667"/>
      <c r="AY63" s="667"/>
      <c r="AZ63" s="216"/>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304"/>
      <c r="CC63" s="2154"/>
      <c r="CD63" s="2154"/>
      <c r="CE63" s="2154"/>
      <c r="CF63" s="2154"/>
      <c r="CG63" s="2154"/>
      <c r="CH63" s="2154"/>
      <c r="CI63" s="2154"/>
      <c r="CJ63" s="2154"/>
      <c r="CK63" s="2154"/>
      <c r="CL63" s="2154"/>
      <c r="CM63" s="2154"/>
      <c r="CN63" s="2154"/>
      <c r="CO63" s="2154"/>
      <c r="CP63" s="2154"/>
      <c r="CQ63" s="2154"/>
      <c r="CR63" s="2154"/>
      <c r="CS63" s="2154"/>
      <c r="CT63" s="2154"/>
      <c r="CU63" s="2154"/>
      <c r="CV63" s="2154"/>
      <c r="CW63" s="2154"/>
      <c r="CX63" s="2154"/>
      <c r="CY63" s="2154"/>
      <c r="CZ63" s="2154"/>
    </row>
    <row r="64" s="399" customFormat="true" ht="15" customHeight="true" x14ac:dyDescent="0.2">
      <c r="A64" s="2754"/>
      <c r="B64" s="1772" t="s">
        <v>253</v>
      </c>
      <c r="C64" s="1664">
        <v>9.9</v>
      </c>
      <c r="D64" s="1665">
        <v>10.9</v>
      </c>
      <c r="E64" s="1665">
        <v>10</v>
      </c>
      <c r="F64" s="1665">
        <v>12.5</v>
      </c>
      <c r="G64" s="1666">
        <v>3.2</v>
      </c>
      <c r="H64" s="1667">
        <v>7.4</v>
      </c>
      <c r="I64" s="1665">
        <v>2.4</v>
      </c>
      <c r="J64" s="1665">
        <v>1.1000000000000001</v>
      </c>
      <c r="K64" s="1665">
        <v>0.3</v>
      </c>
      <c r="L64" s="1668">
        <v>0.6</v>
      </c>
      <c r="M64" s="1669">
        <v>9.8000000000000007</v>
      </c>
      <c r="N64" s="1665">
        <v>10.7</v>
      </c>
      <c r="O64" s="1665">
        <v>10.7</v>
      </c>
      <c r="P64" s="1665">
        <v>10.9</v>
      </c>
      <c r="Q64" s="1666">
        <v>12.1</v>
      </c>
      <c r="R64" s="1667">
        <v>0.1</v>
      </c>
      <c r="S64" s="1665">
        <v>0.8</v>
      </c>
      <c r="T64" s="1665">
        <v>11.9</v>
      </c>
      <c r="U64" s="1665">
        <v>7.3</v>
      </c>
      <c r="V64" s="1665">
        <v>6.3</v>
      </c>
      <c r="W64" s="1665">
        <v>11.1</v>
      </c>
      <c r="X64" s="1665">
        <v>5.8</v>
      </c>
      <c r="Y64" s="1665">
        <v>10.7</v>
      </c>
      <c r="Z64" s="1665">
        <v>8.4</v>
      </c>
      <c r="AA64" s="1665">
        <v>0.9</v>
      </c>
      <c r="AB64" s="2246">
        <v>3.7</v>
      </c>
      <c r="AC64" s="667"/>
      <c r="AD64" s="667"/>
      <c r="AE64" s="667"/>
      <c r="AF64" s="667"/>
      <c r="AG64" s="667"/>
      <c r="AH64" s="667"/>
      <c r="AI64" s="667"/>
      <c r="AJ64" s="667"/>
      <c r="AK64" s="667"/>
      <c r="AL64" s="667"/>
      <c r="AM64" s="667"/>
      <c r="AN64" s="667"/>
      <c r="AO64" s="667"/>
      <c r="AP64" s="667"/>
      <c r="AQ64" s="667"/>
      <c r="AR64" s="667"/>
      <c r="AS64" s="667"/>
      <c r="AT64" s="667"/>
      <c r="AU64" s="667"/>
      <c r="AV64" s="667"/>
      <c r="AW64" s="667"/>
      <c r="AX64" s="667"/>
      <c r="AY64" s="667"/>
      <c r="AZ64" s="216"/>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304"/>
      <c r="CC64" s="2154"/>
      <c r="CD64" s="2154"/>
      <c r="CE64" s="2154"/>
      <c r="CF64" s="2154"/>
      <c r="CG64" s="2154"/>
      <c r="CH64" s="2154"/>
      <c r="CI64" s="2154"/>
      <c r="CJ64" s="2154"/>
      <c r="CK64" s="2154"/>
      <c r="CL64" s="2154"/>
      <c r="CM64" s="2154"/>
      <c r="CN64" s="2154"/>
      <c r="CO64" s="2154"/>
      <c r="CP64" s="2154"/>
      <c r="CQ64" s="2154"/>
      <c r="CR64" s="2154"/>
      <c r="CS64" s="2154"/>
      <c r="CT64" s="2154"/>
      <c r="CU64" s="2154"/>
      <c r="CV64" s="2154"/>
      <c r="CW64" s="2154"/>
      <c r="CX64" s="2154"/>
      <c r="CY64" s="2154"/>
      <c r="CZ64" s="2154"/>
    </row>
    <row r="65" s="399" customFormat="true" ht="15" customHeight="true" x14ac:dyDescent="0.2">
      <c r="A65" s="2754"/>
      <c r="B65" s="1772" t="s">
        <v>250</v>
      </c>
      <c r="C65" s="1664">
        <v>38</v>
      </c>
      <c r="D65" s="1665">
        <v>32.5</v>
      </c>
      <c r="E65" s="1665">
        <v>31</v>
      </c>
      <c r="F65" s="1665">
        <v>26.1</v>
      </c>
      <c r="G65" s="1666">
        <v>6.1</v>
      </c>
      <c r="H65" s="1667">
        <v>10.1</v>
      </c>
      <c r="I65" s="1665">
        <v>3.9</v>
      </c>
      <c r="J65" s="1665">
        <v>0.7</v>
      </c>
      <c r="K65" s="1665">
        <v>0</v>
      </c>
      <c r="L65" s="1668">
        <v>0</v>
      </c>
      <c r="M65" s="1669">
        <v>38.700000000000003</v>
      </c>
      <c r="N65" s="1665">
        <v>36.1</v>
      </c>
      <c r="O65" s="1665">
        <v>27.4</v>
      </c>
      <c r="P65" s="1665">
        <v>32</v>
      </c>
      <c r="Q65" s="1666">
        <v>25.7</v>
      </c>
      <c r="R65" s="1667">
        <v>0</v>
      </c>
      <c r="S65" s="1665">
        <v>4.8</v>
      </c>
      <c r="T65" s="1665">
        <v>24.7</v>
      </c>
      <c r="U65" s="1665">
        <v>18.600000000000001</v>
      </c>
      <c r="V65" s="1665">
        <v>11.7</v>
      </c>
      <c r="W65" s="1665">
        <v>7.8</v>
      </c>
      <c r="X65" s="1665">
        <v>8.5</v>
      </c>
      <c r="Y65" s="1665">
        <v>33.1</v>
      </c>
      <c r="Z65" s="1665">
        <v>31.1</v>
      </c>
      <c r="AA65" s="1665">
        <v>2.4</v>
      </c>
      <c r="AB65" s="2246">
        <v>14.1</v>
      </c>
      <c r="AC65" s="667"/>
      <c r="AD65" s="667"/>
      <c r="AE65" s="667"/>
      <c r="AF65" s="667"/>
      <c r="AG65" s="667"/>
      <c r="AH65" s="667"/>
      <c r="AI65" s="667"/>
      <c r="AJ65" s="667"/>
      <c r="AK65" s="667"/>
      <c r="AL65" s="667"/>
      <c r="AM65" s="667"/>
      <c r="AN65" s="667"/>
      <c r="AO65" s="667"/>
      <c r="AP65" s="667"/>
      <c r="AQ65" s="667"/>
      <c r="AR65" s="667"/>
      <c r="AS65" s="667"/>
      <c r="AT65" s="667"/>
      <c r="AU65" s="667"/>
      <c r="AV65" s="667"/>
      <c r="AW65" s="667"/>
      <c r="AX65" s="667"/>
      <c r="AY65" s="667"/>
      <c r="AZ65" s="216"/>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304"/>
      <c r="CC65" s="2154"/>
      <c r="CD65" s="2154"/>
      <c r="CE65" s="2154"/>
      <c r="CF65" s="2154"/>
      <c r="CG65" s="2154"/>
      <c r="CH65" s="2154"/>
      <c r="CI65" s="2154"/>
      <c r="CJ65" s="2154"/>
      <c r="CK65" s="2154"/>
      <c r="CL65" s="2154"/>
      <c r="CM65" s="2154"/>
      <c r="CN65" s="2154"/>
      <c r="CO65" s="2154"/>
      <c r="CP65" s="2154"/>
      <c r="CQ65" s="2154"/>
      <c r="CR65" s="2154"/>
      <c r="CS65" s="2154"/>
      <c r="CT65" s="2154"/>
      <c r="CU65" s="2154"/>
      <c r="CV65" s="2154"/>
      <c r="CW65" s="2154"/>
      <c r="CX65" s="2154"/>
      <c r="CY65" s="2154"/>
      <c r="CZ65" s="2154"/>
    </row>
    <row r="66" s="399" customFormat="true" ht="15" customHeight="true" x14ac:dyDescent="0.2">
      <c r="A66" s="2754"/>
      <c r="B66" s="1772" t="s">
        <v>340</v>
      </c>
      <c r="C66" s="1664">
        <v>22</v>
      </c>
      <c r="D66" s="1665">
        <v>21.5</v>
      </c>
      <c r="E66" s="1665">
        <v>20.100000000000001</v>
      </c>
      <c r="F66" s="1665">
        <v>19.7</v>
      </c>
      <c r="G66" s="1666">
        <v>3.6</v>
      </c>
      <c r="H66" s="1667">
        <v>4.5999999999999996</v>
      </c>
      <c r="I66" s="1665">
        <v>0.7</v>
      </c>
      <c r="J66" s="1665">
        <v>0.7</v>
      </c>
      <c r="K66" s="1665">
        <v>0.1</v>
      </c>
      <c r="L66" s="1668">
        <v>0</v>
      </c>
      <c r="M66" s="1669">
        <v>22.5</v>
      </c>
      <c r="N66" s="1665">
        <v>21.3</v>
      </c>
      <c r="O66" s="1665">
        <v>22.2</v>
      </c>
      <c r="P66" s="1665">
        <v>21.2</v>
      </c>
      <c r="Q66" s="1666">
        <v>17.399999999999999</v>
      </c>
      <c r="R66" s="1667">
        <v>0</v>
      </c>
      <c r="S66" s="1665">
        <v>43.7</v>
      </c>
      <c r="T66" s="1665">
        <v>18.600000000000001</v>
      </c>
      <c r="U66" s="1665">
        <v>23.4</v>
      </c>
      <c r="V66" s="1665">
        <v>2.9</v>
      </c>
      <c r="W66" s="1665">
        <v>14.1</v>
      </c>
      <c r="X66" s="1665">
        <v>3.1</v>
      </c>
      <c r="Y66" s="1665">
        <v>16.7</v>
      </c>
      <c r="Z66" s="1665">
        <v>20.5</v>
      </c>
      <c r="AA66" s="1665">
        <v>16.5</v>
      </c>
      <c r="AB66" s="2246">
        <v>14</v>
      </c>
      <c r="AC66" s="667"/>
      <c r="AD66" s="667"/>
      <c r="AE66" s="667"/>
      <c r="AF66" s="667"/>
      <c r="AG66" s="667"/>
      <c r="AH66" s="667"/>
      <c r="AI66" s="667"/>
      <c r="AJ66" s="667"/>
      <c r="AK66" s="667"/>
      <c r="AL66" s="667"/>
      <c r="AM66" s="667"/>
      <c r="AN66" s="667"/>
      <c r="AO66" s="667"/>
      <c r="AP66" s="667"/>
      <c r="AQ66" s="667"/>
      <c r="AR66" s="667"/>
      <c r="AS66" s="667"/>
      <c r="AT66" s="667"/>
      <c r="AU66" s="667"/>
      <c r="AV66" s="667"/>
      <c r="AW66" s="667"/>
      <c r="AX66" s="667"/>
      <c r="AY66" s="667"/>
      <c r="AZ66" s="216"/>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304"/>
      <c r="CC66" s="2154"/>
      <c r="CD66" s="2154"/>
      <c r="CE66" s="2154"/>
      <c r="CF66" s="2154"/>
      <c r="CG66" s="2154"/>
      <c r="CH66" s="2154"/>
      <c r="CI66" s="2154"/>
      <c r="CJ66" s="2154"/>
      <c r="CK66" s="2154"/>
      <c r="CL66" s="2154"/>
      <c r="CM66" s="2154"/>
      <c r="CN66" s="2154"/>
      <c r="CO66" s="2154"/>
      <c r="CP66" s="2154"/>
      <c r="CQ66" s="2154"/>
      <c r="CR66" s="2154"/>
      <c r="CS66" s="2154"/>
      <c r="CT66" s="2154"/>
      <c r="CU66" s="2154"/>
      <c r="CV66" s="2154"/>
      <c r="CW66" s="2154"/>
      <c r="CX66" s="2154"/>
      <c r="CY66" s="2154"/>
      <c r="CZ66" s="2154"/>
    </row>
    <row r="67" s="399" customFormat="true" ht="15" customHeight="true" x14ac:dyDescent="0.2">
      <c r="A67" s="2754"/>
      <c r="B67" s="1772" t="s">
        <v>170</v>
      </c>
      <c r="C67" s="1664">
        <v>0.3</v>
      </c>
      <c r="D67" s="1665">
        <v>0.3</v>
      </c>
      <c r="E67" s="1665">
        <v>0.2</v>
      </c>
      <c r="F67" s="1665">
        <v>0</v>
      </c>
      <c r="G67" s="1666">
        <v>0</v>
      </c>
      <c r="H67" s="1667">
        <v>1.1000000000000001</v>
      </c>
      <c r="I67" s="1665">
        <v>0</v>
      </c>
      <c r="J67" s="1665">
        <v>0</v>
      </c>
      <c r="K67" s="1665">
        <v>0</v>
      </c>
      <c r="L67" s="1668">
        <v>0</v>
      </c>
      <c r="M67" s="1669">
        <v>0.2</v>
      </c>
      <c r="N67" s="1665">
        <v>0.2</v>
      </c>
      <c r="O67" s="1665">
        <v>0.3</v>
      </c>
      <c r="P67" s="1665">
        <v>0</v>
      </c>
      <c r="Q67" s="1666">
        <v>0</v>
      </c>
      <c r="R67" s="1667">
        <v>0</v>
      </c>
      <c r="S67" s="1665">
        <v>1.8</v>
      </c>
      <c r="T67" s="1665">
        <v>0</v>
      </c>
      <c r="U67" s="1665">
        <v>0.1</v>
      </c>
      <c r="V67" s="1665">
        <v>0</v>
      </c>
      <c r="W67" s="1665">
        <v>0</v>
      </c>
      <c r="X67" s="1665">
        <v>0.1</v>
      </c>
      <c r="Y67" s="1665">
        <v>0</v>
      </c>
      <c r="Z67" s="1665">
        <v>0</v>
      </c>
      <c r="AA67" s="1665">
        <v>6.6</v>
      </c>
      <c r="AB67" s="2246">
        <v>0</v>
      </c>
      <c r="AC67" s="667"/>
      <c r="AD67" s="667"/>
      <c r="AE67" s="667"/>
      <c r="AF67" s="667"/>
      <c r="AG67" s="667"/>
      <c r="AH67" s="667"/>
      <c r="AI67" s="667"/>
      <c r="AJ67" s="667"/>
      <c r="AK67" s="667"/>
      <c r="AL67" s="667"/>
      <c r="AM67" s="667"/>
      <c r="AN67" s="667"/>
      <c r="AO67" s="667"/>
      <c r="AP67" s="667"/>
      <c r="AQ67" s="667"/>
      <c r="AR67" s="667"/>
      <c r="AS67" s="667"/>
      <c r="AT67" s="667"/>
      <c r="AU67" s="667"/>
      <c r="AV67" s="667"/>
      <c r="AW67" s="667"/>
      <c r="AX67" s="667"/>
      <c r="AY67" s="667"/>
      <c r="AZ67" s="216"/>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304"/>
      <c r="CC67" s="2154"/>
      <c r="CD67" s="2154"/>
      <c r="CE67" s="2154"/>
      <c r="CF67" s="2154"/>
      <c r="CG67" s="2154"/>
      <c r="CH67" s="2154"/>
      <c r="CI67" s="2154"/>
      <c r="CJ67" s="2154"/>
      <c r="CK67" s="2154"/>
      <c r="CL67" s="2154"/>
      <c r="CM67" s="2154"/>
      <c r="CN67" s="2154"/>
      <c r="CO67" s="2154"/>
      <c r="CP67" s="2154"/>
      <c r="CQ67" s="2154"/>
      <c r="CR67" s="2154"/>
      <c r="CS67" s="2154"/>
      <c r="CT67" s="2154"/>
      <c r="CU67" s="2154"/>
      <c r="CV67" s="2154"/>
      <c r="CW67" s="2154"/>
      <c r="CX67" s="2154"/>
      <c r="CY67" s="2154"/>
      <c r="CZ67" s="2154"/>
    </row>
    <row r="68" s="399" customFormat="true" ht="15" customHeight="true" x14ac:dyDescent="0.2">
      <c r="A68" s="2754"/>
      <c r="B68" s="1772" t="s">
        <v>255</v>
      </c>
      <c r="C68" s="1664">
        <v>0.1</v>
      </c>
      <c r="D68" s="1665">
        <v>0.1</v>
      </c>
      <c r="E68" s="1665">
        <v>0</v>
      </c>
      <c r="F68" s="1665">
        <v>0.1</v>
      </c>
      <c r="G68" s="1666">
        <v>0.4</v>
      </c>
      <c r="H68" s="1667">
        <v>0.7</v>
      </c>
      <c r="I68" s="1665">
        <v>0.5</v>
      </c>
      <c r="J68" s="1665">
        <v>1.3</v>
      </c>
      <c r="K68" s="1665">
        <v>0.1</v>
      </c>
      <c r="L68" s="1668">
        <v>0.1</v>
      </c>
      <c r="M68" s="1669">
        <v>0.1</v>
      </c>
      <c r="N68" s="1665">
        <v>0.1</v>
      </c>
      <c r="O68" s="1665">
        <v>0</v>
      </c>
      <c r="P68" s="1665">
        <v>0</v>
      </c>
      <c r="Q68" s="1666">
        <v>0.1</v>
      </c>
      <c r="R68" s="1667">
        <v>0</v>
      </c>
      <c r="S68" s="1665">
        <v>2.1</v>
      </c>
      <c r="T68" s="1665">
        <v>0</v>
      </c>
      <c r="U68" s="1665">
        <v>0</v>
      </c>
      <c r="V68" s="1665">
        <v>0</v>
      </c>
      <c r="W68" s="1665">
        <v>0</v>
      </c>
      <c r="X68" s="1665">
        <v>3.7</v>
      </c>
      <c r="Y68" s="1665">
        <v>0</v>
      </c>
      <c r="Z68" s="1665">
        <v>0</v>
      </c>
      <c r="AA68" s="1665">
        <v>5.3</v>
      </c>
      <c r="AB68" s="2246">
        <v>0.1</v>
      </c>
      <c r="AC68" s="667"/>
      <c r="AD68" s="667"/>
      <c r="AE68" s="667"/>
      <c r="AF68" s="667"/>
      <c r="AG68" s="667"/>
      <c r="AH68" s="667"/>
      <c r="AI68" s="667"/>
      <c r="AJ68" s="667"/>
      <c r="AK68" s="667"/>
      <c r="AL68" s="667"/>
      <c r="AM68" s="667"/>
      <c r="AN68" s="667"/>
      <c r="AO68" s="667"/>
      <c r="AP68" s="667"/>
      <c r="AQ68" s="667"/>
      <c r="AR68" s="667"/>
      <c r="AS68" s="667"/>
      <c r="AT68" s="667"/>
      <c r="AU68" s="667"/>
      <c r="AV68" s="667"/>
      <c r="AW68" s="667"/>
      <c r="AX68" s="667"/>
      <c r="AY68" s="667"/>
      <c r="AZ68" s="216"/>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304"/>
      <c r="CC68" s="2154"/>
      <c r="CD68" s="2154"/>
      <c r="CE68" s="2154"/>
      <c r="CF68" s="2154"/>
      <c r="CG68" s="2154"/>
      <c r="CH68" s="2154"/>
      <c r="CI68" s="2154"/>
      <c r="CJ68" s="2154"/>
      <c r="CK68" s="2154"/>
      <c r="CL68" s="2154"/>
      <c r="CM68" s="2154"/>
      <c r="CN68" s="2154"/>
      <c r="CO68" s="2154"/>
      <c r="CP68" s="2154"/>
      <c r="CQ68" s="2154"/>
      <c r="CR68" s="2154"/>
      <c r="CS68" s="2154"/>
      <c r="CT68" s="2154"/>
      <c r="CU68" s="2154"/>
      <c r="CV68" s="2154"/>
      <c r="CW68" s="2154"/>
      <c r="CX68" s="2154"/>
      <c r="CY68" s="2154"/>
      <c r="CZ68" s="2154"/>
    </row>
    <row r="69" s="399" customFormat="true" ht="15" customHeight="true" x14ac:dyDescent="0.2">
      <c r="A69" s="2754"/>
      <c r="B69" s="1772" t="s">
        <v>341</v>
      </c>
      <c r="C69" s="1664">
        <v>0.7</v>
      </c>
      <c r="D69" s="1665">
        <v>0.3</v>
      </c>
      <c r="E69" s="1665">
        <v>0.5</v>
      </c>
      <c r="F69" s="1665">
        <v>0.9</v>
      </c>
      <c r="G69" s="1666">
        <v>0.6</v>
      </c>
      <c r="H69" s="1667">
        <v>3.7</v>
      </c>
      <c r="I69" s="1665">
        <v>0.9</v>
      </c>
      <c r="J69" s="1665">
        <v>0.8</v>
      </c>
      <c r="K69" s="1665">
        <v>0.7</v>
      </c>
      <c r="L69" s="1668">
        <v>0.9</v>
      </c>
      <c r="M69" s="1669">
        <v>0.6</v>
      </c>
      <c r="N69" s="1665">
        <v>0.3</v>
      </c>
      <c r="O69" s="1665">
        <v>0.1</v>
      </c>
      <c r="P69" s="1665">
        <v>0.5</v>
      </c>
      <c r="Q69" s="1666">
        <v>0.5</v>
      </c>
      <c r="R69" s="1667">
        <v>0</v>
      </c>
      <c r="S69" s="1665">
        <v>1.1000000000000001</v>
      </c>
      <c r="T69" s="1665">
        <v>0.4</v>
      </c>
      <c r="U69" s="1665">
        <v>0.1</v>
      </c>
      <c r="V69" s="1665">
        <v>0.1</v>
      </c>
      <c r="W69" s="1665">
        <v>0</v>
      </c>
      <c r="X69" s="1665">
        <v>1.1000000000000001</v>
      </c>
      <c r="Y69" s="1665">
        <v>0.5</v>
      </c>
      <c r="Z69" s="1665">
        <v>0.1</v>
      </c>
      <c r="AA69" s="1665">
        <v>10.9</v>
      </c>
      <c r="AB69" s="2246">
        <v>0.1</v>
      </c>
      <c r="AC69" s="667"/>
      <c r="AD69" s="667"/>
      <c r="AE69" s="667"/>
      <c r="AF69" s="667"/>
      <c r="AG69" s="667"/>
      <c r="AH69" s="667"/>
      <c r="AI69" s="667"/>
      <c r="AJ69" s="667"/>
      <c r="AK69" s="667"/>
      <c r="AL69" s="667"/>
      <c r="AM69" s="667"/>
      <c r="AN69" s="667"/>
      <c r="AO69" s="667"/>
      <c r="AP69" s="667"/>
      <c r="AQ69" s="667"/>
      <c r="AR69" s="667"/>
      <c r="AS69" s="667"/>
      <c r="AT69" s="667"/>
      <c r="AU69" s="667"/>
      <c r="AV69" s="667"/>
      <c r="AW69" s="667"/>
      <c r="AX69" s="667"/>
      <c r="AY69" s="667"/>
      <c r="AZ69" s="216"/>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304"/>
      <c r="CC69" s="2154"/>
      <c r="CD69" s="2154"/>
      <c r="CE69" s="2154"/>
      <c r="CF69" s="2154"/>
      <c r="CG69" s="2154"/>
      <c r="CH69" s="2154"/>
      <c r="CI69" s="2154"/>
      <c r="CJ69" s="2154"/>
      <c r="CK69" s="2154"/>
      <c r="CL69" s="2154"/>
      <c r="CM69" s="2154"/>
      <c r="CN69" s="2154"/>
      <c r="CO69" s="2154"/>
      <c r="CP69" s="2154"/>
      <c r="CQ69" s="2154"/>
      <c r="CR69" s="2154"/>
      <c r="CS69" s="2154"/>
      <c r="CT69" s="2154"/>
      <c r="CU69" s="2154"/>
      <c r="CV69" s="2154"/>
      <c r="CW69" s="2154"/>
      <c r="CX69" s="2154"/>
      <c r="CY69" s="2154"/>
      <c r="CZ69" s="2154"/>
    </row>
    <row r="70" s="399" customFormat="true" ht="15" customHeight="true" x14ac:dyDescent="0.2">
      <c r="A70" s="2754"/>
      <c r="B70" s="1772" t="s">
        <v>256</v>
      </c>
      <c r="C70" s="1664">
        <v>0</v>
      </c>
      <c r="D70" s="1665">
        <v>0</v>
      </c>
      <c r="E70" s="1665">
        <v>0</v>
      </c>
      <c r="F70" s="1665">
        <v>0</v>
      </c>
      <c r="G70" s="1666">
        <v>0.1</v>
      </c>
      <c r="H70" s="1667">
        <v>0</v>
      </c>
      <c r="I70" s="1665">
        <v>0</v>
      </c>
      <c r="J70" s="1665">
        <v>0</v>
      </c>
      <c r="K70" s="1665">
        <v>0.1</v>
      </c>
      <c r="L70" s="1668">
        <v>0.4</v>
      </c>
      <c r="M70" s="1669">
        <v>0</v>
      </c>
      <c r="N70" s="1665">
        <v>0</v>
      </c>
      <c r="O70" s="1665">
        <v>0</v>
      </c>
      <c r="P70" s="1665">
        <v>0</v>
      </c>
      <c r="Q70" s="1666">
        <v>0</v>
      </c>
      <c r="R70" s="1667">
        <v>0.3</v>
      </c>
      <c r="S70" s="1665">
        <v>0</v>
      </c>
      <c r="T70" s="1665">
        <v>0</v>
      </c>
      <c r="U70" s="1665">
        <v>0</v>
      </c>
      <c r="V70" s="1665">
        <v>0.2</v>
      </c>
      <c r="W70" s="1665">
        <v>0.2</v>
      </c>
      <c r="X70" s="1665">
        <v>0.2</v>
      </c>
      <c r="Y70" s="1665">
        <v>0</v>
      </c>
      <c r="Z70" s="1665">
        <v>0</v>
      </c>
      <c r="AA70" s="1665">
        <v>0.1</v>
      </c>
      <c r="AB70" s="2246">
        <v>0</v>
      </c>
      <c r="AC70" s="667"/>
      <c r="AD70" s="667"/>
      <c r="AE70" s="667"/>
      <c r="AF70" s="667"/>
      <c r="AG70" s="667"/>
      <c r="AH70" s="667"/>
      <c r="AI70" s="667"/>
      <c r="AJ70" s="667"/>
      <c r="AK70" s="667"/>
      <c r="AL70" s="667"/>
      <c r="AM70" s="667"/>
      <c r="AN70" s="667"/>
      <c r="AO70" s="667"/>
      <c r="AP70" s="667"/>
      <c r="AQ70" s="667"/>
      <c r="AR70" s="667"/>
      <c r="AS70" s="667"/>
      <c r="AT70" s="667"/>
      <c r="AU70" s="667"/>
      <c r="AV70" s="667"/>
      <c r="AW70" s="667"/>
      <c r="AX70" s="667"/>
      <c r="AY70" s="667"/>
      <c r="AZ70" s="216"/>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304"/>
      <c r="CC70" s="2154"/>
      <c r="CD70" s="2154"/>
      <c r="CE70" s="2154"/>
      <c r="CF70" s="2154"/>
      <c r="CG70" s="2154"/>
      <c r="CH70" s="2154"/>
      <c r="CI70" s="2154"/>
      <c r="CJ70" s="2154"/>
      <c r="CK70" s="2154"/>
      <c r="CL70" s="2154"/>
      <c r="CM70" s="2154"/>
      <c r="CN70" s="2154"/>
      <c r="CO70" s="2154"/>
      <c r="CP70" s="2154"/>
      <c r="CQ70" s="2154"/>
      <c r="CR70" s="2154"/>
      <c r="CS70" s="2154"/>
      <c r="CT70" s="2154"/>
      <c r="CU70" s="2154"/>
      <c r="CV70" s="2154"/>
      <c r="CW70" s="2154"/>
      <c r="CX70" s="2154"/>
      <c r="CY70" s="2154"/>
      <c r="CZ70" s="2154"/>
    </row>
    <row r="71" s="399" customFormat="true" ht="15" customHeight="true" x14ac:dyDescent="0.2">
      <c r="A71" s="2754"/>
      <c r="B71" s="1772" t="s">
        <v>46</v>
      </c>
      <c r="C71" s="1664">
        <v>0.3</v>
      </c>
      <c r="D71" s="1665">
        <v>0.2</v>
      </c>
      <c r="E71" s="1665">
        <v>0.2</v>
      </c>
      <c r="F71" s="1665">
        <v>0.4</v>
      </c>
      <c r="G71" s="1666">
        <v>0.2</v>
      </c>
      <c r="H71" s="1667">
        <v>0</v>
      </c>
      <c r="I71" s="1665">
        <v>0.7</v>
      </c>
      <c r="J71" s="1665">
        <v>0.4</v>
      </c>
      <c r="K71" s="1665">
        <v>0</v>
      </c>
      <c r="L71" s="1668">
        <v>0</v>
      </c>
      <c r="M71" s="1669">
        <v>0.2</v>
      </c>
      <c r="N71" s="1665">
        <v>0.3</v>
      </c>
      <c r="O71" s="1665">
        <v>0.3</v>
      </c>
      <c r="P71" s="1665">
        <v>0.3</v>
      </c>
      <c r="Q71" s="1666">
        <v>0.2</v>
      </c>
      <c r="R71" s="1667">
        <v>0</v>
      </c>
      <c r="S71" s="1665">
        <v>0.1</v>
      </c>
      <c r="T71" s="1665">
        <v>0.1</v>
      </c>
      <c r="U71" s="1665">
        <v>0.1</v>
      </c>
      <c r="V71" s="1665">
        <v>0</v>
      </c>
      <c r="W71" s="1665">
        <v>0.1</v>
      </c>
      <c r="X71" s="1665">
        <v>0</v>
      </c>
      <c r="Y71" s="1665">
        <v>0.4</v>
      </c>
      <c r="Z71" s="1665">
        <v>0.2</v>
      </c>
      <c r="AA71" s="1665">
        <v>1</v>
      </c>
      <c r="AB71" s="2246">
        <v>0.2</v>
      </c>
      <c r="AC71" s="667"/>
      <c r="AD71" s="667"/>
      <c r="AE71" s="667"/>
      <c r="AF71" s="667"/>
      <c r="AG71" s="667"/>
      <c r="AH71" s="667"/>
      <c r="AI71" s="667"/>
      <c r="AJ71" s="667"/>
      <c r="AK71" s="667"/>
      <c r="AL71" s="667"/>
      <c r="AM71" s="667"/>
      <c r="AN71" s="667"/>
      <c r="AO71" s="667"/>
      <c r="AP71" s="667"/>
      <c r="AQ71" s="667"/>
      <c r="AR71" s="667"/>
      <c r="AS71" s="667"/>
      <c r="AT71" s="667"/>
      <c r="AU71" s="667"/>
      <c r="AV71" s="667"/>
      <c r="AW71" s="667"/>
      <c r="AX71" s="667"/>
      <c r="AY71" s="667"/>
      <c r="AZ71" s="216"/>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304"/>
      <c r="CC71" s="2154"/>
      <c r="CD71" s="2154"/>
      <c r="CE71" s="2154"/>
      <c r="CF71" s="2154"/>
      <c r="CG71" s="2154"/>
      <c r="CH71" s="2154"/>
      <c r="CI71" s="2154"/>
      <c r="CJ71" s="2154"/>
      <c r="CK71" s="2154"/>
      <c r="CL71" s="2154"/>
      <c r="CM71" s="2154"/>
      <c r="CN71" s="2154"/>
      <c r="CO71" s="2154"/>
      <c r="CP71" s="2154"/>
      <c r="CQ71" s="2154"/>
      <c r="CR71" s="2154"/>
      <c r="CS71" s="2154"/>
      <c r="CT71" s="2154"/>
      <c r="CU71" s="2154"/>
      <c r="CV71" s="2154"/>
      <c r="CW71" s="2154"/>
      <c r="CX71" s="2154"/>
      <c r="CY71" s="2154"/>
      <c r="CZ71" s="2154"/>
    </row>
    <row r="72" s="399" customFormat="true" ht="15" customHeight="true" x14ac:dyDescent="0.2">
      <c r="A72" s="1607"/>
      <c r="B72" s="1773"/>
      <c r="C72" s="1664"/>
      <c r="D72" s="1665"/>
      <c r="E72" s="1665"/>
      <c r="F72" s="1665"/>
      <c r="G72" s="1666"/>
      <c r="H72" s="1667"/>
      <c r="I72" s="1665"/>
      <c r="J72" s="1665"/>
      <c r="K72" s="1665"/>
      <c r="L72" s="1668"/>
      <c r="M72" s="1669"/>
      <c r="N72" s="1665"/>
      <c r="O72" s="1665"/>
      <c r="P72" s="1665"/>
      <c r="Q72" s="1666"/>
      <c r="R72" s="1667"/>
      <c r="S72" s="1665"/>
      <c r="T72" s="1665"/>
      <c r="U72" s="1665"/>
      <c r="V72" s="1665"/>
      <c r="W72" s="1665"/>
      <c r="X72" s="1665"/>
      <c r="Y72" s="1665"/>
      <c r="Z72" s="1665"/>
      <c r="AA72" s="1665"/>
      <c r="AB72" s="2246"/>
      <c r="AC72" s="667"/>
      <c r="AD72" s="667"/>
      <c r="AE72" s="667"/>
      <c r="AF72" s="667"/>
      <c r="AG72" s="667"/>
      <c r="AH72" s="667"/>
      <c r="AI72" s="667"/>
      <c r="AJ72" s="667"/>
      <c r="AK72" s="667"/>
      <c r="AL72" s="667"/>
      <c r="AM72" s="667"/>
      <c r="AN72" s="667"/>
      <c r="AO72" s="667"/>
      <c r="AP72" s="667"/>
      <c r="AQ72" s="667"/>
      <c r="AR72" s="667"/>
      <c r="AS72" s="667"/>
      <c r="AT72" s="667"/>
      <c r="AU72" s="667"/>
      <c r="AV72" s="667"/>
      <c r="AW72" s="667"/>
      <c r="AX72" s="667"/>
      <c r="AY72" s="667"/>
      <c r="AZ72" s="216"/>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304"/>
      <c r="CC72" s="2154"/>
      <c r="CD72" s="2154"/>
      <c r="CE72" s="2154"/>
      <c r="CF72" s="2154"/>
      <c r="CG72" s="2154"/>
      <c r="CH72" s="2154"/>
      <c r="CI72" s="2154"/>
      <c r="CJ72" s="2154"/>
      <c r="CK72" s="2154"/>
      <c r="CL72" s="2154"/>
      <c r="CM72" s="2154"/>
      <c r="CN72" s="2154"/>
      <c r="CO72" s="2154"/>
      <c r="CP72" s="2154"/>
      <c r="CQ72" s="2154"/>
      <c r="CR72" s="2154"/>
      <c r="CS72" s="2154"/>
      <c r="CT72" s="2154"/>
      <c r="CU72" s="2154"/>
      <c r="CV72" s="2154"/>
      <c r="CW72" s="2154"/>
      <c r="CX72" s="2154"/>
      <c r="CY72" s="2154"/>
      <c r="CZ72" s="2154"/>
    </row>
    <row r="73" s="399" customFormat="true" ht="15" customHeight="true" x14ac:dyDescent="0.2">
      <c r="A73" s="1607"/>
      <c r="B73" s="1773"/>
      <c r="C73" s="1664"/>
      <c r="D73" s="1665"/>
      <c r="E73" s="1665"/>
      <c r="F73" s="1665"/>
      <c r="G73" s="1666"/>
      <c r="H73" s="1667"/>
      <c r="I73" s="1665"/>
      <c r="J73" s="1665"/>
      <c r="K73" s="1665"/>
      <c r="L73" s="1668"/>
      <c r="M73" s="1669"/>
      <c r="N73" s="1665"/>
      <c r="O73" s="1665"/>
      <c r="P73" s="1665"/>
      <c r="Q73" s="1666"/>
      <c r="R73" s="1667"/>
      <c r="S73" s="1665"/>
      <c r="T73" s="1665"/>
      <c r="U73" s="1665"/>
      <c r="V73" s="1665"/>
      <c r="W73" s="1665"/>
      <c r="X73" s="1665"/>
      <c r="Y73" s="1665"/>
      <c r="Z73" s="1665"/>
      <c r="AA73" s="1665"/>
      <c r="AB73" s="2246"/>
      <c r="AC73" s="667"/>
      <c r="AD73" s="667"/>
      <c r="AE73" s="667"/>
      <c r="AF73" s="667"/>
      <c r="AG73" s="667"/>
      <c r="AH73" s="667"/>
      <c r="AI73" s="667"/>
      <c r="AJ73" s="667"/>
      <c r="AK73" s="667"/>
      <c r="AL73" s="667"/>
      <c r="AM73" s="667"/>
      <c r="AN73" s="667"/>
      <c r="AO73" s="667"/>
      <c r="AP73" s="667"/>
      <c r="AQ73" s="667"/>
      <c r="AR73" s="667"/>
      <c r="AS73" s="667"/>
      <c r="AT73" s="667"/>
      <c r="AU73" s="667"/>
      <c r="AV73" s="667"/>
      <c r="AW73" s="667"/>
      <c r="AX73" s="667"/>
      <c r="AY73" s="667"/>
      <c r="AZ73" s="216"/>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304"/>
      <c r="CC73" s="2154"/>
      <c r="CD73" s="2154"/>
      <c r="CE73" s="2154"/>
      <c r="CF73" s="2154"/>
      <c r="CG73" s="2154"/>
      <c r="CH73" s="2154"/>
      <c r="CI73" s="2154"/>
      <c r="CJ73" s="2154"/>
      <c r="CK73" s="2154"/>
      <c r="CL73" s="2154"/>
      <c r="CM73" s="2154"/>
      <c r="CN73" s="2154"/>
      <c r="CO73" s="2154"/>
      <c r="CP73" s="2154"/>
      <c r="CQ73" s="2154"/>
      <c r="CR73" s="2154"/>
      <c r="CS73" s="2154"/>
      <c r="CT73" s="2154"/>
      <c r="CU73" s="2154"/>
      <c r="CV73" s="2154"/>
      <c r="CW73" s="2154"/>
      <c r="CX73" s="2154"/>
      <c r="CY73" s="2154"/>
      <c r="CZ73" s="2154"/>
    </row>
    <row r="74" s="399" customFormat="true" ht="15" customHeight="true" x14ac:dyDescent="0.2">
      <c r="A74" s="1607"/>
      <c r="B74" s="1773"/>
      <c r="C74" s="1664"/>
      <c r="D74" s="1665"/>
      <c r="E74" s="1665"/>
      <c r="F74" s="1665"/>
      <c r="G74" s="1666"/>
      <c r="H74" s="1667"/>
      <c r="I74" s="1665"/>
      <c r="J74" s="1665"/>
      <c r="K74" s="1665"/>
      <c r="L74" s="1668"/>
      <c r="M74" s="1669"/>
      <c r="N74" s="1665"/>
      <c r="O74" s="1665"/>
      <c r="P74" s="1665"/>
      <c r="Q74" s="1666"/>
      <c r="R74" s="1667"/>
      <c r="S74" s="1665"/>
      <c r="T74" s="1665"/>
      <c r="U74" s="1665"/>
      <c r="V74" s="1665"/>
      <c r="W74" s="1665"/>
      <c r="X74" s="1665"/>
      <c r="Y74" s="1665"/>
      <c r="Z74" s="1665"/>
      <c r="AA74" s="1665"/>
      <c r="AB74" s="2246"/>
      <c r="AC74" s="667"/>
      <c r="AD74" s="667"/>
      <c r="AE74" s="667"/>
      <c r="AF74" s="667"/>
      <c r="AG74" s="667"/>
      <c r="AH74" s="667"/>
      <c r="AI74" s="667"/>
      <c r="AJ74" s="667"/>
      <c r="AK74" s="667"/>
      <c r="AL74" s="667"/>
      <c r="AM74" s="667"/>
      <c r="AN74" s="667"/>
      <c r="AO74" s="667"/>
      <c r="AP74" s="667"/>
      <c r="AQ74" s="667"/>
      <c r="AR74" s="667"/>
      <c r="AS74" s="667"/>
      <c r="AT74" s="667"/>
      <c r="AU74" s="667"/>
      <c r="AV74" s="667"/>
      <c r="AW74" s="667"/>
      <c r="AX74" s="667"/>
      <c r="AY74" s="667"/>
      <c r="AZ74" s="216"/>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304"/>
      <c r="CC74" s="2154"/>
      <c r="CD74" s="2154"/>
      <c r="CE74" s="2154"/>
      <c r="CF74" s="2154"/>
      <c r="CG74" s="2154"/>
      <c r="CH74" s="2154"/>
      <c r="CI74" s="2154"/>
      <c r="CJ74" s="2154"/>
      <c r="CK74" s="2154"/>
      <c r="CL74" s="2154"/>
      <c r="CM74" s="2154"/>
      <c r="CN74" s="2154"/>
      <c r="CO74" s="2154"/>
      <c r="CP74" s="2154"/>
      <c r="CQ74" s="2154"/>
      <c r="CR74" s="2154"/>
      <c r="CS74" s="2154"/>
      <c r="CT74" s="2154"/>
      <c r="CU74" s="2154"/>
      <c r="CV74" s="2154"/>
      <c r="CW74" s="2154"/>
      <c r="CX74" s="2154"/>
      <c r="CY74" s="2154"/>
      <c r="CZ74" s="2154"/>
    </row>
    <row r="75" s="399" customFormat="true" ht="15" customHeight="true" x14ac:dyDescent="0.2">
      <c r="A75" s="1607"/>
      <c r="B75" s="1773"/>
      <c r="C75" s="1664"/>
      <c r="D75" s="1665"/>
      <c r="E75" s="1665"/>
      <c r="F75" s="1665"/>
      <c r="G75" s="1666"/>
      <c r="H75" s="1667"/>
      <c r="I75" s="1665"/>
      <c r="J75" s="1665"/>
      <c r="K75" s="1665"/>
      <c r="L75" s="1668"/>
      <c r="M75" s="1669"/>
      <c r="N75" s="1665"/>
      <c r="O75" s="1665"/>
      <c r="P75" s="1665"/>
      <c r="Q75" s="1666"/>
      <c r="R75" s="1667"/>
      <c r="S75" s="1665"/>
      <c r="T75" s="1665"/>
      <c r="U75" s="1665"/>
      <c r="V75" s="1665"/>
      <c r="W75" s="1665"/>
      <c r="X75" s="1665"/>
      <c r="Y75" s="1665"/>
      <c r="Z75" s="1665"/>
      <c r="AA75" s="1665"/>
      <c r="AB75" s="2246"/>
      <c r="AC75" s="667"/>
      <c r="AD75" s="667"/>
      <c r="AE75" s="667"/>
      <c r="AF75" s="667"/>
      <c r="AG75" s="667"/>
      <c r="AH75" s="667"/>
      <c r="AI75" s="667"/>
      <c r="AJ75" s="667"/>
      <c r="AK75" s="667"/>
      <c r="AL75" s="667"/>
      <c r="AM75" s="667"/>
      <c r="AN75" s="667"/>
      <c r="AO75" s="667"/>
      <c r="AP75" s="667"/>
      <c r="AQ75" s="667"/>
      <c r="AR75" s="667"/>
      <c r="AS75" s="667"/>
      <c r="AT75" s="667"/>
      <c r="AU75" s="667"/>
      <c r="AV75" s="667"/>
      <c r="AW75" s="667"/>
      <c r="AX75" s="667"/>
      <c r="AY75" s="667"/>
      <c r="AZ75" s="216"/>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304"/>
      <c r="CC75" s="2154"/>
      <c r="CD75" s="2154"/>
      <c r="CE75" s="2154"/>
      <c r="CF75" s="2154"/>
      <c r="CG75" s="2154"/>
      <c r="CH75" s="2154"/>
      <c r="CI75" s="2154"/>
      <c r="CJ75" s="2154"/>
      <c r="CK75" s="2154"/>
      <c r="CL75" s="2154"/>
      <c r="CM75" s="2154"/>
      <c r="CN75" s="2154"/>
      <c r="CO75" s="2154"/>
      <c r="CP75" s="2154"/>
      <c r="CQ75" s="2154"/>
      <c r="CR75" s="2154"/>
      <c r="CS75" s="2154"/>
      <c r="CT75" s="2154"/>
      <c r="CU75" s="2154"/>
      <c r="CV75" s="2154"/>
      <c r="CW75" s="2154"/>
      <c r="CX75" s="2154"/>
      <c r="CY75" s="2154"/>
      <c r="CZ75" s="2154"/>
    </row>
    <row r="76" s="399" customFormat="true" ht="15" customHeight="true" x14ac:dyDescent="0.2">
      <c r="A76" s="1607"/>
      <c r="B76" s="1773"/>
      <c r="C76" s="1664"/>
      <c r="D76" s="1665"/>
      <c r="E76" s="1665"/>
      <c r="F76" s="1665"/>
      <c r="G76" s="1666"/>
      <c r="H76" s="1667"/>
      <c r="I76" s="1665"/>
      <c r="J76" s="1665"/>
      <c r="K76" s="1665"/>
      <c r="L76" s="1668"/>
      <c r="M76" s="1669"/>
      <c r="N76" s="1665"/>
      <c r="O76" s="1665"/>
      <c r="P76" s="1665"/>
      <c r="Q76" s="1666"/>
      <c r="R76" s="1667"/>
      <c r="S76" s="1665"/>
      <c r="T76" s="1665"/>
      <c r="U76" s="1665"/>
      <c r="V76" s="1665"/>
      <c r="W76" s="1665"/>
      <c r="X76" s="1665"/>
      <c r="Y76" s="1665"/>
      <c r="Z76" s="1665"/>
      <c r="AA76" s="1665"/>
      <c r="AB76" s="2246"/>
      <c r="AC76" s="667"/>
      <c r="AD76" s="667"/>
      <c r="AE76" s="667"/>
      <c r="AF76" s="667"/>
      <c r="AG76" s="667"/>
      <c r="AH76" s="667"/>
      <c r="AI76" s="667"/>
      <c r="AJ76" s="667"/>
      <c r="AK76" s="667"/>
      <c r="AL76" s="667"/>
      <c r="AM76" s="667"/>
      <c r="AN76" s="667"/>
      <c r="AO76" s="667"/>
      <c r="AP76" s="667"/>
      <c r="AQ76" s="667"/>
      <c r="AR76" s="667"/>
      <c r="AS76" s="667"/>
      <c r="AT76" s="667"/>
      <c r="AU76" s="667"/>
      <c r="AV76" s="667"/>
      <c r="AW76" s="667"/>
      <c r="AX76" s="667"/>
      <c r="AY76" s="667"/>
      <c r="AZ76" s="216"/>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304"/>
      <c r="CC76" s="2154"/>
      <c r="CD76" s="2154"/>
      <c r="CE76" s="2154"/>
      <c r="CF76" s="2154"/>
      <c r="CG76" s="2154"/>
      <c r="CH76" s="2154"/>
      <c r="CI76" s="2154"/>
      <c r="CJ76" s="2154"/>
      <c r="CK76" s="2154"/>
      <c r="CL76" s="2154"/>
      <c r="CM76" s="2154"/>
      <c r="CN76" s="2154"/>
      <c r="CO76" s="2154"/>
      <c r="CP76" s="2154"/>
      <c r="CQ76" s="2154"/>
      <c r="CR76" s="2154"/>
      <c r="CS76" s="2154"/>
      <c r="CT76" s="2154"/>
      <c r="CU76" s="2154"/>
      <c r="CV76" s="2154"/>
      <c r="CW76" s="2154"/>
      <c r="CX76" s="2154"/>
      <c r="CY76" s="2154"/>
      <c r="CZ76" s="2154"/>
    </row>
    <row r="77" s="399" customFormat="true" ht="15" customHeight="true" x14ac:dyDescent="0.2">
      <c r="A77" s="1607"/>
      <c r="B77" s="1773"/>
      <c r="C77" s="1664"/>
      <c r="D77" s="1665"/>
      <c r="E77" s="1665"/>
      <c r="F77" s="1665"/>
      <c r="G77" s="1666"/>
      <c r="H77" s="1667"/>
      <c r="I77" s="1665"/>
      <c r="J77" s="1665"/>
      <c r="K77" s="1665"/>
      <c r="L77" s="1668"/>
      <c r="M77" s="1669"/>
      <c r="N77" s="1665"/>
      <c r="O77" s="1665"/>
      <c r="P77" s="1665"/>
      <c r="Q77" s="1666"/>
      <c r="R77" s="1667"/>
      <c r="S77" s="1665"/>
      <c r="T77" s="1665"/>
      <c r="U77" s="1665"/>
      <c r="V77" s="1665"/>
      <c r="W77" s="1665"/>
      <c r="X77" s="1665"/>
      <c r="Y77" s="1665"/>
      <c r="Z77" s="1665"/>
      <c r="AA77" s="1665"/>
      <c r="AB77" s="2246"/>
      <c r="AC77" s="667"/>
      <c r="AD77" s="667"/>
      <c r="AE77" s="667"/>
      <c r="AF77" s="667"/>
      <c r="AG77" s="667"/>
      <c r="AH77" s="667"/>
      <c r="AI77" s="667"/>
      <c r="AJ77" s="667"/>
      <c r="AK77" s="667"/>
      <c r="AL77" s="667"/>
      <c r="AM77" s="667"/>
      <c r="AN77" s="667"/>
      <c r="AO77" s="667"/>
      <c r="AP77" s="667"/>
      <c r="AQ77" s="667"/>
      <c r="AR77" s="667"/>
      <c r="AS77" s="667"/>
      <c r="AT77" s="667"/>
      <c r="AU77" s="667"/>
      <c r="AV77" s="667"/>
      <c r="AW77" s="667"/>
      <c r="AX77" s="667"/>
      <c r="AY77" s="667"/>
      <c r="AZ77" s="216"/>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304"/>
      <c r="CC77" s="2154"/>
      <c r="CD77" s="2154"/>
      <c r="CE77" s="2154"/>
      <c r="CF77" s="2154"/>
      <c r="CG77" s="2154"/>
      <c r="CH77" s="2154"/>
      <c r="CI77" s="2154"/>
      <c r="CJ77" s="2154"/>
      <c r="CK77" s="2154"/>
      <c r="CL77" s="2154"/>
      <c r="CM77" s="2154"/>
      <c r="CN77" s="2154"/>
      <c r="CO77" s="2154"/>
      <c r="CP77" s="2154"/>
      <c r="CQ77" s="2154"/>
      <c r="CR77" s="2154"/>
      <c r="CS77" s="2154"/>
      <c r="CT77" s="2154"/>
      <c r="CU77" s="2154"/>
      <c r="CV77" s="2154"/>
      <c r="CW77" s="2154"/>
      <c r="CX77" s="2154"/>
      <c r="CY77" s="2154"/>
      <c r="CZ77" s="2154"/>
    </row>
    <row r="78" s="399" customFormat="true" ht="15" customHeight="true" x14ac:dyDescent="0.2">
      <c r="A78" s="1607"/>
      <c r="B78" s="1773"/>
      <c r="C78" s="1664"/>
      <c r="D78" s="1665"/>
      <c r="E78" s="1665"/>
      <c r="F78" s="1665"/>
      <c r="G78" s="1666"/>
      <c r="H78" s="1667"/>
      <c r="I78" s="1665"/>
      <c r="J78" s="1665"/>
      <c r="K78" s="1665"/>
      <c r="L78" s="1668"/>
      <c r="M78" s="1669"/>
      <c r="N78" s="1665"/>
      <c r="O78" s="1665"/>
      <c r="P78" s="1665"/>
      <c r="Q78" s="1666"/>
      <c r="R78" s="1667"/>
      <c r="S78" s="1665"/>
      <c r="T78" s="1665"/>
      <c r="U78" s="1665"/>
      <c r="V78" s="1665"/>
      <c r="W78" s="1665"/>
      <c r="X78" s="1665"/>
      <c r="Y78" s="1665"/>
      <c r="Z78" s="1665"/>
      <c r="AA78" s="1665"/>
      <c r="AB78" s="2246"/>
      <c r="AC78" s="667"/>
      <c r="AD78" s="667"/>
      <c r="AE78" s="667"/>
      <c r="AF78" s="667"/>
      <c r="AG78" s="667"/>
      <c r="AH78" s="667"/>
      <c r="AI78" s="667"/>
      <c r="AJ78" s="667"/>
      <c r="AK78" s="667"/>
      <c r="AL78" s="667"/>
      <c r="AM78" s="667"/>
      <c r="AN78" s="667"/>
      <c r="AO78" s="667"/>
      <c r="AP78" s="667"/>
      <c r="AQ78" s="667"/>
      <c r="AR78" s="667"/>
      <c r="AS78" s="667"/>
      <c r="AT78" s="667"/>
      <c r="AU78" s="667"/>
      <c r="AV78" s="667"/>
      <c r="AW78" s="667"/>
      <c r="AX78" s="667"/>
      <c r="AY78" s="667"/>
      <c r="AZ78" s="216"/>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304"/>
      <c r="CC78" s="2154"/>
      <c r="CD78" s="2154"/>
      <c r="CE78" s="2154"/>
      <c r="CF78" s="2154"/>
      <c r="CG78" s="2154"/>
      <c r="CH78" s="2154"/>
      <c r="CI78" s="2154"/>
      <c r="CJ78" s="2154"/>
      <c r="CK78" s="2154"/>
      <c r="CL78" s="2154"/>
      <c r="CM78" s="2154"/>
      <c r="CN78" s="2154"/>
      <c r="CO78" s="2154"/>
      <c r="CP78" s="2154"/>
      <c r="CQ78" s="2154"/>
      <c r="CR78" s="2154"/>
      <c r="CS78" s="2154"/>
      <c r="CT78" s="2154"/>
      <c r="CU78" s="2154"/>
      <c r="CV78" s="2154"/>
      <c r="CW78" s="2154"/>
      <c r="CX78" s="2154"/>
      <c r="CY78" s="2154"/>
      <c r="CZ78" s="2154"/>
    </row>
    <row r="79" s="399" customFormat="true" ht="15" customHeight="true" x14ac:dyDescent="0.2">
      <c r="A79" s="1607"/>
      <c r="B79" s="1773"/>
      <c r="C79" s="1664"/>
      <c r="D79" s="1665"/>
      <c r="E79" s="1665"/>
      <c r="F79" s="1665"/>
      <c r="G79" s="1666"/>
      <c r="H79" s="1667"/>
      <c r="I79" s="1665"/>
      <c r="J79" s="1665"/>
      <c r="K79" s="1665"/>
      <c r="L79" s="1668"/>
      <c r="M79" s="1669"/>
      <c r="N79" s="1665"/>
      <c r="O79" s="1665"/>
      <c r="P79" s="1665"/>
      <c r="Q79" s="1666"/>
      <c r="R79" s="1667"/>
      <c r="S79" s="1665"/>
      <c r="T79" s="1665"/>
      <c r="U79" s="1665"/>
      <c r="V79" s="1665"/>
      <c r="W79" s="1665"/>
      <c r="X79" s="1665"/>
      <c r="Y79" s="1665"/>
      <c r="Z79" s="1665"/>
      <c r="AA79" s="1665"/>
      <c r="AB79" s="2246"/>
      <c r="AC79" s="667"/>
      <c r="AD79" s="667"/>
      <c r="AE79" s="667"/>
      <c r="AF79" s="667"/>
      <c r="AG79" s="667"/>
      <c r="AH79" s="667"/>
      <c r="AI79" s="667"/>
      <c r="AJ79" s="667"/>
      <c r="AK79" s="667"/>
      <c r="AL79" s="667"/>
      <c r="AM79" s="667"/>
      <c r="AN79" s="667"/>
      <c r="AO79" s="667"/>
      <c r="AP79" s="667"/>
      <c r="AQ79" s="667"/>
      <c r="AR79" s="667"/>
      <c r="AS79" s="667"/>
      <c r="AT79" s="667"/>
      <c r="AU79" s="667"/>
      <c r="AV79" s="667"/>
      <c r="AW79" s="667"/>
      <c r="AX79" s="667"/>
      <c r="AY79" s="667"/>
      <c r="AZ79" s="216"/>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304"/>
      <c r="CC79" s="2154"/>
      <c r="CD79" s="2154"/>
      <c r="CE79" s="2154"/>
      <c r="CF79" s="2154"/>
      <c r="CG79" s="2154"/>
      <c r="CH79" s="2154"/>
      <c r="CI79" s="2154"/>
      <c r="CJ79" s="2154"/>
      <c r="CK79" s="2154"/>
      <c r="CL79" s="2154"/>
      <c r="CM79" s="2154"/>
      <c r="CN79" s="2154"/>
      <c r="CO79" s="2154"/>
      <c r="CP79" s="2154"/>
      <c r="CQ79" s="2154"/>
      <c r="CR79" s="2154"/>
      <c r="CS79" s="2154"/>
      <c r="CT79" s="2154"/>
      <c r="CU79" s="2154"/>
      <c r="CV79" s="2154"/>
      <c r="CW79" s="2154"/>
      <c r="CX79" s="2154"/>
      <c r="CY79" s="2154"/>
      <c r="CZ79" s="2154"/>
    </row>
    <row r="80" s="399" customFormat="true" ht="15" customHeight="true" x14ac:dyDescent="0.2">
      <c r="A80" s="1607"/>
      <c r="B80" s="1773"/>
      <c r="C80" s="1664"/>
      <c r="D80" s="1665"/>
      <c r="E80" s="1665"/>
      <c r="F80" s="1665"/>
      <c r="G80" s="1666"/>
      <c r="H80" s="1667"/>
      <c r="I80" s="1665"/>
      <c r="J80" s="1665"/>
      <c r="K80" s="1665"/>
      <c r="L80" s="1668"/>
      <c r="M80" s="1669"/>
      <c r="N80" s="1665"/>
      <c r="O80" s="1665"/>
      <c r="P80" s="1665"/>
      <c r="Q80" s="1666"/>
      <c r="R80" s="1667"/>
      <c r="S80" s="1665"/>
      <c r="T80" s="1665"/>
      <c r="U80" s="1665"/>
      <c r="V80" s="1665"/>
      <c r="W80" s="1665"/>
      <c r="X80" s="1665"/>
      <c r="Y80" s="1665"/>
      <c r="Z80" s="1665"/>
      <c r="AA80" s="1665"/>
      <c r="AB80" s="2246"/>
      <c r="AC80" s="667"/>
      <c r="AD80" s="667"/>
      <c r="AE80" s="667"/>
      <c r="AF80" s="667"/>
      <c r="AG80" s="667"/>
      <c r="AH80" s="667"/>
      <c r="AI80" s="667"/>
      <c r="AJ80" s="667"/>
      <c r="AK80" s="667"/>
      <c r="AL80" s="667"/>
      <c r="AM80" s="667"/>
      <c r="AN80" s="667"/>
      <c r="AO80" s="667"/>
      <c r="AP80" s="667"/>
      <c r="AQ80" s="667"/>
      <c r="AR80" s="667"/>
      <c r="AS80" s="667"/>
      <c r="AT80" s="667"/>
      <c r="AU80" s="667"/>
      <c r="AV80" s="667"/>
      <c r="AW80" s="667"/>
      <c r="AX80" s="667"/>
      <c r="AY80" s="667"/>
      <c r="AZ80" s="216"/>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304"/>
      <c r="CC80" s="2154"/>
      <c r="CD80" s="2154"/>
      <c r="CE80" s="2154"/>
      <c r="CF80" s="2154"/>
      <c r="CG80" s="2154"/>
      <c r="CH80" s="2154"/>
      <c r="CI80" s="2154"/>
      <c r="CJ80" s="2154"/>
      <c r="CK80" s="2154"/>
      <c r="CL80" s="2154"/>
      <c r="CM80" s="2154"/>
      <c r="CN80" s="2154"/>
      <c r="CO80" s="2154"/>
      <c r="CP80" s="2154"/>
      <c r="CQ80" s="2154"/>
      <c r="CR80" s="2154"/>
      <c r="CS80" s="2154"/>
      <c r="CT80" s="2154"/>
      <c r="CU80" s="2154"/>
      <c r="CV80" s="2154"/>
      <c r="CW80" s="2154"/>
      <c r="CX80" s="2154"/>
      <c r="CY80" s="2154"/>
      <c r="CZ80" s="2154"/>
    </row>
    <row r="81" s="399" customFormat="true" ht="15" customHeight="true" x14ac:dyDescent="0.2">
      <c r="A81" s="1607"/>
      <c r="B81" s="1773"/>
      <c r="C81" s="1664"/>
      <c r="D81" s="1665"/>
      <c r="E81" s="1665"/>
      <c r="F81" s="1665"/>
      <c r="G81" s="1666"/>
      <c r="H81" s="1667"/>
      <c r="I81" s="1665"/>
      <c r="J81" s="1665"/>
      <c r="K81" s="1665"/>
      <c r="L81" s="1668"/>
      <c r="M81" s="1669"/>
      <c r="N81" s="1665"/>
      <c r="O81" s="1665"/>
      <c r="P81" s="1665"/>
      <c r="Q81" s="1666"/>
      <c r="R81" s="1667"/>
      <c r="S81" s="1665"/>
      <c r="T81" s="1665"/>
      <c r="U81" s="1665"/>
      <c r="V81" s="1665"/>
      <c r="W81" s="1665"/>
      <c r="X81" s="1665"/>
      <c r="Y81" s="1665"/>
      <c r="Z81" s="1665"/>
      <c r="AA81" s="1665"/>
      <c r="AB81" s="2246"/>
      <c r="AC81" s="667"/>
      <c r="AD81" s="667"/>
      <c r="AE81" s="667"/>
      <c r="AF81" s="667"/>
      <c r="AG81" s="667"/>
      <c r="AH81" s="667"/>
      <c r="AI81" s="667"/>
      <c r="AJ81" s="667"/>
      <c r="AK81" s="667"/>
      <c r="AL81" s="667"/>
      <c r="AM81" s="667"/>
      <c r="AN81" s="667"/>
      <c r="AO81" s="667"/>
      <c r="AP81" s="667"/>
      <c r="AQ81" s="667"/>
      <c r="AR81" s="667"/>
      <c r="AS81" s="667"/>
      <c r="AT81" s="667"/>
      <c r="AU81" s="667"/>
      <c r="AV81" s="667"/>
      <c r="AW81" s="667"/>
      <c r="AX81" s="667"/>
      <c r="AY81" s="667"/>
      <c r="AZ81" s="216"/>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304"/>
      <c r="CC81" s="2154"/>
      <c r="CD81" s="2154"/>
      <c r="CE81" s="2154"/>
      <c r="CF81" s="2154"/>
      <c r="CG81" s="2154"/>
      <c r="CH81" s="2154"/>
      <c r="CI81" s="2154"/>
      <c r="CJ81" s="2154"/>
      <c r="CK81" s="2154"/>
      <c r="CL81" s="2154"/>
      <c r="CM81" s="2154"/>
      <c r="CN81" s="2154"/>
      <c r="CO81" s="2154"/>
      <c r="CP81" s="2154"/>
      <c r="CQ81" s="2154"/>
      <c r="CR81" s="2154"/>
      <c r="CS81" s="2154"/>
      <c r="CT81" s="2154"/>
      <c r="CU81" s="2154"/>
      <c r="CV81" s="2154"/>
      <c r="CW81" s="2154"/>
      <c r="CX81" s="2154"/>
      <c r="CY81" s="2154"/>
      <c r="CZ81" s="2154"/>
    </row>
    <row r="82" s="399" customFormat="true" ht="15" customHeight="true" x14ac:dyDescent="0.2">
      <c r="A82" s="1607"/>
      <c r="B82" s="1773"/>
      <c r="C82" s="1664"/>
      <c r="D82" s="1665"/>
      <c r="E82" s="1665"/>
      <c r="F82" s="1665"/>
      <c r="G82" s="1666"/>
      <c r="H82" s="1667"/>
      <c r="I82" s="1665"/>
      <c r="J82" s="1665"/>
      <c r="K82" s="1665"/>
      <c r="L82" s="1668"/>
      <c r="M82" s="1669"/>
      <c r="N82" s="1665"/>
      <c r="O82" s="1665"/>
      <c r="P82" s="1665"/>
      <c r="Q82" s="1666"/>
      <c r="R82" s="1667"/>
      <c r="S82" s="1665"/>
      <c r="T82" s="1665"/>
      <c r="U82" s="1665"/>
      <c r="V82" s="1665"/>
      <c r="W82" s="1665"/>
      <c r="X82" s="1665"/>
      <c r="Y82" s="1665"/>
      <c r="Z82" s="1665"/>
      <c r="AA82" s="1665"/>
      <c r="AB82" s="2246"/>
      <c r="AC82" s="667"/>
      <c r="AD82" s="667"/>
      <c r="AE82" s="667"/>
      <c r="AF82" s="667"/>
      <c r="AG82" s="667"/>
      <c r="AH82" s="667"/>
      <c r="AI82" s="667"/>
      <c r="AJ82" s="667"/>
      <c r="AK82" s="667"/>
      <c r="AL82" s="667"/>
      <c r="AM82" s="667"/>
      <c r="AN82" s="667"/>
      <c r="AO82" s="667"/>
      <c r="AP82" s="667"/>
      <c r="AQ82" s="667"/>
      <c r="AR82" s="667"/>
      <c r="AS82" s="667"/>
      <c r="AT82" s="667"/>
      <c r="AU82" s="667"/>
      <c r="AV82" s="667"/>
      <c r="AW82" s="667"/>
      <c r="AX82" s="667"/>
      <c r="AY82" s="667"/>
      <c r="AZ82" s="216"/>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304"/>
      <c r="CC82" s="2154"/>
      <c r="CD82" s="2154"/>
      <c r="CE82" s="2154"/>
      <c r="CF82" s="2154"/>
      <c r="CG82" s="2154"/>
      <c r="CH82" s="2154"/>
      <c r="CI82" s="2154"/>
      <c r="CJ82" s="2154"/>
      <c r="CK82" s="2154"/>
      <c r="CL82" s="2154"/>
      <c r="CM82" s="2154"/>
      <c r="CN82" s="2154"/>
      <c r="CO82" s="2154"/>
      <c r="CP82" s="2154"/>
      <c r="CQ82" s="2154"/>
      <c r="CR82" s="2154"/>
      <c r="CS82" s="2154"/>
      <c r="CT82" s="2154"/>
      <c r="CU82" s="2154"/>
      <c r="CV82" s="2154"/>
      <c r="CW82" s="2154"/>
      <c r="CX82" s="2154"/>
      <c r="CY82" s="2154"/>
      <c r="CZ82" s="2154"/>
    </row>
    <row r="83" s="399" customFormat="true" ht="15" customHeight="true" x14ac:dyDescent="0.2">
      <c r="A83" s="1607"/>
      <c r="B83" s="1773"/>
      <c r="C83" s="1664"/>
      <c r="D83" s="1665"/>
      <c r="E83" s="1665"/>
      <c r="F83" s="1665"/>
      <c r="G83" s="1666"/>
      <c r="H83" s="1667"/>
      <c r="I83" s="1665"/>
      <c r="J83" s="1665"/>
      <c r="K83" s="1665"/>
      <c r="L83" s="1668"/>
      <c r="M83" s="1669"/>
      <c r="N83" s="1665"/>
      <c r="O83" s="1665"/>
      <c r="P83" s="1665"/>
      <c r="Q83" s="1666"/>
      <c r="R83" s="1667"/>
      <c r="S83" s="1665"/>
      <c r="T83" s="1665"/>
      <c r="U83" s="1665"/>
      <c r="V83" s="1665"/>
      <c r="W83" s="1665"/>
      <c r="X83" s="1665"/>
      <c r="Y83" s="1665"/>
      <c r="Z83" s="1665"/>
      <c r="AA83" s="1665"/>
      <c r="AB83" s="2246"/>
      <c r="AC83" s="667"/>
      <c r="AD83" s="667"/>
      <c r="AE83" s="667"/>
      <c r="AF83" s="667"/>
      <c r="AG83" s="667"/>
      <c r="AH83" s="667"/>
      <c r="AI83" s="667"/>
      <c r="AJ83" s="667"/>
      <c r="AK83" s="667"/>
      <c r="AL83" s="667"/>
      <c r="AM83" s="667"/>
      <c r="AN83" s="667"/>
      <c r="AO83" s="667"/>
      <c r="AP83" s="667"/>
      <c r="AQ83" s="667"/>
      <c r="AR83" s="667"/>
      <c r="AS83" s="667"/>
      <c r="AT83" s="667"/>
      <c r="AU83" s="667"/>
      <c r="AV83" s="667"/>
      <c r="AW83" s="667"/>
      <c r="AX83" s="667"/>
      <c r="AY83" s="667"/>
      <c r="AZ83" s="216"/>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304"/>
      <c r="CC83" s="2154"/>
      <c r="CD83" s="2154"/>
      <c r="CE83" s="2154"/>
      <c r="CF83" s="2154"/>
      <c r="CG83" s="2154"/>
      <c r="CH83" s="2154"/>
      <c r="CI83" s="2154"/>
      <c r="CJ83" s="2154"/>
      <c r="CK83" s="2154"/>
      <c r="CL83" s="2154"/>
      <c r="CM83" s="2154"/>
      <c r="CN83" s="2154"/>
      <c r="CO83" s="2154"/>
      <c r="CP83" s="2154"/>
      <c r="CQ83" s="2154"/>
      <c r="CR83" s="2154"/>
      <c r="CS83" s="2154"/>
      <c r="CT83" s="2154"/>
      <c r="CU83" s="2154"/>
      <c r="CV83" s="2154"/>
      <c r="CW83" s="2154"/>
      <c r="CX83" s="2154"/>
      <c r="CY83" s="2154"/>
      <c r="CZ83" s="2154"/>
    </row>
    <row r="84" s="399" customFormat="true" ht="15" customHeight="true" x14ac:dyDescent="0.2">
      <c r="A84" s="1607"/>
      <c r="B84" s="1773"/>
      <c r="C84" s="1664"/>
      <c r="D84" s="1665"/>
      <c r="E84" s="1665"/>
      <c r="F84" s="1665"/>
      <c r="G84" s="1666"/>
      <c r="H84" s="1667"/>
      <c r="I84" s="1665"/>
      <c r="J84" s="1665"/>
      <c r="K84" s="1665"/>
      <c r="L84" s="1668"/>
      <c r="M84" s="1669"/>
      <c r="N84" s="1665"/>
      <c r="O84" s="1665"/>
      <c r="P84" s="1665"/>
      <c r="Q84" s="1666"/>
      <c r="R84" s="1667"/>
      <c r="S84" s="1665"/>
      <c r="T84" s="1665"/>
      <c r="U84" s="1665"/>
      <c r="V84" s="1665"/>
      <c r="W84" s="1665"/>
      <c r="X84" s="1665"/>
      <c r="Y84" s="1665"/>
      <c r="Z84" s="1665"/>
      <c r="AA84" s="1665"/>
      <c r="AB84" s="2246"/>
      <c r="AC84" s="667"/>
      <c r="AD84" s="667"/>
      <c r="AE84" s="667"/>
      <c r="AF84" s="667"/>
      <c r="AG84" s="667"/>
      <c r="AH84" s="667"/>
      <c r="AI84" s="667"/>
      <c r="AJ84" s="667"/>
      <c r="AK84" s="667"/>
      <c r="AL84" s="667"/>
      <c r="AM84" s="667"/>
      <c r="AN84" s="667"/>
      <c r="AO84" s="667"/>
      <c r="AP84" s="667"/>
      <c r="AQ84" s="667"/>
      <c r="AR84" s="667"/>
      <c r="AS84" s="667"/>
      <c r="AT84" s="667"/>
      <c r="AU84" s="667"/>
      <c r="AV84" s="667"/>
      <c r="AW84" s="667"/>
      <c r="AX84" s="667"/>
      <c r="AY84" s="667"/>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304"/>
      <c r="CC84" s="2154"/>
      <c r="CD84" s="2154"/>
      <c r="CE84" s="2154"/>
      <c r="CF84" s="2154"/>
      <c r="CG84" s="2154"/>
      <c r="CH84" s="2154"/>
      <c r="CI84" s="2154"/>
      <c r="CJ84" s="2154"/>
      <c r="CK84" s="2154"/>
      <c r="CL84" s="2154"/>
      <c r="CM84" s="2154"/>
      <c r="CN84" s="2154"/>
      <c r="CO84" s="2154"/>
      <c r="CP84" s="2154"/>
      <c r="CQ84" s="2154"/>
      <c r="CR84" s="2154"/>
      <c r="CS84" s="2154"/>
      <c r="CT84" s="2154"/>
      <c r="CU84" s="2154"/>
      <c r="CV84" s="2154"/>
      <c r="CW84" s="2154"/>
      <c r="CX84" s="2154"/>
      <c r="CY84" s="2154"/>
      <c r="CZ84" s="2154"/>
    </row>
    <row r="85" s="399" customFormat="true" ht="15" customHeight="true" x14ac:dyDescent="0.2">
      <c r="A85" s="1608"/>
      <c r="B85" s="1774"/>
      <c r="C85" s="1670"/>
      <c r="D85" s="1671"/>
      <c r="E85" s="1671"/>
      <c r="F85" s="1671"/>
      <c r="G85" s="1672"/>
      <c r="H85" s="1673"/>
      <c r="I85" s="1671"/>
      <c r="J85" s="1671"/>
      <c r="K85" s="1671"/>
      <c r="L85" s="1674"/>
      <c r="M85" s="1675"/>
      <c r="N85" s="1671"/>
      <c r="O85" s="1671"/>
      <c r="P85" s="1671"/>
      <c r="Q85" s="1672"/>
      <c r="R85" s="1673"/>
      <c r="S85" s="1671"/>
      <c r="T85" s="1671"/>
      <c r="U85" s="1671"/>
      <c r="V85" s="1671"/>
      <c r="W85" s="1671"/>
      <c r="X85" s="1671"/>
      <c r="Y85" s="1671"/>
      <c r="Z85" s="1671"/>
      <c r="AA85" s="1671"/>
      <c r="AB85" s="2247"/>
      <c r="AC85" s="667"/>
      <c r="AD85" s="667"/>
      <c r="AE85" s="667"/>
      <c r="AF85" s="667"/>
      <c r="AG85" s="667"/>
      <c r="AH85" s="667"/>
      <c r="AI85" s="667"/>
      <c r="AJ85" s="667"/>
      <c r="AK85" s="667"/>
      <c r="AL85" s="667"/>
      <c r="AM85" s="667"/>
      <c r="AN85" s="667"/>
      <c r="AO85" s="667"/>
      <c r="AP85" s="667"/>
      <c r="AQ85" s="667"/>
      <c r="AR85" s="667"/>
      <c r="AS85" s="667"/>
      <c r="AT85" s="667"/>
      <c r="AU85" s="667"/>
      <c r="AV85" s="667"/>
      <c r="AW85" s="667"/>
      <c r="AX85" s="667"/>
      <c r="AY85" s="667"/>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304"/>
      <c r="CC85" s="2154"/>
      <c r="CD85" s="2154"/>
      <c r="CE85" s="2154"/>
      <c r="CF85" s="2154"/>
      <c r="CG85" s="2154"/>
      <c r="CH85" s="2154"/>
      <c r="CI85" s="2154"/>
      <c r="CJ85" s="2154"/>
      <c r="CK85" s="2154"/>
      <c r="CL85" s="2154"/>
      <c r="CM85" s="2154"/>
      <c r="CN85" s="2154"/>
      <c r="CO85" s="2154"/>
      <c r="CP85" s="2154"/>
      <c r="CQ85" s="2154"/>
      <c r="CR85" s="2154"/>
      <c r="CS85" s="2154"/>
      <c r="CT85" s="2154"/>
      <c r="CU85" s="2154"/>
      <c r="CV85" s="2154"/>
      <c r="CW85" s="2154"/>
      <c r="CX85" s="2154"/>
      <c r="CY85" s="2154"/>
      <c r="CZ85" s="2154"/>
    </row>
    <row r="86" s="399" customFormat="true" ht="15" customHeight="true" x14ac:dyDescent="0.2">
      <c r="A86" s="865"/>
      <c r="B86" s="890"/>
      <c r="C86" s="964"/>
      <c r="D86" s="965"/>
      <c r="E86" s="965"/>
      <c r="F86" s="965"/>
      <c r="G86" s="966"/>
      <c r="H86" s="967"/>
      <c r="I86" s="965"/>
      <c r="J86" s="965"/>
      <c r="K86" s="965"/>
      <c r="L86" s="968"/>
      <c r="M86" s="969"/>
      <c r="N86" s="965"/>
      <c r="O86" s="965"/>
      <c r="P86" s="965"/>
      <c r="Q86" s="966"/>
      <c r="R86" s="967"/>
      <c r="S86" s="965"/>
      <c r="T86" s="965"/>
      <c r="U86" s="965"/>
      <c r="V86" s="965"/>
      <c r="W86" s="965"/>
      <c r="X86" s="965"/>
      <c r="Y86" s="965"/>
      <c r="Z86" s="965"/>
      <c r="AA86" s="965"/>
      <c r="AB86" s="2112"/>
      <c r="AC86" s="667"/>
      <c r="AD86" s="667"/>
      <c r="AE86" s="667"/>
      <c r="AF86" s="667"/>
      <c r="AG86" s="667"/>
      <c r="AH86" s="667"/>
      <c r="AI86" s="667"/>
      <c r="AJ86" s="667"/>
      <c r="AK86" s="667"/>
      <c r="AL86" s="667"/>
      <c r="AM86" s="667"/>
      <c r="AN86" s="667"/>
      <c r="AO86" s="667"/>
      <c r="AP86" s="667"/>
      <c r="AQ86" s="667"/>
      <c r="AR86" s="667"/>
      <c r="AS86" s="667"/>
      <c r="AT86" s="667"/>
      <c r="AU86" s="667"/>
      <c r="AV86" s="667"/>
      <c r="AW86" s="667"/>
      <c r="AX86" s="667"/>
      <c r="AY86" s="667"/>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304"/>
      <c r="CC86" s="2154"/>
      <c r="CD86" s="2154"/>
      <c r="CE86" s="2154"/>
      <c r="CF86" s="2154"/>
      <c r="CG86" s="2154"/>
      <c r="CH86" s="2154"/>
      <c r="CI86" s="2154"/>
      <c r="CJ86" s="2154"/>
      <c r="CK86" s="2154"/>
      <c r="CL86" s="2154"/>
      <c r="CM86" s="2154"/>
      <c r="CN86" s="2154"/>
      <c r="CO86" s="2154"/>
      <c r="CP86" s="2154"/>
      <c r="CQ86" s="2154"/>
      <c r="CR86" s="2154"/>
      <c r="CS86" s="2154"/>
      <c r="CT86" s="2154"/>
      <c r="CU86" s="2154"/>
      <c r="CV86" s="2154"/>
      <c r="CW86" s="2154"/>
      <c r="CX86" s="2154"/>
      <c r="CY86" s="2154"/>
      <c r="CZ86" s="2154"/>
    </row>
    <row r="87" s="399" customFormat="true" ht="15" customHeight="true" x14ac:dyDescent="0.2">
      <c r="A87" s="865"/>
      <c r="B87" s="890"/>
      <c r="C87" s="964"/>
      <c r="D87" s="965"/>
      <c r="E87" s="965"/>
      <c r="F87" s="965"/>
      <c r="G87" s="966"/>
      <c r="H87" s="967"/>
      <c r="I87" s="965"/>
      <c r="J87" s="965"/>
      <c r="K87" s="965"/>
      <c r="L87" s="968"/>
      <c r="M87" s="969"/>
      <c r="N87" s="965"/>
      <c r="O87" s="965"/>
      <c r="P87" s="965"/>
      <c r="Q87" s="966"/>
      <c r="R87" s="967"/>
      <c r="S87" s="965"/>
      <c r="T87" s="965"/>
      <c r="U87" s="965"/>
      <c r="V87" s="965"/>
      <c r="W87" s="965"/>
      <c r="X87" s="965"/>
      <c r="Y87" s="965"/>
      <c r="Z87" s="965"/>
      <c r="AA87" s="965"/>
      <c r="AB87" s="2112"/>
      <c r="AC87" s="667"/>
      <c r="AD87" s="667"/>
      <c r="AE87" s="667"/>
      <c r="AF87" s="667"/>
      <c r="AG87" s="667"/>
      <c r="AH87" s="667"/>
      <c r="AI87" s="667"/>
      <c r="AJ87" s="667"/>
      <c r="AK87" s="667"/>
      <c r="AL87" s="667"/>
      <c r="AM87" s="667"/>
      <c r="AN87" s="667"/>
      <c r="AO87" s="667"/>
      <c r="AP87" s="667"/>
      <c r="AQ87" s="667"/>
      <c r="AR87" s="667"/>
      <c r="AS87" s="667"/>
      <c r="AT87" s="667"/>
      <c r="AU87" s="667"/>
      <c r="AV87" s="667"/>
      <c r="AW87" s="667"/>
      <c r="AX87" s="667"/>
      <c r="AY87" s="667"/>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304"/>
      <c r="CC87" s="2154"/>
      <c r="CD87" s="2154"/>
      <c r="CE87" s="2154"/>
      <c r="CF87" s="2154"/>
      <c r="CG87" s="2154"/>
      <c r="CH87" s="2154"/>
      <c r="CI87" s="2154"/>
      <c r="CJ87" s="2154"/>
      <c r="CK87" s="2154"/>
      <c r="CL87" s="2154"/>
      <c r="CM87" s="2154"/>
      <c r="CN87" s="2154"/>
      <c r="CO87" s="2154"/>
      <c r="CP87" s="2154"/>
      <c r="CQ87" s="2154"/>
      <c r="CR87" s="2154"/>
      <c r="CS87" s="2154"/>
      <c r="CT87" s="2154"/>
      <c r="CU87" s="2154"/>
      <c r="CV87" s="2154"/>
      <c r="CW87" s="2154"/>
      <c r="CX87" s="2154"/>
      <c r="CY87" s="2154"/>
      <c r="CZ87" s="2154"/>
    </row>
    <row r="88" s="399" customFormat="true" ht="15" customHeight="true" x14ac:dyDescent="0.2">
      <c r="A88" s="865"/>
      <c r="B88" s="890"/>
      <c r="C88" s="964"/>
      <c r="D88" s="965"/>
      <c r="E88" s="965"/>
      <c r="F88" s="965"/>
      <c r="G88" s="966"/>
      <c r="H88" s="967"/>
      <c r="I88" s="965"/>
      <c r="J88" s="965"/>
      <c r="K88" s="965"/>
      <c r="L88" s="968"/>
      <c r="M88" s="969"/>
      <c r="N88" s="965"/>
      <c r="O88" s="965"/>
      <c r="P88" s="965"/>
      <c r="Q88" s="966"/>
      <c r="R88" s="967"/>
      <c r="S88" s="965"/>
      <c r="T88" s="965"/>
      <c r="U88" s="965"/>
      <c r="V88" s="965"/>
      <c r="W88" s="965"/>
      <c r="X88" s="965"/>
      <c r="Y88" s="965"/>
      <c r="Z88" s="965"/>
      <c r="AA88" s="965"/>
      <c r="AB88" s="2112"/>
      <c r="AC88" s="667"/>
      <c r="AD88" s="667"/>
      <c r="AE88" s="667"/>
      <c r="AF88" s="667"/>
      <c r="AG88" s="667"/>
      <c r="AH88" s="667"/>
      <c r="AI88" s="667"/>
      <c r="AJ88" s="667"/>
      <c r="AK88" s="667"/>
      <c r="AL88" s="667"/>
      <c r="AM88" s="667"/>
      <c r="AN88" s="667"/>
      <c r="AO88" s="667"/>
      <c r="AP88" s="667"/>
      <c r="AQ88" s="667"/>
      <c r="AR88" s="667"/>
      <c r="AS88" s="667"/>
      <c r="AT88" s="667"/>
      <c r="AU88" s="667"/>
      <c r="AV88" s="667"/>
      <c r="AW88" s="667"/>
      <c r="AX88" s="667"/>
      <c r="AY88" s="667"/>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304"/>
      <c r="CC88" s="2154"/>
      <c r="CD88" s="2154"/>
      <c r="CE88" s="2154"/>
      <c r="CF88" s="2154"/>
      <c r="CG88" s="2154"/>
      <c r="CH88" s="2154"/>
      <c r="CI88" s="2154"/>
      <c r="CJ88" s="2154"/>
      <c r="CK88" s="2154"/>
      <c r="CL88" s="2154"/>
      <c r="CM88" s="2154"/>
      <c r="CN88" s="2154"/>
      <c r="CO88" s="2154"/>
      <c r="CP88" s="2154"/>
      <c r="CQ88" s="2154"/>
      <c r="CR88" s="2154"/>
      <c r="CS88" s="2154"/>
      <c r="CT88" s="2154"/>
      <c r="CU88" s="2154"/>
      <c r="CV88" s="2154"/>
      <c r="CW88" s="2154"/>
      <c r="CX88" s="2154"/>
      <c r="CY88" s="2154"/>
      <c r="CZ88" s="2154"/>
    </row>
    <row r="89" s="399" customFormat="true" ht="15" customHeight="true" x14ac:dyDescent="0.2">
      <c r="A89" s="865"/>
      <c r="B89" s="890"/>
      <c r="C89" s="964"/>
      <c r="D89" s="965"/>
      <c r="E89" s="965"/>
      <c r="F89" s="965"/>
      <c r="G89" s="966"/>
      <c r="H89" s="967"/>
      <c r="I89" s="965"/>
      <c r="J89" s="965"/>
      <c r="K89" s="965"/>
      <c r="L89" s="968"/>
      <c r="M89" s="969"/>
      <c r="N89" s="965"/>
      <c r="O89" s="965"/>
      <c r="P89" s="965"/>
      <c r="Q89" s="966"/>
      <c r="R89" s="967"/>
      <c r="S89" s="965"/>
      <c r="T89" s="965"/>
      <c r="U89" s="965"/>
      <c r="V89" s="965"/>
      <c r="W89" s="965"/>
      <c r="X89" s="965"/>
      <c r="Y89" s="965"/>
      <c r="Z89" s="965"/>
      <c r="AA89" s="965"/>
      <c r="AB89" s="2112"/>
      <c r="AC89" s="667"/>
      <c r="AD89" s="667"/>
      <c r="AE89" s="667"/>
      <c r="AF89" s="667"/>
      <c r="AG89" s="667"/>
      <c r="AH89" s="667"/>
      <c r="AI89" s="667"/>
      <c r="AJ89" s="667"/>
      <c r="AK89" s="667"/>
      <c r="AL89" s="667"/>
      <c r="AM89" s="667"/>
      <c r="AN89" s="667"/>
      <c r="AO89" s="667"/>
      <c r="AP89" s="667"/>
      <c r="AQ89" s="667"/>
      <c r="AR89" s="667"/>
      <c r="AS89" s="667"/>
      <c r="AT89" s="667"/>
      <c r="AU89" s="667"/>
      <c r="AV89" s="667"/>
      <c r="AW89" s="667"/>
      <c r="AX89" s="667"/>
      <c r="AY89" s="667"/>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304"/>
      <c r="CC89" s="2154"/>
      <c r="CD89" s="2154"/>
      <c r="CE89" s="2154"/>
      <c r="CF89" s="2154"/>
      <c r="CG89" s="2154"/>
      <c r="CH89" s="2154"/>
      <c r="CI89" s="2154"/>
      <c r="CJ89" s="2154"/>
      <c r="CK89" s="2154"/>
      <c r="CL89" s="2154"/>
      <c r="CM89" s="2154"/>
      <c r="CN89" s="2154"/>
      <c r="CO89" s="2154"/>
      <c r="CP89" s="2154"/>
      <c r="CQ89" s="2154"/>
      <c r="CR89" s="2154"/>
      <c r="CS89" s="2154"/>
      <c r="CT89" s="2154"/>
      <c r="CU89" s="2154"/>
      <c r="CV89" s="2154"/>
      <c r="CW89" s="2154"/>
      <c r="CX89" s="2154"/>
      <c r="CY89" s="2154"/>
      <c r="CZ89" s="2154"/>
    </row>
    <row r="90" s="399" customFormat="true" ht="15" customHeight="true" x14ac:dyDescent="0.2">
      <c r="A90" s="866"/>
      <c r="B90" s="891"/>
      <c r="C90" s="970"/>
      <c r="D90" s="971"/>
      <c r="E90" s="971"/>
      <c r="F90" s="971"/>
      <c r="G90" s="972"/>
      <c r="H90" s="973"/>
      <c r="I90" s="971"/>
      <c r="J90" s="971"/>
      <c r="K90" s="971"/>
      <c r="L90" s="974"/>
      <c r="M90" s="975"/>
      <c r="N90" s="971"/>
      <c r="O90" s="971"/>
      <c r="P90" s="971"/>
      <c r="Q90" s="972"/>
      <c r="R90" s="973"/>
      <c r="S90" s="971"/>
      <c r="T90" s="971"/>
      <c r="U90" s="971"/>
      <c r="V90" s="971"/>
      <c r="W90" s="971"/>
      <c r="X90" s="971"/>
      <c r="Y90" s="971"/>
      <c r="Z90" s="971"/>
      <c r="AA90" s="971"/>
      <c r="AB90" s="2113"/>
      <c r="AC90" s="667"/>
      <c r="AD90" s="667"/>
      <c r="AE90" s="667"/>
      <c r="AF90" s="667"/>
      <c r="AG90" s="667"/>
      <c r="AH90" s="667"/>
      <c r="AI90" s="667"/>
      <c r="AJ90" s="667"/>
      <c r="AK90" s="667"/>
      <c r="AL90" s="667"/>
      <c r="AM90" s="667"/>
      <c r="AN90" s="667"/>
      <c r="AO90" s="667"/>
      <c r="AP90" s="667"/>
      <c r="AQ90" s="667"/>
      <c r="AR90" s="667"/>
      <c r="AS90" s="667"/>
      <c r="AT90" s="667"/>
      <c r="AU90" s="667"/>
      <c r="AV90" s="667"/>
      <c r="AW90" s="667"/>
      <c r="AX90" s="667"/>
      <c r="AY90" s="667"/>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304"/>
      <c r="CC90" s="2154"/>
      <c r="CD90" s="2154"/>
      <c r="CE90" s="2154"/>
      <c r="CF90" s="2154"/>
      <c r="CG90" s="2154"/>
      <c r="CH90" s="2154"/>
      <c r="CI90" s="2154"/>
      <c r="CJ90" s="2154"/>
      <c r="CK90" s="2154"/>
      <c r="CL90" s="2154"/>
      <c r="CM90" s="2154"/>
      <c r="CN90" s="2154"/>
      <c r="CO90" s="2154"/>
      <c r="CP90" s="2154"/>
      <c r="CQ90" s="2154"/>
      <c r="CR90" s="2154"/>
      <c r="CS90" s="2154"/>
      <c r="CT90" s="2154"/>
      <c r="CU90" s="2154"/>
      <c r="CV90" s="2154"/>
      <c r="CW90" s="2154"/>
      <c r="CX90" s="2154"/>
      <c r="CY90" s="2154"/>
      <c r="CZ90" s="2154"/>
    </row>
    <row r="91" s="399" customFormat="true" ht="15" customHeight="true" x14ac:dyDescent="0.2">
      <c r="A91" s="769"/>
      <c r="B91" s="892"/>
      <c r="C91" s="976"/>
      <c r="D91" s="938"/>
      <c r="E91" s="938"/>
      <c r="F91" s="938"/>
      <c r="G91" s="939"/>
      <c r="H91" s="977"/>
      <c r="I91" s="938"/>
      <c r="J91" s="938"/>
      <c r="K91" s="938"/>
      <c r="L91" s="978"/>
      <c r="M91" s="976"/>
      <c r="N91" s="938"/>
      <c r="O91" s="938"/>
      <c r="P91" s="938"/>
      <c r="Q91" s="939"/>
      <c r="R91" s="977"/>
      <c r="S91" s="938"/>
      <c r="T91" s="938"/>
      <c r="U91" s="938"/>
      <c r="V91" s="938"/>
      <c r="W91" s="938"/>
      <c r="X91" s="938"/>
      <c r="Y91" s="938"/>
      <c r="Z91" s="938"/>
      <c r="AA91" s="938"/>
      <c r="AB91" s="978"/>
      <c r="AC91" s="667"/>
      <c r="AD91" s="667"/>
      <c r="AE91" s="667"/>
      <c r="AF91" s="667"/>
      <c r="AG91" s="667"/>
      <c r="AH91" s="667"/>
      <c r="AI91" s="667"/>
      <c r="AJ91" s="667"/>
      <c r="AK91" s="667"/>
      <c r="AL91" s="667"/>
      <c r="AM91" s="667"/>
      <c r="AN91" s="667"/>
      <c r="AO91" s="667"/>
      <c r="AP91" s="667"/>
      <c r="AQ91" s="667"/>
      <c r="AR91" s="667"/>
      <c r="AS91" s="667"/>
      <c r="AT91" s="667"/>
      <c r="AU91" s="667"/>
      <c r="AV91" s="667"/>
      <c r="AW91" s="667"/>
      <c r="AX91" s="667"/>
      <c r="AY91" s="667"/>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304"/>
      <c r="CC91" s="2154"/>
      <c r="CD91" s="2154"/>
      <c r="CE91" s="2154"/>
      <c r="CF91" s="2154"/>
      <c r="CG91" s="2154"/>
      <c r="CH91" s="2154"/>
      <c r="CI91" s="2154"/>
      <c r="CJ91" s="2154"/>
      <c r="CK91" s="2154"/>
      <c r="CL91" s="2154"/>
      <c r="CM91" s="2154"/>
      <c r="CN91" s="2154"/>
      <c r="CO91" s="2154"/>
      <c r="CP91" s="2154"/>
      <c r="CQ91" s="2154"/>
      <c r="CR91" s="2154"/>
      <c r="CS91" s="2154"/>
      <c r="CT91" s="2154"/>
      <c r="CU91" s="2154"/>
      <c r="CV91" s="2154"/>
      <c r="CW91" s="2154"/>
      <c r="CX91" s="2154"/>
      <c r="CY91" s="2154"/>
      <c r="CZ91" s="2154"/>
    </row>
    <row r="92" s="399" customFormat="true" ht="15" customHeight="true" x14ac:dyDescent="0.2">
      <c r="A92" s="769"/>
      <c r="B92" s="892"/>
      <c r="C92" s="976"/>
      <c r="D92" s="938"/>
      <c r="E92" s="938"/>
      <c r="F92" s="938"/>
      <c r="G92" s="939"/>
      <c r="H92" s="977"/>
      <c r="I92" s="938"/>
      <c r="J92" s="938"/>
      <c r="K92" s="938"/>
      <c r="L92" s="978"/>
      <c r="M92" s="976"/>
      <c r="N92" s="938"/>
      <c r="O92" s="938"/>
      <c r="P92" s="938"/>
      <c r="Q92" s="939"/>
      <c r="R92" s="977"/>
      <c r="S92" s="938"/>
      <c r="T92" s="938"/>
      <c r="U92" s="938"/>
      <c r="V92" s="938"/>
      <c r="W92" s="938"/>
      <c r="X92" s="938"/>
      <c r="Y92" s="938"/>
      <c r="Z92" s="938"/>
      <c r="AA92" s="938"/>
      <c r="AB92" s="978"/>
      <c r="AC92" s="667"/>
      <c r="AD92" s="667"/>
      <c r="AE92" s="667"/>
      <c r="AF92" s="667"/>
      <c r="AG92" s="667"/>
      <c r="AH92" s="667"/>
      <c r="AI92" s="667"/>
      <c r="AJ92" s="667"/>
      <c r="AK92" s="667"/>
      <c r="AL92" s="667"/>
      <c r="AM92" s="667"/>
      <c r="AN92" s="667"/>
      <c r="AO92" s="667"/>
      <c r="AP92" s="667"/>
      <c r="AQ92" s="667"/>
      <c r="AR92" s="667"/>
      <c r="AS92" s="667"/>
      <c r="AT92" s="667"/>
      <c r="AU92" s="667"/>
      <c r="AV92" s="667"/>
      <c r="AW92" s="667"/>
      <c r="AX92" s="667"/>
      <c r="AY92" s="667"/>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304"/>
      <c r="CC92" s="2154"/>
      <c r="CD92" s="2154"/>
      <c r="CE92" s="2154"/>
      <c r="CF92" s="2154"/>
      <c r="CG92" s="2154"/>
      <c r="CH92" s="2154"/>
      <c r="CI92" s="2154"/>
      <c r="CJ92" s="2154"/>
      <c r="CK92" s="2154"/>
      <c r="CL92" s="2154"/>
      <c r="CM92" s="2154"/>
      <c r="CN92" s="2154"/>
      <c r="CO92" s="2154"/>
      <c r="CP92" s="2154"/>
      <c r="CQ92" s="2154"/>
      <c r="CR92" s="2154"/>
      <c r="CS92" s="2154"/>
      <c r="CT92" s="2154"/>
      <c r="CU92" s="2154"/>
      <c r="CV92" s="2154"/>
      <c r="CW92" s="2154"/>
      <c r="CX92" s="2154"/>
      <c r="CY92" s="2154"/>
      <c r="CZ92" s="2154"/>
    </row>
    <row r="93" s="399" customFormat="true" ht="15" customHeight="true" x14ac:dyDescent="0.2">
      <c r="A93" s="867"/>
      <c r="B93" s="893"/>
      <c r="C93" s="775"/>
      <c r="D93" s="776"/>
      <c r="E93" s="776"/>
      <c r="F93" s="776"/>
      <c r="G93" s="845"/>
      <c r="H93" s="831"/>
      <c r="I93" s="776"/>
      <c r="J93" s="776"/>
      <c r="K93" s="776"/>
      <c r="L93" s="800"/>
      <c r="M93" s="775"/>
      <c r="N93" s="776"/>
      <c r="O93" s="776"/>
      <c r="P93" s="776"/>
      <c r="Q93" s="845"/>
      <c r="R93" s="831"/>
      <c r="S93" s="776"/>
      <c r="T93" s="776"/>
      <c r="U93" s="776"/>
      <c r="V93" s="776"/>
      <c r="W93" s="776"/>
      <c r="X93" s="776"/>
      <c r="Y93" s="776"/>
      <c r="Z93" s="776"/>
      <c r="AA93" s="776"/>
      <c r="AB93" s="800"/>
      <c r="AC93" s="667"/>
      <c r="AD93" s="667"/>
      <c r="AE93" s="667"/>
      <c r="AF93" s="667"/>
      <c r="AG93" s="667"/>
      <c r="AH93" s="667"/>
      <c r="AI93" s="667"/>
      <c r="AJ93" s="667"/>
      <c r="AK93" s="667"/>
      <c r="AL93" s="667"/>
      <c r="AM93" s="667"/>
      <c r="AN93" s="667"/>
      <c r="AO93" s="667"/>
      <c r="AP93" s="667"/>
      <c r="AQ93" s="667"/>
      <c r="AR93" s="667"/>
      <c r="AS93" s="667"/>
      <c r="AT93" s="667"/>
      <c r="AU93" s="667"/>
      <c r="AV93" s="667"/>
      <c r="AW93" s="667"/>
      <c r="AX93" s="667"/>
      <c r="AY93" s="667"/>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304"/>
      <c r="CC93" s="2154"/>
      <c r="CD93" s="2154"/>
      <c r="CE93" s="2154"/>
      <c r="CF93" s="2154"/>
      <c r="CG93" s="2154"/>
      <c r="CH93" s="2154"/>
      <c r="CI93" s="2154"/>
      <c r="CJ93" s="2154"/>
      <c r="CK93" s="2154"/>
      <c r="CL93" s="2154"/>
      <c r="CM93" s="2154"/>
      <c r="CN93" s="2154"/>
      <c r="CO93" s="2154"/>
      <c r="CP93" s="2154"/>
      <c r="CQ93" s="2154"/>
      <c r="CR93" s="2154"/>
      <c r="CS93" s="2154"/>
      <c r="CT93" s="2154"/>
      <c r="CU93" s="2154"/>
      <c r="CV93" s="2154"/>
      <c r="CW93" s="2154"/>
      <c r="CX93" s="2154"/>
      <c r="CY93" s="2154"/>
      <c r="CZ93" s="2154"/>
    </row>
    <row r="94" s="399" customFormat="true" ht="15" customHeight="true" x14ac:dyDescent="0.2">
      <c r="A94" s="1108"/>
      <c r="B94" s="893"/>
      <c r="C94" s="775"/>
      <c r="D94" s="777"/>
      <c r="E94" s="777"/>
      <c r="F94" s="777"/>
      <c r="G94" s="846"/>
      <c r="H94" s="831"/>
      <c r="I94" s="777"/>
      <c r="J94" s="777"/>
      <c r="K94" s="777"/>
      <c r="L94" s="801"/>
      <c r="M94" s="775"/>
      <c r="N94" s="777"/>
      <c r="O94" s="777"/>
      <c r="P94" s="777"/>
      <c r="Q94" s="846"/>
      <c r="R94" s="831"/>
      <c r="S94" s="777"/>
      <c r="T94" s="777"/>
      <c r="U94" s="777"/>
      <c r="V94" s="777"/>
      <c r="W94" s="777"/>
      <c r="X94" s="777"/>
      <c r="Y94" s="777"/>
      <c r="Z94" s="777"/>
      <c r="AA94" s="777"/>
      <c r="AB94" s="801"/>
      <c r="AC94" s="667"/>
      <c r="AD94" s="667"/>
      <c r="AE94" s="667"/>
      <c r="AF94" s="667"/>
      <c r="AG94" s="667"/>
      <c r="AH94" s="667"/>
      <c r="AI94" s="667"/>
      <c r="AJ94" s="667"/>
      <c r="AK94" s="667"/>
      <c r="AL94" s="667"/>
      <c r="AM94" s="667"/>
      <c r="AN94" s="667"/>
      <c r="AO94" s="667"/>
      <c r="AP94" s="667"/>
      <c r="AQ94" s="667"/>
      <c r="AR94" s="667"/>
      <c r="AS94" s="667"/>
      <c r="AT94" s="667"/>
      <c r="AU94" s="667"/>
      <c r="AV94" s="667"/>
      <c r="AW94" s="667"/>
      <c r="AX94" s="667"/>
      <c r="AY94" s="667"/>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304"/>
      <c r="CC94" s="2154"/>
      <c r="CD94" s="2154"/>
      <c r="CE94" s="2154"/>
      <c r="CF94" s="2154"/>
      <c r="CG94" s="2154"/>
      <c r="CH94" s="2154"/>
      <c r="CI94" s="2154"/>
      <c r="CJ94" s="2154"/>
      <c r="CK94" s="2154"/>
      <c r="CL94" s="2154"/>
      <c r="CM94" s="2154"/>
      <c r="CN94" s="2154"/>
      <c r="CO94" s="2154"/>
      <c r="CP94" s="2154"/>
      <c r="CQ94" s="2154"/>
      <c r="CR94" s="2154"/>
      <c r="CS94" s="2154"/>
      <c r="CT94" s="2154"/>
      <c r="CU94" s="2154"/>
      <c r="CV94" s="2154"/>
      <c r="CW94" s="2154"/>
      <c r="CX94" s="2154"/>
      <c r="CY94" s="2154"/>
      <c r="CZ94" s="2154"/>
    </row>
    <row r="95" s="399" customFormat="true" ht="15" customHeight="true" x14ac:dyDescent="0.2">
      <c r="A95" s="867"/>
      <c r="B95" s="894"/>
      <c r="C95" s="979"/>
      <c r="D95" s="980"/>
      <c r="E95" s="980"/>
      <c r="F95" s="980"/>
      <c r="G95" s="981"/>
      <c r="H95" s="982"/>
      <c r="I95" s="980"/>
      <c r="J95" s="980"/>
      <c r="K95" s="980"/>
      <c r="L95" s="983"/>
      <c r="M95" s="979"/>
      <c r="N95" s="980"/>
      <c r="O95" s="980"/>
      <c r="P95" s="980"/>
      <c r="Q95" s="981"/>
      <c r="R95" s="982"/>
      <c r="S95" s="980"/>
      <c r="T95" s="980"/>
      <c r="U95" s="980"/>
      <c r="V95" s="980"/>
      <c r="W95" s="980"/>
      <c r="X95" s="980"/>
      <c r="Y95" s="980"/>
      <c r="Z95" s="980"/>
      <c r="AA95" s="980"/>
      <c r="AB95" s="983"/>
      <c r="AC95" s="667"/>
      <c r="AD95" s="667"/>
      <c r="AE95" s="667"/>
      <c r="AF95" s="667"/>
      <c r="AG95" s="667"/>
      <c r="AH95" s="667"/>
      <c r="AI95" s="667"/>
      <c r="AJ95" s="667"/>
      <c r="AK95" s="667"/>
      <c r="AL95" s="667"/>
      <c r="AM95" s="667"/>
      <c r="AN95" s="667"/>
      <c r="AO95" s="667"/>
      <c r="AP95" s="667"/>
      <c r="AQ95" s="667"/>
      <c r="AR95" s="667"/>
      <c r="AS95" s="667"/>
      <c r="AT95" s="667"/>
      <c r="AU95" s="667"/>
      <c r="AV95" s="667"/>
      <c r="AW95" s="667"/>
      <c r="AX95" s="667"/>
      <c r="AY95" s="667"/>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304"/>
      <c r="CC95" s="2154"/>
      <c r="CD95" s="2154"/>
      <c r="CE95" s="2154"/>
      <c r="CF95" s="2154"/>
      <c r="CG95" s="2154"/>
      <c r="CH95" s="2154"/>
      <c r="CI95" s="2154"/>
      <c r="CJ95" s="2154"/>
      <c r="CK95" s="2154"/>
      <c r="CL95" s="2154"/>
      <c r="CM95" s="2154"/>
      <c r="CN95" s="2154"/>
      <c r="CO95" s="2154"/>
      <c r="CP95" s="2154"/>
      <c r="CQ95" s="2154"/>
      <c r="CR95" s="2154"/>
      <c r="CS95" s="2154"/>
      <c r="CT95" s="2154"/>
      <c r="CU95" s="2154"/>
      <c r="CV95" s="2154"/>
      <c r="CW95" s="2154"/>
      <c r="CX95" s="2154"/>
      <c r="CY95" s="2154"/>
      <c r="CZ95" s="2154"/>
    </row>
    <row r="96" s="131" customFormat="true" ht="15" customHeight="true" x14ac:dyDescent="0.2">
      <c r="A96" s="1108"/>
      <c r="B96" s="894"/>
      <c r="C96" s="979"/>
      <c r="D96" s="980"/>
      <c r="E96" s="980"/>
      <c r="F96" s="980"/>
      <c r="G96" s="981"/>
      <c r="H96" s="982"/>
      <c r="I96" s="980"/>
      <c r="J96" s="980"/>
      <c r="K96" s="980"/>
      <c r="L96" s="983"/>
      <c r="M96" s="979"/>
      <c r="N96" s="980"/>
      <c r="O96" s="980"/>
      <c r="P96" s="980"/>
      <c r="Q96" s="981"/>
      <c r="R96" s="982"/>
      <c r="S96" s="980"/>
      <c r="T96" s="980"/>
      <c r="U96" s="980"/>
      <c r="V96" s="980"/>
      <c r="W96" s="980"/>
      <c r="X96" s="980"/>
      <c r="Y96" s="980"/>
      <c r="Z96" s="980"/>
      <c r="AA96" s="980"/>
      <c r="AB96" s="983"/>
      <c r="AC96" s="667"/>
      <c r="AD96" s="667"/>
      <c r="AE96" s="667"/>
      <c r="AF96" s="667"/>
      <c r="AG96" s="667"/>
      <c r="AH96" s="667"/>
      <c r="AI96" s="667"/>
      <c r="AJ96" s="667"/>
      <c r="AK96" s="667"/>
      <c r="AL96" s="667"/>
      <c r="AM96" s="667"/>
      <c r="AN96" s="667"/>
      <c r="AO96" s="667"/>
      <c r="AP96" s="667"/>
      <c r="AQ96" s="667"/>
      <c r="AR96" s="667"/>
      <c r="AS96" s="667"/>
      <c r="AT96" s="667"/>
      <c r="AU96" s="667"/>
      <c r="AV96" s="667"/>
      <c r="AW96" s="667"/>
      <c r="AX96" s="667"/>
      <c r="AY96" s="667"/>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304"/>
      <c r="CC96" s="2154"/>
      <c r="CD96" s="2154"/>
      <c r="CE96" s="2154"/>
      <c r="CF96" s="2154"/>
      <c r="CG96" s="2154"/>
      <c r="CH96" s="2154"/>
      <c r="CI96" s="2154"/>
      <c r="CJ96" s="2154"/>
      <c r="CK96" s="2154"/>
      <c r="CL96" s="2154"/>
      <c r="CM96" s="2154"/>
      <c r="CN96" s="2154"/>
      <c r="CO96" s="2154"/>
      <c r="CP96" s="2154"/>
      <c r="CQ96" s="2154"/>
      <c r="CR96" s="2154"/>
      <c r="CS96" s="2154"/>
      <c r="CT96" s="2154"/>
      <c r="CU96" s="2154"/>
      <c r="CV96" s="2154"/>
      <c r="CW96" s="2154"/>
      <c r="CX96" s="2154"/>
      <c r="CY96" s="2154"/>
      <c r="CZ96" s="2154"/>
    </row>
    <row r="97" s="131" customFormat="true" ht="15" customHeight="true" x14ac:dyDescent="0.2">
      <c r="A97" s="867"/>
      <c r="B97" s="894"/>
      <c r="C97" s="979"/>
      <c r="D97" s="980"/>
      <c r="E97" s="980"/>
      <c r="F97" s="980"/>
      <c r="G97" s="981"/>
      <c r="H97" s="982"/>
      <c r="I97" s="980"/>
      <c r="J97" s="980"/>
      <c r="K97" s="980"/>
      <c r="L97" s="983"/>
      <c r="M97" s="979"/>
      <c r="N97" s="980"/>
      <c r="O97" s="980"/>
      <c r="P97" s="980"/>
      <c r="Q97" s="981"/>
      <c r="R97" s="982"/>
      <c r="S97" s="980"/>
      <c r="T97" s="980"/>
      <c r="U97" s="980"/>
      <c r="V97" s="980"/>
      <c r="W97" s="980"/>
      <c r="X97" s="980"/>
      <c r="Y97" s="980"/>
      <c r="Z97" s="980"/>
      <c r="AA97" s="980"/>
      <c r="AB97" s="983"/>
      <c r="AC97" s="667"/>
      <c r="AD97" s="667"/>
      <c r="AE97" s="667"/>
      <c r="AF97" s="667"/>
      <c r="AG97" s="667"/>
      <c r="AH97" s="667"/>
      <c r="AI97" s="667"/>
      <c r="AJ97" s="667"/>
      <c r="AK97" s="667"/>
      <c r="AL97" s="667"/>
      <c r="AM97" s="667"/>
      <c r="AN97" s="667"/>
      <c r="AO97" s="667"/>
      <c r="AP97" s="667"/>
      <c r="AQ97" s="667"/>
      <c r="AR97" s="667"/>
      <c r="AS97" s="667"/>
      <c r="AT97" s="667"/>
      <c r="AU97" s="667"/>
      <c r="AV97" s="667"/>
      <c r="AW97" s="667"/>
      <c r="AX97" s="667"/>
      <c r="AY97" s="667"/>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304"/>
      <c r="CC97" s="2154"/>
      <c r="CD97" s="2154"/>
      <c r="CE97" s="2154"/>
      <c r="CF97" s="2154"/>
      <c r="CG97" s="2154"/>
      <c r="CH97" s="2154"/>
      <c r="CI97" s="2154"/>
      <c r="CJ97" s="2154"/>
      <c r="CK97" s="2154"/>
      <c r="CL97" s="2154"/>
      <c r="CM97" s="2154"/>
      <c r="CN97" s="2154"/>
      <c r="CO97" s="2154"/>
      <c r="CP97" s="2154"/>
      <c r="CQ97" s="2154"/>
      <c r="CR97" s="2154"/>
      <c r="CS97" s="2154"/>
      <c r="CT97" s="2154"/>
      <c r="CU97" s="2154"/>
      <c r="CV97" s="2154"/>
      <c r="CW97" s="2154"/>
      <c r="CX97" s="2154"/>
      <c r="CY97" s="2154"/>
      <c r="CZ97" s="2154"/>
    </row>
    <row r="98" s="131" customFormat="true" ht="15" customHeight="true" x14ac:dyDescent="0.2">
      <c r="A98" s="1108"/>
      <c r="B98" s="894"/>
      <c r="C98" s="979"/>
      <c r="D98" s="980"/>
      <c r="E98" s="980"/>
      <c r="F98" s="980"/>
      <c r="G98" s="981"/>
      <c r="H98" s="982"/>
      <c r="I98" s="980"/>
      <c r="J98" s="980"/>
      <c r="K98" s="980"/>
      <c r="L98" s="983"/>
      <c r="M98" s="979"/>
      <c r="N98" s="980"/>
      <c r="O98" s="980"/>
      <c r="P98" s="980"/>
      <c r="Q98" s="981"/>
      <c r="R98" s="982"/>
      <c r="S98" s="980"/>
      <c r="T98" s="980"/>
      <c r="U98" s="980"/>
      <c r="V98" s="980"/>
      <c r="W98" s="980"/>
      <c r="X98" s="980"/>
      <c r="Y98" s="980"/>
      <c r="Z98" s="980"/>
      <c r="AA98" s="980"/>
      <c r="AB98" s="983"/>
      <c r="AC98" s="667"/>
      <c r="AD98" s="667"/>
      <c r="AE98" s="667"/>
      <c r="AF98" s="667"/>
      <c r="AG98" s="667"/>
      <c r="AH98" s="667"/>
      <c r="AI98" s="667"/>
      <c r="AJ98" s="667"/>
      <c r="AK98" s="667"/>
      <c r="AL98" s="667"/>
      <c r="AM98" s="667"/>
      <c r="AN98" s="667"/>
      <c r="AO98" s="667"/>
      <c r="AP98" s="667"/>
      <c r="AQ98" s="667"/>
      <c r="AR98" s="667"/>
      <c r="AS98" s="667"/>
      <c r="AT98" s="667"/>
      <c r="AU98" s="667"/>
      <c r="AV98" s="667"/>
      <c r="AW98" s="667"/>
      <c r="AX98" s="667"/>
      <c r="AY98" s="667"/>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304"/>
      <c r="CC98" s="2154"/>
      <c r="CD98" s="2154"/>
      <c r="CE98" s="2154"/>
      <c r="CF98" s="2154"/>
      <c r="CG98" s="2154"/>
      <c r="CH98" s="2154"/>
      <c r="CI98" s="2154"/>
      <c r="CJ98" s="2154"/>
      <c r="CK98" s="2154"/>
      <c r="CL98" s="2154"/>
      <c r="CM98" s="2154"/>
      <c r="CN98" s="2154"/>
      <c r="CO98" s="2154"/>
      <c r="CP98" s="2154"/>
      <c r="CQ98" s="2154"/>
      <c r="CR98" s="2154"/>
      <c r="CS98" s="2154"/>
      <c r="CT98" s="2154"/>
      <c r="CU98" s="2154"/>
      <c r="CV98" s="2154"/>
      <c r="CW98" s="2154"/>
      <c r="CX98" s="2154"/>
      <c r="CY98" s="2154"/>
      <c r="CZ98" s="2154"/>
    </row>
    <row r="99" s="131" customFormat="true" ht="15" customHeight="true" x14ac:dyDescent="0.2">
      <c r="A99" s="1108"/>
      <c r="B99" s="894"/>
      <c r="C99" s="979"/>
      <c r="D99" s="980"/>
      <c r="E99" s="980"/>
      <c r="F99" s="980"/>
      <c r="G99" s="981"/>
      <c r="H99" s="982"/>
      <c r="I99" s="980"/>
      <c r="J99" s="980"/>
      <c r="K99" s="980"/>
      <c r="L99" s="983"/>
      <c r="M99" s="979"/>
      <c r="N99" s="980"/>
      <c r="O99" s="980"/>
      <c r="P99" s="980"/>
      <c r="Q99" s="981"/>
      <c r="R99" s="982"/>
      <c r="S99" s="980"/>
      <c r="T99" s="980"/>
      <c r="U99" s="980"/>
      <c r="V99" s="980"/>
      <c r="W99" s="980"/>
      <c r="X99" s="980"/>
      <c r="Y99" s="980"/>
      <c r="Z99" s="980"/>
      <c r="AA99" s="980"/>
      <c r="AB99" s="983"/>
      <c r="AC99" s="667"/>
      <c r="AD99" s="667"/>
      <c r="AE99" s="667"/>
      <c r="AF99" s="667"/>
      <c r="AG99" s="667"/>
      <c r="AH99" s="667"/>
      <c r="AI99" s="667"/>
      <c r="AJ99" s="667"/>
      <c r="AK99" s="667"/>
      <c r="AL99" s="667"/>
      <c r="AM99" s="667"/>
      <c r="AN99" s="667"/>
      <c r="AO99" s="667"/>
      <c r="AP99" s="667"/>
      <c r="AQ99" s="667"/>
      <c r="AR99" s="667"/>
      <c r="AS99" s="667"/>
      <c r="AT99" s="667"/>
      <c r="AU99" s="667"/>
      <c r="AV99" s="667"/>
      <c r="AW99" s="667"/>
      <c r="AX99" s="667"/>
      <c r="AY99" s="667"/>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304"/>
      <c r="CC99" s="2154"/>
      <c r="CD99" s="2154"/>
      <c r="CE99" s="2154"/>
      <c r="CF99" s="2154"/>
      <c r="CG99" s="2154"/>
      <c r="CH99" s="2154"/>
      <c r="CI99" s="2154"/>
      <c r="CJ99" s="2154"/>
      <c r="CK99" s="2154"/>
      <c r="CL99" s="2154"/>
      <c r="CM99" s="2154"/>
      <c r="CN99" s="2154"/>
      <c r="CO99" s="2154"/>
      <c r="CP99" s="2154"/>
      <c r="CQ99" s="2154"/>
      <c r="CR99" s="2154"/>
      <c r="CS99" s="2154"/>
      <c r="CT99" s="2154"/>
      <c r="CU99" s="2154"/>
      <c r="CV99" s="2154"/>
      <c r="CW99" s="2154"/>
      <c r="CX99" s="2154"/>
      <c r="CY99" s="2154"/>
      <c r="CZ99" s="2154"/>
    </row>
    <row r="100" s="131" customFormat="true" ht="15" customHeight="true" x14ac:dyDescent="0.2">
      <c r="A100" s="1108"/>
      <c r="B100" s="894"/>
      <c r="C100" s="979"/>
      <c r="D100" s="980"/>
      <c r="E100" s="980"/>
      <c r="F100" s="980"/>
      <c r="G100" s="981"/>
      <c r="H100" s="982"/>
      <c r="I100" s="980"/>
      <c r="J100" s="980"/>
      <c r="K100" s="980"/>
      <c r="L100" s="983"/>
      <c r="M100" s="979"/>
      <c r="N100" s="980"/>
      <c r="O100" s="980"/>
      <c r="P100" s="980"/>
      <c r="Q100" s="981"/>
      <c r="R100" s="982"/>
      <c r="S100" s="980"/>
      <c r="T100" s="980"/>
      <c r="U100" s="980"/>
      <c r="V100" s="980"/>
      <c r="W100" s="980"/>
      <c r="X100" s="980"/>
      <c r="Y100" s="980"/>
      <c r="Z100" s="980"/>
      <c r="AA100" s="980"/>
      <c r="AB100" s="983"/>
      <c r="AC100" s="667"/>
      <c r="AD100" s="667"/>
      <c r="AE100" s="667"/>
      <c r="AF100" s="667"/>
      <c r="AG100" s="667"/>
      <c r="AH100" s="667"/>
      <c r="AI100" s="667"/>
      <c r="AJ100" s="667"/>
      <c r="AK100" s="667"/>
      <c r="AL100" s="667"/>
      <c r="AM100" s="667"/>
      <c r="AN100" s="667"/>
      <c r="AO100" s="667"/>
      <c r="AP100" s="667"/>
      <c r="AQ100" s="667"/>
      <c r="AR100" s="667"/>
      <c r="AS100" s="667"/>
      <c r="AT100" s="667"/>
      <c r="AU100" s="667"/>
      <c r="AV100" s="667"/>
      <c r="AW100" s="667"/>
      <c r="AX100" s="667"/>
      <c r="AY100" s="667"/>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304"/>
      <c r="CC100" s="2154"/>
      <c r="CD100" s="2154"/>
      <c r="CE100" s="2154"/>
      <c r="CF100" s="2154"/>
      <c r="CG100" s="2154"/>
      <c r="CH100" s="2154"/>
      <c r="CI100" s="2154"/>
      <c r="CJ100" s="2154"/>
      <c r="CK100" s="2154"/>
      <c r="CL100" s="2154"/>
      <c r="CM100" s="2154"/>
      <c r="CN100" s="2154"/>
      <c r="CO100" s="2154"/>
      <c r="CP100" s="2154"/>
      <c r="CQ100" s="2154"/>
      <c r="CR100" s="2154"/>
      <c r="CS100" s="2154"/>
      <c r="CT100" s="2154"/>
      <c r="CU100" s="2154"/>
      <c r="CV100" s="2154"/>
      <c r="CW100" s="2154"/>
      <c r="CX100" s="2154"/>
      <c r="CY100" s="2154"/>
      <c r="CZ100" s="2154"/>
    </row>
    <row r="101" s="131" customFormat="true" ht="15" customHeight="true" x14ac:dyDescent="0.2">
      <c r="A101" s="867"/>
      <c r="B101" s="894"/>
      <c r="C101" s="979"/>
      <c r="D101" s="980"/>
      <c r="E101" s="980"/>
      <c r="F101" s="980"/>
      <c r="G101" s="981"/>
      <c r="H101" s="982"/>
      <c r="I101" s="980"/>
      <c r="J101" s="980"/>
      <c r="K101" s="980"/>
      <c r="L101" s="983"/>
      <c r="M101" s="979"/>
      <c r="N101" s="980"/>
      <c r="O101" s="980"/>
      <c r="P101" s="980"/>
      <c r="Q101" s="981"/>
      <c r="R101" s="982"/>
      <c r="S101" s="980"/>
      <c r="T101" s="980"/>
      <c r="U101" s="980"/>
      <c r="V101" s="980"/>
      <c r="W101" s="980"/>
      <c r="X101" s="980"/>
      <c r="Y101" s="980"/>
      <c r="Z101" s="980"/>
      <c r="AA101" s="980"/>
      <c r="AB101" s="983"/>
      <c r="AC101" s="667"/>
      <c r="AD101" s="667"/>
      <c r="AE101" s="667"/>
      <c r="AF101" s="667"/>
      <c r="AG101" s="667"/>
      <c r="AH101" s="667"/>
      <c r="AI101" s="667"/>
      <c r="AJ101" s="667"/>
      <c r="AK101" s="667"/>
      <c r="AL101" s="667"/>
      <c r="AM101" s="667"/>
      <c r="AN101" s="667"/>
      <c r="AO101" s="667"/>
      <c r="AP101" s="667"/>
      <c r="AQ101" s="667"/>
      <c r="AR101" s="667"/>
      <c r="AS101" s="667"/>
      <c r="AT101" s="667"/>
      <c r="AU101" s="667"/>
      <c r="AV101" s="667"/>
      <c r="AW101" s="667"/>
      <c r="AX101" s="667"/>
      <c r="AY101" s="667"/>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304"/>
      <c r="CC101" s="2154"/>
      <c r="CD101" s="2154"/>
      <c r="CE101" s="2154"/>
      <c r="CF101" s="2154"/>
      <c r="CG101" s="2154"/>
      <c r="CH101" s="2154"/>
      <c r="CI101" s="2154"/>
      <c r="CJ101" s="2154"/>
      <c r="CK101" s="2154"/>
      <c r="CL101" s="2154"/>
      <c r="CM101" s="2154"/>
      <c r="CN101" s="2154"/>
      <c r="CO101" s="2154"/>
      <c r="CP101" s="2154"/>
      <c r="CQ101" s="2154"/>
      <c r="CR101" s="2154"/>
      <c r="CS101" s="2154"/>
      <c r="CT101" s="2154"/>
      <c r="CU101" s="2154"/>
      <c r="CV101" s="2154"/>
      <c r="CW101" s="2154"/>
      <c r="CX101" s="2154"/>
      <c r="CY101" s="2154"/>
      <c r="CZ101" s="2154"/>
    </row>
    <row r="102" s="131" customFormat="true" ht="15" customHeight="true" x14ac:dyDescent="0.2">
      <c r="A102" s="1108"/>
      <c r="B102" s="894"/>
      <c r="C102" s="979"/>
      <c r="D102" s="980"/>
      <c r="E102" s="980"/>
      <c r="F102" s="980"/>
      <c r="G102" s="981"/>
      <c r="H102" s="982"/>
      <c r="I102" s="980"/>
      <c r="J102" s="980"/>
      <c r="K102" s="980"/>
      <c r="L102" s="983"/>
      <c r="M102" s="979"/>
      <c r="N102" s="980"/>
      <c r="O102" s="980"/>
      <c r="P102" s="980"/>
      <c r="Q102" s="981"/>
      <c r="R102" s="982"/>
      <c r="S102" s="980"/>
      <c r="T102" s="980"/>
      <c r="U102" s="980"/>
      <c r="V102" s="980"/>
      <c r="W102" s="980"/>
      <c r="X102" s="980"/>
      <c r="Y102" s="980"/>
      <c r="Z102" s="980"/>
      <c r="AA102" s="980"/>
      <c r="AB102" s="983"/>
      <c r="AC102" s="667"/>
      <c r="AD102" s="667"/>
      <c r="AE102" s="667"/>
      <c r="AF102" s="667"/>
      <c r="AG102" s="667"/>
      <c r="AH102" s="667"/>
      <c r="AI102" s="667"/>
      <c r="AJ102" s="667"/>
      <c r="AK102" s="667"/>
      <c r="AL102" s="667"/>
      <c r="AM102" s="667"/>
      <c r="AN102" s="667"/>
      <c r="AO102" s="667"/>
      <c r="AP102" s="667"/>
      <c r="AQ102" s="667"/>
      <c r="AR102" s="667"/>
      <c r="AS102" s="667"/>
      <c r="AT102" s="667"/>
      <c r="AU102" s="667"/>
      <c r="AV102" s="667"/>
      <c r="AW102" s="667"/>
      <c r="AX102" s="667"/>
      <c r="AY102" s="667"/>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304"/>
      <c r="CC102" s="2154"/>
      <c r="CD102" s="2154"/>
      <c r="CE102" s="2154"/>
      <c r="CF102" s="2154"/>
      <c r="CG102" s="2154"/>
      <c r="CH102" s="2154"/>
      <c r="CI102" s="2154"/>
      <c r="CJ102" s="2154"/>
      <c r="CK102" s="2154"/>
      <c r="CL102" s="2154"/>
      <c r="CM102" s="2154"/>
      <c r="CN102" s="2154"/>
      <c r="CO102" s="2154"/>
      <c r="CP102" s="2154"/>
      <c r="CQ102" s="2154"/>
      <c r="CR102" s="2154"/>
      <c r="CS102" s="2154"/>
      <c r="CT102" s="2154"/>
      <c r="CU102" s="2154"/>
      <c r="CV102" s="2154"/>
      <c r="CW102" s="2154"/>
      <c r="CX102" s="2154"/>
      <c r="CY102" s="2154"/>
      <c r="CZ102" s="2154"/>
    </row>
    <row r="103" s="131" customFormat="true" ht="15" customHeight="true" x14ac:dyDescent="0.2">
      <c r="A103" s="1108"/>
      <c r="B103" s="894"/>
      <c r="C103" s="979"/>
      <c r="D103" s="980"/>
      <c r="E103" s="980"/>
      <c r="F103" s="980"/>
      <c r="G103" s="981"/>
      <c r="H103" s="982"/>
      <c r="I103" s="980"/>
      <c r="J103" s="980"/>
      <c r="K103" s="980"/>
      <c r="L103" s="983"/>
      <c r="M103" s="979"/>
      <c r="N103" s="980"/>
      <c r="O103" s="980"/>
      <c r="P103" s="980"/>
      <c r="Q103" s="981"/>
      <c r="R103" s="982"/>
      <c r="S103" s="980"/>
      <c r="T103" s="980"/>
      <c r="U103" s="980"/>
      <c r="V103" s="980"/>
      <c r="W103" s="980"/>
      <c r="X103" s="980"/>
      <c r="Y103" s="980"/>
      <c r="Z103" s="980"/>
      <c r="AA103" s="980"/>
      <c r="AB103" s="983"/>
      <c r="AC103" s="667"/>
      <c r="AD103" s="667"/>
      <c r="AE103" s="667"/>
      <c r="AF103" s="667"/>
      <c r="AG103" s="667"/>
      <c r="AH103" s="667"/>
      <c r="AI103" s="667"/>
      <c r="AJ103" s="667"/>
      <c r="AK103" s="667"/>
      <c r="AL103" s="667"/>
      <c r="AM103" s="667"/>
      <c r="AN103" s="667"/>
      <c r="AO103" s="667"/>
      <c r="AP103" s="667"/>
      <c r="AQ103" s="667"/>
      <c r="AR103" s="667"/>
      <c r="AS103" s="667"/>
      <c r="AT103" s="667"/>
      <c r="AU103" s="667"/>
      <c r="AV103" s="667"/>
      <c r="AW103" s="667"/>
      <c r="AX103" s="667"/>
      <c r="AY103" s="667"/>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304"/>
      <c r="CC103" s="2154"/>
      <c r="CD103" s="2154"/>
      <c r="CE103" s="2154"/>
      <c r="CF103" s="2154"/>
      <c r="CG103" s="2154"/>
      <c r="CH103" s="2154"/>
      <c r="CI103" s="2154"/>
      <c r="CJ103" s="2154"/>
      <c r="CK103" s="2154"/>
      <c r="CL103" s="2154"/>
      <c r="CM103" s="2154"/>
      <c r="CN103" s="2154"/>
      <c r="CO103" s="2154"/>
      <c r="CP103" s="2154"/>
      <c r="CQ103" s="2154"/>
      <c r="CR103" s="2154"/>
      <c r="CS103" s="2154"/>
      <c r="CT103" s="2154"/>
      <c r="CU103" s="2154"/>
      <c r="CV103" s="2154"/>
      <c r="CW103" s="2154"/>
      <c r="CX103" s="2154"/>
      <c r="CY103" s="2154"/>
      <c r="CZ103" s="2154"/>
    </row>
    <row r="104" s="131" customFormat="true" ht="15" customHeight="true" x14ac:dyDescent="0.2">
      <c r="A104" s="1108"/>
      <c r="B104" s="894"/>
      <c r="C104" s="979"/>
      <c r="D104" s="980"/>
      <c r="E104" s="980"/>
      <c r="F104" s="980"/>
      <c r="G104" s="981"/>
      <c r="H104" s="982"/>
      <c r="I104" s="980"/>
      <c r="J104" s="980"/>
      <c r="K104" s="980"/>
      <c r="L104" s="983"/>
      <c r="M104" s="979"/>
      <c r="N104" s="980"/>
      <c r="O104" s="980"/>
      <c r="P104" s="980"/>
      <c r="Q104" s="981"/>
      <c r="R104" s="982"/>
      <c r="S104" s="980"/>
      <c r="T104" s="980"/>
      <c r="U104" s="980"/>
      <c r="V104" s="980"/>
      <c r="W104" s="980"/>
      <c r="X104" s="980"/>
      <c r="Y104" s="980"/>
      <c r="Z104" s="980"/>
      <c r="AA104" s="980"/>
      <c r="AB104" s="983"/>
      <c r="AC104" s="667"/>
      <c r="AD104" s="667"/>
      <c r="AE104" s="667"/>
      <c r="AF104" s="667"/>
      <c r="AG104" s="667"/>
      <c r="AH104" s="667"/>
      <c r="AI104" s="667"/>
      <c r="AJ104" s="667"/>
      <c r="AK104" s="667"/>
      <c r="AL104" s="667"/>
      <c r="AM104" s="667"/>
      <c r="AN104" s="667"/>
      <c r="AO104" s="667"/>
      <c r="AP104" s="667"/>
      <c r="AQ104" s="667"/>
      <c r="AR104" s="667"/>
      <c r="AS104" s="667"/>
      <c r="AT104" s="667"/>
      <c r="AU104" s="667"/>
      <c r="AV104" s="667"/>
      <c r="AW104" s="667"/>
      <c r="AX104" s="667"/>
      <c r="AY104" s="667"/>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304"/>
      <c r="CC104" s="2154"/>
      <c r="CD104" s="2154"/>
      <c r="CE104" s="2154"/>
      <c r="CF104" s="2154"/>
      <c r="CG104" s="2154"/>
      <c r="CH104" s="2154"/>
      <c r="CI104" s="2154"/>
      <c r="CJ104" s="2154"/>
      <c r="CK104" s="2154"/>
      <c r="CL104" s="2154"/>
      <c r="CM104" s="2154"/>
      <c r="CN104" s="2154"/>
      <c r="CO104" s="2154"/>
      <c r="CP104" s="2154"/>
      <c r="CQ104" s="2154"/>
      <c r="CR104" s="2154"/>
      <c r="CS104" s="2154"/>
      <c r="CT104" s="2154"/>
      <c r="CU104" s="2154"/>
      <c r="CV104" s="2154"/>
      <c r="CW104" s="2154"/>
      <c r="CX104" s="2154"/>
      <c r="CY104" s="2154"/>
      <c r="CZ104" s="2154"/>
    </row>
    <row r="105" s="131" customFormat="true" ht="15" customHeight="true" x14ac:dyDescent="0.2">
      <c r="A105" s="889"/>
      <c r="B105" s="895"/>
      <c r="C105" s="984"/>
      <c r="D105" s="985"/>
      <c r="E105" s="985"/>
      <c r="F105" s="985"/>
      <c r="G105" s="986"/>
      <c r="H105" s="987"/>
      <c r="I105" s="985"/>
      <c r="J105" s="985"/>
      <c r="K105" s="985"/>
      <c r="L105" s="988"/>
      <c r="M105" s="984"/>
      <c r="N105" s="985"/>
      <c r="O105" s="985"/>
      <c r="P105" s="985"/>
      <c r="Q105" s="986"/>
      <c r="R105" s="987"/>
      <c r="S105" s="985"/>
      <c r="T105" s="985"/>
      <c r="U105" s="985"/>
      <c r="V105" s="985"/>
      <c r="W105" s="985"/>
      <c r="X105" s="985"/>
      <c r="Y105" s="985"/>
      <c r="Z105" s="985"/>
      <c r="AA105" s="985"/>
      <c r="AB105" s="988"/>
      <c r="AC105" s="667"/>
      <c r="AD105" s="667"/>
      <c r="AE105" s="667"/>
      <c r="AF105" s="667"/>
      <c r="AG105" s="667"/>
      <c r="AH105" s="667"/>
      <c r="AI105" s="667"/>
      <c r="AJ105" s="667"/>
      <c r="AK105" s="667"/>
      <c r="AL105" s="667"/>
      <c r="AM105" s="667"/>
      <c r="AN105" s="667"/>
      <c r="AO105" s="667"/>
      <c r="AP105" s="667"/>
      <c r="AQ105" s="667"/>
      <c r="AR105" s="667"/>
      <c r="AS105" s="667"/>
      <c r="AT105" s="667"/>
      <c r="AU105" s="667"/>
      <c r="AV105" s="667"/>
      <c r="AW105" s="667"/>
      <c r="AX105" s="667"/>
      <c r="AY105" s="667"/>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333"/>
      <c r="CC105" s="2154"/>
      <c r="CD105" s="2154"/>
      <c r="CE105" s="2154"/>
      <c r="CF105" s="2154"/>
      <c r="CG105" s="2154"/>
      <c r="CH105" s="2154"/>
      <c r="CI105" s="2154"/>
      <c r="CJ105" s="2154"/>
      <c r="CK105" s="2154"/>
      <c r="CL105" s="2154"/>
      <c r="CM105" s="2154"/>
      <c r="CN105" s="2154"/>
      <c r="CO105" s="2154"/>
      <c r="CP105" s="2154"/>
      <c r="CQ105" s="2154"/>
      <c r="CR105" s="2154"/>
      <c r="CS105" s="2154"/>
      <c r="CT105" s="2154"/>
      <c r="CU105" s="2154"/>
      <c r="CV105" s="2154"/>
      <c r="CW105" s="2154"/>
      <c r="CX105" s="2154"/>
      <c r="CY105" s="2154"/>
      <c r="CZ105" s="2154"/>
    </row>
    <row r="106" s="131" customFormat="true" ht="250.15" customHeight="true" x14ac:dyDescent="0.2">
      <c r="A106" s="400"/>
      <c r="B106" s="702"/>
      <c r="C106" s="703"/>
      <c r="D106" s="703"/>
      <c r="E106" s="703"/>
      <c r="F106" s="703"/>
      <c r="G106" s="703"/>
      <c r="H106" s="703"/>
      <c r="I106" s="703"/>
      <c r="J106" s="703"/>
      <c r="K106" s="703"/>
      <c r="L106" s="703"/>
      <c r="M106" s="703"/>
      <c r="N106" s="703"/>
      <c r="O106" s="703"/>
      <c r="P106" s="703"/>
      <c r="Q106" s="703"/>
      <c r="R106" s="703"/>
      <c r="S106" s="703"/>
      <c r="T106" s="703"/>
      <c r="U106" s="703"/>
      <c r="V106" s="703"/>
      <c r="W106" s="703"/>
      <c r="X106" s="703"/>
      <c r="Y106" s="703"/>
      <c r="Z106" s="703"/>
      <c r="AA106" s="703"/>
      <c r="AB106" s="703"/>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99"/>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400"/>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78"/>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447" t="str">
        <f>A1026</f>
        <v>Ethiopia</v>
      </c>
      <c r="B108" s="2448"/>
      <c r="C108" s="113"/>
      <c r="D108" s="113"/>
      <c r="E108" s="113"/>
      <c r="F108" s="113"/>
      <c r="G108" s="113"/>
      <c r="H108" s="113"/>
      <c r="I108" s="113"/>
      <c r="J108" s="113"/>
      <c r="K108" s="113"/>
      <c r="L108" s="113"/>
      <c r="M108" s="113"/>
      <c r="N108" s="113"/>
      <c r="O108" s="113"/>
      <c r="P108" s="113"/>
      <c r="Q108" s="113"/>
      <c r="R108" s="113"/>
      <c r="S108" s="113"/>
      <c r="T108" s="113"/>
      <c r="U108" s="113"/>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2011</v>
      </c>
      <c r="B109" s="139"/>
      <c r="C109" s="113"/>
      <c r="D109" s="113"/>
      <c r="E109" s="113"/>
      <c r="F109" s="113"/>
      <c r="G109" s="113"/>
      <c r="H109" s="113"/>
      <c r="I109" s="113"/>
      <c r="J109" s="113"/>
      <c r="K109" s="113"/>
      <c r="L109" s="113"/>
      <c r="M109" s="113"/>
      <c r="N109" s="113"/>
      <c r="O109" s="113"/>
      <c r="P109" s="113"/>
      <c r="Q109" s="113"/>
      <c r="R109" s="113"/>
      <c r="S109" s="113"/>
      <c r="T109" s="113"/>
      <c r="U109" s="113"/>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5" t="s">
        <v>97</v>
      </c>
      <c r="B112" s="222"/>
      <c r="C112" s="113"/>
      <c r="D112" s="113"/>
      <c r="E112" s="113"/>
      <c r="F112" s="113"/>
      <c r="G112" s="113"/>
      <c r="H112" s="113"/>
      <c r="I112" s="113"/>
      <c r="J112" s="113"/>
      <c r="K112" s="113"/>
      <c r="L112" s="113"/>
      <c r="M112" s="113"/>
      <c r="N112" s="113"/>
      <c r="O112" s="113"/>
      <c r="P112" s="113"/>
      <c r="Q112" s="113"/>
      <c r="R112" s="113"/>
      <c r="S112" s="113"/>
      <c r="T112" s="113"/>
      <c r="U112" s="113"/>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DHS11</v>
      </c>
      <c r="C115" s="113"/>
      <c r="D115" s="113"/>
      <c r="E115" s="113"/>
      <c r="F115" s="113"/>
      <c r="G115" s="113"/>
      <c r="H115" s="113"/>
      <c r="I115" s="113"/>
      <c r="J115" s="113"/>
      <c r="K115" s="113"/>
      <c r="L115" s="113"/>
      <c r="M115" s="113"/>
      <c r="N115" s="113"/>
      <c r="O115" s="113"/>
      <c r="P115" s="113"/>
      <c r="Q115" s="113"/>
      <c r="R115" s="113"/>
      <c r="S115" s="113"/>
      <c r="T115" s="113"/>
      <c r="U115" s="113"/>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96" t="str">
        <f>B1030</f>
        <v/>
      </c>
      <c r="B116" s="697"/>
      <c r="C116" s="113"/>
      <c r="D116" s="113"/>
      <c r="E116" s="113"/>
      <c r="F116" s="113"/>
      <c r="G116" s="113"/>
      <c r="H116" s="113"/>
      <c r="I116" s="113"/>
      <c r="J116" s="113"/>
      <c r="K116" s="113"/>
      <c r="L116" s="113"/>
      <c r="M116" s="113"/>
      <c r="N116" s="113"/>
      <c r="O116" s="113"/>
      <c r="P116" s="113"/>
      <c r="Q116" s="113"/>
      <c r="R116" s="113"/>
      <c r="S116" s="113"/>
      <c r="T116" s="113"/>
      <c r="U116" s="113"/>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96" t="str">
        <f>B1029</f>
        <v/>
      </c>
      <c r="B117" s="698"/>
      <c r="C117" s="113"/>
      <c r="D117" s="113"/>
      <c r="E117" s="113"/>
      <c r="F117" s="113"/>
      <c r="G117" s="113"/>
      <c r="H117" s="113"/>
      <c r="I117" s="113"/>
      <c r="J117" s="113"/>
      <c r="K117" s="113"/>
      <c r="L117" s="113"/>
      <c r="M117" s="113"/>
      <c r="N117" s="113"/>
      <c r="O117" s="113"/>
      <c r="P117" s="113"/>
      <c r="Q117" s="113"/>
      <c r="R117" s="113"/>
      <c r="S117" s="113"/>
      <c r="T117" s="113"/>
      <c r="U117" s="113"/>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99"/>
      <c r="B118" s="697"/>
      <c r="C118" s="113"/>
      <c r="D118" s="113"/>
      <c r="E118" s="113"/>
      <c r="F118" s="113"/>
      <c r="G118" s="113"/>
      <c r="H118" s="113"/>
      <c r="I118" s="113"/>
      <c r="J118" s="113"/>
      <c r="K118" s="113"/>
      <c r="L118" s="113"/>
      <c r="M118" s="113"/>
      <c r="N118" s="113"/>
      <c r="O118" s="113"/>
      <c r="P118" s="113"/>
      <c r="Q118" s="113"/>
      <c r="R118" s="113"/>
      <c r="S118" s="113"/>
      <c r="T118" s="113"/>
      <c r="U118" s="113"/>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700"/>
      <c r="B119" s="701"/>
      <c r="C119" s="113"/>
      <c r="D119" s="113"/>
      <c r="E119" s="113"/>
      <c r="F119" s="113"/>
      <c r="G119" s="113"/>
      <c r="H119" s="113"/>
      <c r="I119" s="113"/>
      <c r="J119" s="113"/>
      <c r="K119" s="113"/>
      <c r="L119" s="113"/>
      <c r="M119" s="113"/>
      <c r="N119" s="113"/>
      <c r="O119" s="113"/>
      <c r="P119" s="113"/>
      <c r="Q119" s="113"/>
      <c r="R119" s="113"/>
      <c r="S119" s="113"/>
      <c r="T119" s="113"/>
      <c r="U119" s="113"/>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399" customFormat="true" ht="15" customHeight="true" x14ac:dyDescent="0.2">
      <c r="A120" s="116" t="s">
        <v>98</v>
      </c>
      <c r="B120" s="207"/>
      <c r="C120" s="2485" t="s">
        <v>114</v>
      </c>
      <c r="D120" s="2486"/>
      <c r="E120" s="2486"/>
      <c r="F120" s="2486"/>
      <c r="G120" s="2487"/>
      <c r="H120" s="2750" t="s">
        <v>38</v>
      </c>
      <c r="I120" s="2751"/>
      <c r="J120" s="2751"/>
      <c r="K120" s="2751"/>
      <c r="L120" s="2752"/>
      <c r="M120" s="2757" t="s">
        <v>37</v>
      </c>
      <c r="N120" s="2758"/>
      <c r="O120" s="2758"/>
      <c r="P120" s="2758"/>
      <c r="Q120" s="2759"/>
      <c r="R120" s="2224" t="s">
        <v>137</v>
      </c>
      <c r="S120" s="2233"/>
      <c r="T120" s="2233"/>
      <c r="U120" s="2233"/>
      <c r="V120" s="2233"/>
      <c r="W120" s="2233"/>
      <c r="X120" s="2233"/>
      <c r="Y120" s="2233"/>
      <c r="Z120" s="2233"/>
      <c r="AA120" s="2233"/>
      <c r="AB120" s="2234"/>
      <c r="AC120" s="667"/>
      <c r="AD120" s="667"/>
      <c r="AE120" s="667"/>
      <c r="AF120" s="667"/>
      <c r="AG120" s="667"/>
      <c r="AH120" s="667"/>
      <c r="AI120" s="667"/>
      <c r="AJ120" s="667"/>
      <c r="AK120" s="667"/>
      <c r="AL120" s="667"/>
      <c r="AM120" s="667"/>
      <c r="AN120" s="667"/>
      <c r="AO120" s="667"/>
      <c r="AP120" s="667"/>
      <c r="AQ120" s="667"/>
      <c r="AR120" s="667"/>
      <c r="AS120" s="667"/>
      <c r="AT120" s="667"/>
      <c r="AU120" s="667"/>
      <c r="AV120" s="667"/>
      <c r="AW120" s="667"/>
      <c r="AX120" s="667"/>
      <c r="AY120" s="667"/>
      <c r="AZ120" s="216"/>
      <c r="BA120" s="217" t="s">
        <v>128</v>
      </c>
      <c r="BB120" s="116" t="s">
        <v>98</v>
      </c>
      <c r="BC120" s="2528" t="s">
        <v>114</v>
      </c>
      <c r="BD120" s="2529"/>
      <c r="BE120" s="2529"/>
      <c r="BF120" s="2529"/>
      <c r="BG120" s="2530"/>
      <c r="BH120" s="2531" t="s">
        <v>38</v>
      </c>
      <c r="BI120" s="2529"/>
      <c r="BJ120" s="2529"/>
      <c r="BK120" s="2529"/>
      <c r="BL120" s="2530"/>
      <c r="BM120" s="2531" t="s">
        <v>37</v>
      </c>
      <c r="BN120" s="2529"/>
      <c r="BO120" s="2529"/>
      <c r="BP120" s="2529"/>
      <c r="BQ120" s="2551"/>
      <c r="BR120" s="2076" t="s">
        <v>137</v>
      </c>
      <c r="BS120" s="2077"/>
      <c r="BT120" s="2077"/>
      <c r="BU120" s="2077"/>
      <c r="BV120" s="2077"/>
      <c r="BW120" s="2077"/>
      <c r="BX120" s="2077"/>
      <c r="BY120" s="2078"/>
      <c r="BZ120" s="313"/>
      <c r="CA120" s="313"/>
      <c r="CB120" s="313"/>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399" customFormat="true" ht="24" x14ac:dyDescent="0.2">
      <c r="A121" s="187" t="s">
        <v>87</v>
      </c>
      <c r="B121" s="245"/>
      <c r="C121" s="279" t="s">
        <v>0</v>
      </c>
      <c r="D121" s="280" t="s">
        <v>1</v>
      </c>
      <c r="E121" s="280" t="s">
        <v>2</v>
      </c>
      <c r="F121" s="280" t="s">
        <v>3</v>
      </c>
      <c r="G121" s="281" t="s">
        <v>4</v>
      </c>
      <c r="H121" s="1590" t="s">
        <v>0</v>
      </c>
      <c r="I121" s="1556" t="s">
        <v>1</v>
      </c>
      <c r="J121" s="1556" t="s">
        <v>2</v>
      </c>
      <c r="K121" s="1556" t="s">
        <v>3</v>
      </c>
      <c r="L121" s="1557" t="s">
        <v>4</v>
      </c>
      <c r="M121" s="1580" t="s">
        <v>0</v>
      </c>
      <c r="N121" s="1556" t="s">
        <v>1</v>
      </c>
      <c r="O121" s="1556" t="s">
        <v>2</v>
      </c>
      <c r="P121" s="1556" t="s">
        <v>3</v>
      </c>
      <c r="Q121" s="1602" t="s">
        <v>4</v>
      </c>
      <c r="R121" s="1590" t="s">
        <v>336</v>
      </c>
      <c r="S121" s="1556" t="s">
        <v>149</v>
      </c>
      <c r="T121" s="1556" t="s">
        <v>150</v>
      </c>
      <c r="U121" s="1556" t="s">
        <v>337</v>
      </c>
      <c r="V121" s="1556" t="s">
        <v>152</v>
      </c>
      <c r="W121" s="1556" t="s">
        <v>153</v>
      </c>
      <c r="X121" s="1556" t="s">
        <v>154</v>
      </c>
      <c r="Y121" s="1556" t="s">
        <v>155</v>
      </c>
      <c r="Z121" s="1556" t="s">
        <v>156</v>
      </c>
      <c r="AA121" s="1556" t="s">
        <v>157</v>
      </c>
      <c r="AB121" s="1558" t="s">
        <v>158</v>
      </c>
      <c r="AC121" s="667"/>
      <c r="AD121" s="667"/>
      <c r="AE121" s="667"/>
      <c r="AF121" s="667"/>
      <c r="AG121" s="667"/>
      <c r="AH121" s="667"/>
      <c r="AI121" s="667"/>
      <c r="AJ121" s="667"/>
      <c r="AK121" s="667"/>
      <c r="AL121" s="667"/>
      <c r="AM121" s="667"/>
      <c r="AN121" s="667"/>
      <c r="AO121" s="667"/>
      <c r="AP121" s="667"/>
      <c r="AQ121" s="667"/>
      <c r="AR121" s="667"/>
      <c r="AS121" s="667"/>
      <c r="AT121" s="667"/>
      <c r="AU121" s="667"/>
      <c r="AV121" s="667"/>
      <c r="AW121" s="667"/>
      <c r="AX121" s="667"/>
      <c r="AY121" s="667"/>
      <c r="AZ121" s="216"/>
      <c r="BA121" s="198" t="s">
        <v>116</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336</v>
      </c>
      <c r="BS121" s="172" t="s">
        <v>149</v>
      </c>
      <c r="BT121" s="172" t="s">
        <v>150</v>
      </c>
      <c r="BU121" s="172" t="s">
        <v>337</v>
      </c>
      <c r="BV121" s="172" t="s">
        <v>152</v>
      </c>
      <c r="BW121" s="172" t="s">
        <v>153</v>
      </c>
      <c r="BX121" s="172" t="s">
        <v>154</v>
      </c>
      <c r="BY121" s="173" t="s">
        <v>155</v>
      </c>
      <c r="BZ121" s="173" t="s">
        <v>156</v>
      </c>
      <c r="CA121" s="173" t="s">
        <v>157</v>
      </c>
      <c r="CB121" s="173" t="s">
        <v>158</v>
      </c>
      <c r="CC121" s="2155"/>
      <c r="CD121" s="2155"/>
      <c r="CE121" s="2155"/>
      <c r="CF121" s="2155"/>
      <c r="CG121" s="2155"/>
      <c r="CH121" s="2155"/>
      <c r="CI121" s="2155"/>
      <c r="CJ121" s="2155"/>
      <c r="CK121" s="2155"/>
      <c r="CL121" s="2155"/>
      <c r="CM121" s="2155"/>
      <c r="CN121" s="2155"/>
      <c r="CO121" s="2155"/>
      <c r="CP121" s="2155"/>
      <c r="CQ121" s="2155"/>
      <c r="CR121" s="2155"/>
      <c r="CS121" s="2155"/>
      <c r="CT121" s="2155"/>
      <c r="CU121" s="2155"/>
      <c r="CV121" s="2155"/>
      <c r="CW121" s="2155"/>
      <c r="CX121" s="2155"/>
      <c r="CY121" s="2155"/>
      <c r="CZ121" s="2155"/>
    </row>
    <row r="122" s="399" customFormat="true" ht="15" customHeight="true" x14ac:dyDescent="0.2">
      <c r="A122" s="2760" t="s">
        <v>18</v>
      </c>
      <c r="B122" s="1775" t="s">
        <v>14</v>
      </c>
      <c r="C122" s="1676">
        <v>5.6685980911062028</v>
      </c>
      <c r="D122" s="1677">
        <v>7.3581725221117349</v>
      </c>
      <c r="E122" s="1677">
        <v>8.7754307442666537</v>
      </c>
      <c r="F122" s="1677">
        <v>11.79754332031578</v>
      </c>
      <c r="G122" s="1678">
        <v>44.654340326856115</v>
      </c>
      <c r="H122" s="1679">
        <v>18.265528721081537</v>
      </c>
      <c r="I122" s="1677">
        <v>25.348207480463131</v>
      </c>
      <c r="J122" s="1677">
        <v>42.125498865030515</v>
      </c>
      <c r="K122" s="1677">
        <v>57.196446422624568</v>
      </c>
      <c r="L122" s="1680">
        <v>84.283081467207907</v>
      </c>
      <c r="M122" s="1681">
        <v>5.1186726292019209</v>
      </c>
      <c r="N122" s="1677">
        <v>6.2344701010843728</v>
      </c>
      <c r="O122" s="1677">
        <v>9.0521186244512304</v>
      </c>
      <c r="P122" s="1677">
        <v>9.2857089267989146</v>
      </c>
      <c r="Q122" s="1678">
        <v>15.611924679652061</v>
      </c>
      <c r="R122" s="1679">
        <v>73.439379305286735</v>
      </c>
      <c r="S122" s="1677">
        <v>14.70354119793277</v>
      </c>
      <c r="T122" s="1677">
        <v>16.922537115509193</v>
      </c>
      <c r="U122" s="1677">
        <v>12.465112293779487</v>
      </c>
      <c r="V122" s="1677">
        <v>53.763803427745536</v>
      </c>
      <c r="W122" s="1677">
        <v>20.477309502841329</v>
      </c>
      <c r="X122" s="1677">
        <v>35.690888192859013</v>
      </c>
      <c r="Y122" s="1677">
        <v>10.146705937814739</v>
      </c>
      <c r="Z122" s="1677">
        <v>9.5225275026677743</v>
      </c>
      <c r="AA122" s="1677">
        <v>33.696317660124677</v>
      </c>
      <c r="AB122" s="2248">
        <v>20.250905160132533</v>
      </c>
      <c r="AC122" s="667"/>
      <c r="AD122" s="667"/>
      <c r="AE122" s="667"/>
      <c r="AF122" s="667"/>
      <c r="AG122" s="667"/>
      <c r="AH122" s="667"/>
      <c r="AI122" s="667"/>
      <c r="AJ122" s="667"/>
      <c r="AK122" s="667"/>
      <c r="AL122" s="667"/>
      <c r="AM122" s="667"/>
      <c r="AN122" s="667"/>
      <c r="AO122" s="667"/>
      <c r="AP122" s="667"/>
      <c r="AQ122" s="667"/>
      <c r="AR122" s="667"/>
      <c r="AS122" s="667"/>
      <c r="AT122" s="667"/>
      <c r="AU122" s="667"/>
      <c r="AV122" s="667"/>
      <c r="AW122" s="667"/>
      <c r="AX122" s="667"/>
      <c r="AY122" s="667"/>
      <c r="AZ122" s="216"/>
      <c r="BA122" s="2552" t="s">
        <v>18</v>
      </c>
      <c r="BB122" s="155" t="s">
        <v>14</v>
      </c>
      <c r="BC122" s="368">
        <v>905.05527999999993</v>
      </c>
      <c r="BD122" s="372">
        <v>1174.1350460000001</v>
      </c>
      <c r="BE122" s="372">
        <v>1401.9231440000008</v>
      </c>
      <c r="BF122" s="372">
        <v>1882.7535109999985</v>
      </c>
      <c r="BG122" s="376">
        <v>7125.1623709999803</v>
      </c>
      <c r="BH122" s="380">
        <v>527.77510600000016</v>
      </c>
      <c r="BI122" s="372">
        <v>730.04008200000021</v>
      </c>
      <c r="BJ122" s="372">
        <v>1219.2783749999999</v>
      </c>
      <c r="BK122" s="372">
        <v>1655.4996180000005</v>
      </c>
      <c r="BL122" s="376">
        <v>2433.9006229999964</v>
      </c>
      <c r="BM122" s="380">
        <v>669.22057599999948</v>
      </c>
      <c r="BN122" s="372">
        <v>815.46925499999986</v>
      </c>
      <c r="BO122" s="372">
        <v>1182.83466</v>
      </c>
      <c r="BP122" s="372">
        <v>1213.8348260000002</v>
      </c>
      <c r="BQ122" s="376">
        <v>2041.1762309999995</v>
      </c>
      <c r="BR122" s="380">
        <v>2181.3361079999981</v>
      </c>
      <c r="BS122" s="372">
        <v>99.532988000000074</v>
      </c>
      <c r="BT122" s="372">
        <v>3447.7173609999995</v>
      </c>
      <c r="BU122" s="372">
        <v>104.31656299999997</v>
      </c>
      <c r="BV122" s="372">
        <v>160.40912099999994</v>
      </c>
      <c r="BW122" s="372">
        <v>59.851766000000012</v>
      </c>
      <c r="BX122" s="372">
        <v>77.76371300000001</v>
      </c>
      <c r="BY122" s="384">
        <v>3109.323715999999</v>
      </c>
      <c r="BZ122" s="384">
        <v>1562.472368</v>
      </c>
      <c r="CA122" s="384">
        <v>624.9275760000005</v>
      </c>
      <c r="CB122" s="384">
        <v>1061.3780719999975</v>
      </c>
      <c r="CC122" s="2219"/>
      <c r="CD122" s="2219"/>
      <c r="CE122" s="2219"/>
      <c r="CF122" s="2219"/>
      <c r="CG122" s="2219"/>
      <c r="CH122" s="2219"/>
      <c r="CI122" s="2219"/>
      <c r="CJ122" s="2219"/>
      <c r="CK122" s="2219"/>
      <c r="CL122" s="2219"/>
      <c r="CM122" s="2219"/>
      <c r="CN122" s="2219"/>
      <c r="CO122" s="2219"/>
      <c r="CP122" s="2219"/>
      <c r="CQ122" s="2219"/>
      <c r="CR122" s="2219"/>
      <c r="CS122" s="2219"/>
      <c r="CT122" s="2219"/>
      <c r="CU122" s="2219"/>
      <c r="CV122" s="2219"/>
      <c r="CW122" s="2219"/>
      <c r="CX122" s="2219"/>
      <c r="CY122" s="2219"/>
      <c r="CZ122" s="2156"/>
    </row>
    <row r="123" s="399" customFormat="true" ht="15" customHeight="true" x14ac:dyDescent="0.2">
      <c r="A123" s="2761"/>
      <c r="B123" s="1776" t="s">
        <v>51</v>
      </c>
      <c r="C123" s="1682">
        <v>94.331401908893724</v>
      </c>
      <c r="D123" s="1683">
        <v>92.641827477888242</v>
      </c>
      <c r="E123" s="1683">
        <v>91.224569255733215</v>
      </c>
      <c r="F123" s="1683">
        <v>88.202456679684161</v>
      </c>
      <c r="G123" s="1684">
        <v>55.345659673143757</v>
      </c>
      <c r="H123" s="1685">
        <v>81.734471278918548</v>
      </c>
      <c r="I123" s="1683">
        <v>74.65179251953677</v>
      </c>
      <c r="J123" s="1683">
        <v>57.874501134969414</v>
      </c>
      <c r="K123" s="1683">
        <v>42.803553577375517</v>
      </c>
      <c r="L123" s="1686">
        <v>15.716918532792191</v>
      </c>
      <c r="M123" s="1687">
        <v>94.881327370797948</v>
      </c>
      <c r="N123" s="1683">
        <v>93.765529898915602</v>
      </c>
      <c r="O123" s="1683">
        <v>90.94788137554886</v>
      </c>
      <c r="P123" s="1683">
        <v>90.714291073200968</v>
      </c>
      <c r="Q123" s="1684">
        <v>84.388075320348008</v>
      </c>
      <c r="R123" s="1685">
        <v>26.560620694713105</v>
      </c>
      <c r="S123" s="1683">
        <v>85.296458802067519</v>
      </c>
      <c r="T123" s="1683">
        <v>83.077462884491098</v>
      </c>
      <c r="U123" s="1683">
        <v>87.53488770622053</v>
      </c>
      <c r="V123" s="1683">
        <v>46.236196572254372</v>
      </c>
      <c r="W123" s="1683">
        <v>79.522690497158493</v>
      </c>
      <c r="X123" s="1683">
        <v>64.309111807141036</v>
      </c>
      <c r="Y123" s="1683">
        <v>89.853294062185185</v>
      </c>
      <c r="Z123" s="1683">
        <v>90.47747249733213</v>
      </c>
      <c r="AA123" s="1683">
        <v>66.30368233987528</v>
      </c>
      <c r="AB123" s="2249">
        <v>79.749094839867283</v>
      </c>
      <c r="AC123" s="667"/>
      <c r="AD123" s="667"/>
      <c r="AE123" s="667"/>
      <c r="AF123" s="667"/>
      <c r="AG123" s="667"/>
      <c r="AH123" s="667"/>
      <c r="AI123" s="667"/>
      <c r="AJ123" s="667"/>
      <c r="AK123" s="667"/>
      <c r="AL123" s="667"/>
      <c r="AM123" s="667"/>
      <c r="AN123" s="667"/>
      <c r="AO123" s="667"/>
      <c r="AP123" s="667"/>
      <c r="AQ123" s="667"/>
      <c r="AR123" s="667"/>
      <c r="AS123" s="667"/>
      <c r="AT123" s="667"/>
      <c r="AU123" s="667"/>
      <c r="AV123" s="667"/>
      <c r="AW123" s="667"/>
      <c r="AX123" s="667"/>
      <c r="AY123" s="667"/>
      <c r="AZ123" s="216"/>
      <c r="BA123" s="2553"/>
      <c r="BB123" s="156" t="s">
        <v>51</v>
      </c>
      <c r="BC123" s="369">
        <v>15061.066598000025</v>
      </c>
      <c r="BD123" s="373">
        <v>14782.748847000006</v>
      </c>
      <c r="BE123" s="373">
        <v>14573.624779000047</v>
      </c>
      <c r="BF123" s="373">
        <v>14076.107243999988</v>
      </c>
      <c r="BG123" s="377">
        <v>8831.0970179999713</v>
      </c>
      <c r="BH123" s="381">
        <v>2361.6846740000065</v>
      </c>
      <c r="BI123" s="373">
        <v>2150.0061010000022</v>
      </c>
      <c r="BJ123" s="373">
        <v>1675.1167250000005</v>
      </c>
      <c r="BK123" s="373">
        <v>1238.9103</v>
      </c>
      <c r="BL123" s="377">
        <v>453.86828699999995</v>
      </c>
      <c r="BM123" s="381">
        <v>12404.883287999997</v>
      </c>
      <c r="BN123" s="373">
        <v>12264.539820000031</v>
      </c>
      <c r="BO123" s="373">
        <v>11884.102585000019</v>
      </c>
      <c r="BP123" s="373">
        <v>11858.240075000016</v>
      </c>
      <c r="BQ123" s="377">
        <v>11033.292630999993</v>
      </c>
      <c r="BR123" s="381">
        <v>788.91790100000048</v>
      </c>
      <c r="BS123" s="373">
        <v>577.39909700000044</v>
      </c>
      <c r="BT123" s="373">
        <v>16925.807822999981</v>
      </c>
      <c r="BU123" s="373">
        <v>732.55165399999839</v>
      </c>
      <c r="BV123" s="373">
        <v>137.94983200000024</v>
      </c>
      <c r="BW123" s="373">
        <v>232.4315830000001</v>
      </c>
      <c r="BX123" s="373">
        <v>140.1174240000002</v>
      </c>
      <c r="BY123" s="385">
        <v>27534.352517999949</v>
      </c>
      <c r="BZ123" s="385">
        <v>14845.696235999994</v>
      </c>
      <c r="CA123" s="385">
        <v>1229.6595699999996</v>
      </c>
      <c r="CB123" s="385">
        <v>4179.7608480000081</v>
      </c>
      <c r="CC123" s="2220"/>
      <c r="CD123" s="2220"/>
      <c r="CE123" s="2220"/>
      <c r="CF123" s="2220"/>
      <c r="CG123" s="2220"/>
      <c r="CH123" s="2220"/>
      <c r="CI123" s="2220"/>
      <c r="CJ123" s="2220"/>
      <c r="CK123" s="2220"/>
      <c r="CL123" s="2220"/>
      <c r="CM123" s="2220"/>
      <c r="CN123" s="2220"/>
      <c r="CO123" s="2220"/>
      <c r="CP123" s="2220"/>
      <c r="CQ123" s="2220"/>
      <c r="CR123" s="2220"/>
      <c r="CS123" s="2220"/>
      <c r="CT123" s="2220"/>
      <c r="CU123" s="2220"/>
      <c r="CV123" s="2220"/>
      <c r="CW123" s="2220"/>
      <c r="CX123" s="2220"/>
      <c r="CY123" s="2220"/>
      <c r="CZ123" s="2157"/>
    </row>
    <row r="124" s="399" customFormat="true" ht="15" customHeight="true" x14ac:dyDescent="0.2">
      <c r="A124" s="2761" t="s">
        <v>50</v>
      </c>
      <c r="B124" s="1776" t="s">
        <v>15</v>
      </c>
      <c r="C124" s="1469">
        <f>C122*C129/100</f>
        <v>4.1868555063525257</v>
      </c>
      <c r="D124" s="1470">
        <f>D122*D129/100</f>
        <v>6.0686734859605416</v>
      </c>
      <c r="E124" s="1470">
        <f t="shared" ref="E124:AB124" si="0">E122*E129/100</f>
        <v>6.4578665155808883</v>
      </c>
      <c r="F124" s="1470">
        <f t="shared" si="0"/>
        <v>8.7876065475158267</v>
      </c>
      <c r="G124" s="1471">
        <f t="shared" si="0"/>
        <v>19.083922936914306</v>
      </c>
      <c r="H124" s="1472">
        <f t="shared" si="0"/>
        <v>8.1842998378037937</v>
      </c>
      <c r="I124" s="1470">
        <f t="shared" si="0"/>
        <v>5.7021681453080477</v>
      </c>
      <c r="J124" s="1470">
        <f t="shared" si="0"/>
        <v>13.897311751941833</v>
      </c>
      <c r="K124" s="1470">
        <f t="shared" si="0"/>
        <v>15.196024307918051</v>
      </c>
      <c r="L124" s="1473">
        <f t="shared" si="0"/>
        <v>49.305537634126658</v>
      </c>
      <c r="M124" s="1469">
        <f t="shared" si="0"/>
        <v>3.7186737619449537</v>
      </c>
      <c r="N124" s="1470">
        <f t="shared" si="0"/>
        <v>5.514689124938533</v>
      </c>
      <c r="O124" s="1470">
        <f t="shared" si="0"/>
        <v>7.0691141365468457</v>
      </c>
      <c r="P124" s="1470">
        <f t="shared" si="0"/>
        <v>7.0633423308289336</v>
      </c>
      <c r="Q124" s="1471">
        <f t="shared" si="0"/>
        <v>10.69617906475534</v>
      </c>
      <c r="R124" s="1472">
        <f t="shared" si="0"/>
        <v>24.588354423045288</v>
      </c>
      <c r="S124" s="1470">
        <f t="shared" si="0"/>
        <v>6.9811515877549377</v>
      </c>
      <c r="T124" s="1470">
        <f t="shared" si="0"/>
        <v>11.738733658401955</v>
      </c>
      <c r="U124" s="1470">
        <f t="shared" si="0"/>
        <v>6.9596031998477317</v>
      </c>
      <c r="V124" s="1470">
        <f t="shared" si="0"/>
        <v>26.37088075928154</v>
      </c>
      <c r="W124" s="1470">
        <f t="shared" si="0"/>
        <v>12.825967722163984</v>
      </c>
      <c r="X124" s="1470">
        <f t="shared" si="0"/>
        <v>18.300000885345085</v>
      </c>
      <c r="Y124" s="1470">
        <f t="shared" si="0"/>
        <v>6.0069949079987452</v>
      </c>
      <c r="Z124" s="1470">
        <f t="shared" si="0"/>
        <v>6.8125009620360659</v>
      </c>
      <c r="AA124" s="1470">
        <f t="shared" si="0"/>
        <v>12.168938359428411</v>
      </c>
      <c r="AB124" s="1473">
        <f t="shared" si="0"/>
        <v>10.537454443203316</v>
      </c>
      <c r="AC124" s="667"/>
      <c r="AD124" s="667"/>
      <c r="AE124" s="667"/>
      <c r="AF124" s="667"/>
      <c r="AG124" s="667"/>
      <c r="AH124" s="667"/>
      <c r="AI124" s="667"/>
      <c r="AJ124" s="667"/>
      <c r="AK124" s="667"/>
      <c r="AL124" s="667"/>
      <c r="AM124" s="667"/>
      <c r="AN124" s="667"/>
      <c r="AO124" s="667"/>
      <c r="AP124" s="667"/>
      <c r="AQ124" s="667"/>
      <c r="AR124" s="667"/>
      <c r="AS124" s="667"/>
      <c r="AT124" s="667"/>
      <c r="AU124" s="667"/>
      <c r="AV124" s="667"/>
      <c r="AW124" s="667"/>
      <c r="AX124" s="667"/>
      <c r="AY124" s="667"/>
      <c r="AZ124" s="216"/>
      <c r="BA124" s="2553" t="s">
        <v>50</v>
      </c>
      <c r="BB124" s="156" t="s">
        <v>15</v>
      </c>
      <c r="BC124" s="369">
        <v>668.47845299999994</v>
      </c>
      <c r="BD124" s="373">
        <v>968.37118199999998</v>
      </c>
      <c r="BE124" s="373">
        <v>1031.6795599999994</v>
      </c>
      <c r="BF124" s="373">
        <v>1402.243285</v>
      </c>
      <c r="BG124" s="377">
        <v>3034.7663649999949</v>
      </c>
      <c r="BH124" s="381">
        <v>236.38664199999997</v>
      </c>
      <c r="BI124" s="373">
        <v>164.07105800000002</v>
      </c>
      <c r="BJ124" s="373">
        <v>400.3272340000002</v>
      </c>
      <c r="BK124" s="373">
        <v>439.79041799999982</v>
      </c>
      <c r="BL124" s="377">
        <v>1423.3118329999979</v>
      </c>
      <c r="BM124" s="381">
        <v>486.18326999999994</v>
      </c>
      <c r="BN124" s="373">
        <v>721.32183800000007</v>
      </c>
      <c r="BO124" s="373">
        <v>923.71670800000027</v>
      </c>
      <c r="BP124" s="373">
        <v>923.3253999999996</v>
      </c>
      <c r="BQ124" s="377">
        <v>1387.1044439999998</v>
      </c>
      <c r="BR124" s="381">
        <v>730.04002900000114</v>
      </c>
      <c r="BS124" s="373">
        <v>47.257655000000014</v>
      </c>
      <c r="BT124" s="373">
        <v>2380.0879529999988</v>
      </c>
      <c r="BU124" s="373">
        <v>57.860440000000004</v>
      </c>
      <c r="BV124" s="373">
        <v>78.492701000000039</v>
      </c>
      <c r="BW124" s="373">
        <v>37.488167999999988</v>
      </c>
      <c r="BX124" s="373">
        <v>39.872249999999951</v>
      </c>
      <c r="BY124" s="385">
        <v>1840.7640709999998</v>
      </c>
      <c r="BZ124" s="385">
        <v>1117.8066440000005</v>
      </c>
      <c r="CA124" s="385">
        <v>223.586308</v>
      </c>
      <c r="CB124" s="385">
        <v>552.28262599999994</v>
      </c>
      <c r="CC124" s="2220"/>
      <c r="CD124" s="2220"/>
      <c r="CE124" s="2220"/>
      <c r="CF124" s="2220"/>
      <c r="CG124" s="2220"/>
      <c r="CH124" s="2220"/>
      <c r="CI124" s="2220"/>
      <c r="CJ124" s="2220"/>
      <c r="CK124" s="2220"/>
      <c r="CL124" s="2220"/>
      <c r="CM124" s="2220"/>
      <c r="CN124" s="2220"/>
      <c r="CO124" s="2220"/>
      <c r="CP124" s="2220"/>
      <c r="CQ124" s="2220"/>
      <c r="CR124" s="2220"/>
      <c r="CS124" s="2220"/>
      <c r="CT124" s="2220"/>
      <c r="CU124" s="2220"/>
      <c r="CV124" s="2220"/>
      <c r="CW124" s="2220"/>
      <c r="CX124" s="2220"/>
      <c r="CY124" s="2220"/>
      <c r="CZ124" s="2157"/>
    </row>
    <row r="125" s="399" customFormat="true" ht="15" customHeight="true" x14ac:dyDescent="0.2">
      <c r="A125" s="2761"/>
      <c r="B125" s="1776" t="s">
        <v>16</v>
      </c>
      <c r="C125" s="1469">
        <f>C122*C128/100</f>
        <v>1.4817425847536771</v>
      </c>
      <c r="D125" s="1470">
        <f>D122*D128/100</f>
        <v>1.2894990361511922</v>
      </c>
      <c r="E125" s="1470">
        <f t="shared" ref="E125:AB125" si="1">E122*E128/100</f>
        <v>2.3175642286857578</v>
      </c>
      <c r="F125" s="1470">
        <f t="shared" si="1"/>
        <v>3.0099367727999651</v>
      </c>
      <c r="G125" s="1471">
        <f t="shared" si="1"/>
        <v>25.570417389941909</v>
      </c>
      <c r="H125" s="1472">
        <f t="shared" si="1"/>
        <v>10.081228883277731</v>
      </c>
      <c r="I125" s="1470">
        <f t="shared" si="1"/>
        <v>19.646039335155081</v>
      </c>
      <c r="J125" s="1470">
        <f t="shared" si="1"/>
        <v>28.22818711308868</v>
      </c>
      <c r="K125" s="1470">
        <f t="shared" si="1"/>
        <v>42.000422114706538</v>
      </c>
      <c r="L125" s="1473">
        <f t="shared" si="1"/>
        <v>34.977543833081278</v>
      </c>
      <c r="M125" s="1469">
        <f t="shared" si="1"/>
        <v>1.3999988672569705</v>
      </c>
      <c r="N125" s="1470">
        <f t="shared" si="1"/>
        <v>0.71978097614584247</v>
      </c>
      <c r="O125" s="1470">
        <f t="shared" si="1"/>
        <v>1.9830044879043873</v>
      </c>
      <c r="P125" s="1470">
        <f t="shared" si="1"/>
        <v>2.2223665959699765</v>
      </c>
      <c r="Q125" s="1471">
        <f t="shared" si="1"/>
        <v>4.915745614896724</v>
      </c>
      <c r="R125" s="1472">
        <f t="shared" si="1"/>
        <v>48.851024882241603</v>
      </c>
      <c r="S125" s="1470">
        <f t="shared" si="1"/>
        <v>7.7223896101778253</v>
      </c>
      <c r="T125" s="1470">
        <f t="shared" si="1"/>
        <v>5.183803457107234</v>
      </c>
      <c r="U125" s="1470">
        <f t="shared" si="1"/>
        <v>5.5055090939317566</v>
      </c>
      <c r="V125" s="1470">
        <f t="shared" si="1"/>
        <v>27.392922668463989</v>
      </c>
      <c r="W125" s="1470">
        <f t="shared" si="1"/>
        <v>7.6513417806773338</v>
      </c>
      <c r="X125" s="1470">
        <f t="shared" si="1"/>
        <v>17.390887307513914</v>
      </c>
      <c r="Y125" s="1470">
        <f t="shared" si="1"/>
        <v>4.139711029815996</v>
      </c>
      <c r="Z125" s="1470">
        <f t="shared" si="1"/>
        <v>2.710026540631711</v>
      </c>
      <c r="AA125" s="1470">
        <f t="shared" si="1"/>
        <v>21.527379300696243</v>
      </c>
      <c r="AB125" s="1473">
        <f t="shared" si="1"/>
        <v>9.7134507169292714</v>
      </c>
      <c r="AC125" s="667"/>
      <c r="AD125" s="667"/>
      <c r="AE125" s="667"/>
      <c r="AF125" s="667"/>
      <c r="AG125" s="667"/>
      <c r="AH125" s="667"/>
      <c r="AI125" s="667"/>
      <c r="AJ125" s="667"/>
      <c r="AK125" s="667"/>
      <c r="AL125" s="667"/>
      <c r="AM125" s="667"/>
      <c r="AN125" s="667"/>
      <c r="AO125" s="667"/>
      <c r="AP125" s="667"/>
      <c r="AQ125" s="667"/>
      <c r="AR125" s="667"/>
      <c r="AS125" s="667"/>
      <c r="AT125" s="667"/>
      <c r="AU125" s="667"/>
      <c r="AV125" s="667"/>
      <c r="AW125" s="667"/>
      <c r="AX125" s="667"/>
      <c r="AY125" s="667"/>
      <c r="AZ125" s="216"/>
      <c r="BA125" s="2553"/>
      <c r="BB125" s="156" t="s">
        <v>16</v>
      </c>
      <c r="BC125" s="369">
        <v>236.57682700000009</v>
      </c>
      <c r="BD125" s="373">
        <v>205.76386399999996</v>
      </c>
      <c r="BE125" s="373">
        <v>370.24358400000011</v>
      </c>
      <c r="BF125" s="373">
        <v>480.29729200000025</v>
      </c>
      <c r="BG125" s="377">
        <v>4066.2626280000009</v>
      </c>
      <c r="BH125" s="381">
        <v>291.17552999999981</v>
      </c>
      <c r="BI125" s="373">
        <v>565.28435800000011</v>
      </c>
      <c r="BJ125" s="373">
        <v>813.14374099999964</v>
      </c>
      <c r="BK125" s="373">
        <v>1215.5405140000012</v>
      </c>
      <c r="BL125" s="377">
        <v>1009.7030559999998</v>
      </c>
      <c r="BM125" s="381">
        <v>183.03730600000003</v>
      </c>
      <c r="BN125" s="373">
        <v>94.147417000000033</v>
      </c>
      <c r="BO125" s="373">
        <v>259.117952</v>
      </c>
      <c r="BP125" s="373">
        <v>290.50942600000008</v>
      </c>
      <c r="BQ125" s="377">
        <v>637.48489500000017</v>
      </c>
      <c r="BR125" s="381">
        <v>1450.4103450000016</v>
      </c>
      <c r="BS125" s="373">
        <v>52.275333000000025</v>
      </c>
      <c r="BT125" s="373">
        <v>1051.042516</v>
      </c>
      <c r="BU125" s="373">
        <v>45.771456999999984</v>
      </c>
      <c r="BV125" s="373">
        <v>81.534799999999947</v>
      </c>
      <c r="BW125" s="373">
        <v>22.363597999999993</v>
      </c>
      <c r="BX125" s="373">
        <v>37.891463000000016</v>
      </c>
      <c r="BY125" s="385">
        <v>1268.5596449999998</v>
      </c>
      <c r="BZ125" s="385">
        <v>444.66572400000001</v>
      </c>
      <c r="CA125" s="385">
        <v>395.5338680000001</v>
      </c>
      <c r="CB125" s="385">
        <v>509.09544600000049</v>
      </c>
      <c r="CC125" s="2220"/>
      <c r="CD125" s="2220"/>
      <c r="CE125" s="2220"/>
      <c r="CF125" s="2220"/>
      <c r="CG125" s="2220"/>
      <c r="CH125" s="2220"/>
      <c r="CI125" s="2220"/>
      <c r="CJ125" s="2220"/>
      <c r="CK125" s="2220"/>
      <c r="CL125" s="2220"/>
      <c r="CM125" s="2220"/>
      <c r="CN125" s="2220"/>
      <c r="CO125" s="2220"/>
      <c r="CP125" s="2220"/>
      <c r="CQ125" s="2220"/>
      <c r="CR125" s="2220"/>
      <c r="CS125" s="2220"/>
      <c r="CT125" s="2220"/>
      <c r="CU125" s="2220"/>
      <c r="CV125" s="2220"/>
      <c r="CW125" s="2220"/>
      <c r="CX125" s="2220"/>
      <c r="CY125" s="2220"/>
      <c r="CZ125" s="2157"/>
    </row>
    <row r="126" s="399" customFormat="true" ht="15" customHeight="true" x14ac:dyDescent="0.2">
      <c r="A126" s="2761"/>
      <c r="B126" s="1776" t="s">
        <v>22</v>
      </c>
      <c r="C126" s="1469">
        <f>100-C124-C125-C127</f>
        <v>42.995276388682342</v>
      </c>
      <c r="D126" s="1470">
        <f>100-D124-D125-D127</f>
        <v>46.185375486958172</v>
      </c>
      <c r="E126" s="1470">
        <f t="shared" ref="E126:AB126" si="2">100-E124-E125-E127</f>
        <v>48.436847751929399</v>
      </c>
      <c r="F126" s="1470">
        <f t="shared" si="2"/>
        <v>51.58888051371882</v>
      </c>
      <c r="G126" s="1471">
        <f t="shared" si="2"/>
        <v>41.792252980847159</v>
      </c>
      <c r="H126" s="1472">
        <f t="shared" si="2"/>
        <v>41.315572955407134</v>
      </c>
      <c r="I126" s="1470">
        <f t="shared" si="2"/>
        <v>50.239883044121129</v>
      </c>
      <c r="J126" s="1470">
        <f t="shared" si="2"/>
        <v>45.053353450929997</v>
      </c>
      <c r="K126" s="1470">
        <f t="shared" si="2"/>
        <v>40.030417768494083</v>
      </c>
      <c r="L126" s="1473">
        <f t="shared" si="2"/>
        <v>15.410627925901222</v>
      </c>
      <c r="M126" s="1469">
        <f t="shared" si="2"/>
        <v>42.858948217699293</v>
      </c>
      <c r="N126" s="1470">
        <f t="shared" si="2"/>
        <v>46.160698401503275</v>
      </c>
      <c r="O126" s="1470">
        <f t="shared" si="2"/>
        <v>47.123601587328231</v>
      </c>
      <c r="P126" s="1470">
        <f t="shared" si="2"/>
        <v>49.200684342070332</v>
      </c>
      <c r="Q126" s="1471">
        <f t="shared" si="2"/>
        <v>54.246729135396876</v>
      </c>
      <c r="R126" s="1472">
        <f t="shared" si="2"/>
        <v>20.868634711600262</v>
      </c>
      <c r="S126" s="1470">
        <f t="shared" si="2"/>
        <v>5.6897797952652382</v>
      </c>
      <c r="T126" s="1470">
        <f t="shared" si="2"/>
        <v>40.982479974572406</v>
      </c>
      <c r="U126" s="1470">
        <f t="shared" si="2"/>
        <v>45.165651959319113</v>
      </c>
      <c r="V126" s="1470">
        <f t="shared" si="2"/>
        <v>9.2883482605844137</v>
      </c>
      <c r="W126" s="1470">
        <f t="shared" si="2"/>
        <v>24.226449177575496</v>
      </c>
      <c r="X126" s="1470">
        <f t="shared" si="2"/>
        <v>25.218728319744407</v>
      </c>
      <c r="Y126" s="1470">
        <f t="shared" si="2"/>
        <v>46.81689134961627</v>
      </c>
      <c r="Z126" s="1470">
        <f t="shared" si="2"/>
        <v>67.202767500279663</v>
      </c>
      <c r="AA126" s="1470">
        <f t="shared" si="2"/>
        <v>8.4517147751031274</v>
      </c>
      <c r="AB126" s="1473">
        <f t="shared" si="2"/>
        <v>34.289991000658425</v>
      </c>
      <c r="AC126" s="667"/>
      <c r="AD126" s="667"/>
      <c r="AE126" s="667"/>
      <c r="AF126" s="667"/>
      <c r="AG126" s="667"/>
      <c r="AH126" s="667"/>
      <c r="AI126" s="667"/>
      <c r="AJ126" s="667"/>
      <c r="AK126" s="667"/>
      <c r="AL126" s="667"/>
      <c r="AM126" s="667"/>
      <c r="AN126" s="667"/>
      <c r="AO126" s="667"/>
      <c r="AP126" s="667"/>
      <c r="AQ126" s="667"/>
      <c r="AR126" s="667"/>
      <c r="AS126" s="667"/>
      <c r="AT126" s="667"/>
      <c r="AU126" s="667"/>
      <c r="AV126" s="667"/>
      <c r="AW126" s="667"/>
      <c r="AX126" s="667"/>
      <c r="AY126" s="667"/>
      <c r="AZ126" s="216"/>
      <c r="BA126" s="2553"/>
      <c r="BB126" s="156" t="s">
        <v>22</v>
      </c>
      <c r="BC126" s="369">
        <v>6864.6782300000041</v>
      </c>
      <c r="BD126" s="373">
        <v>7369.7467419999939</v>
      </c>
      <c r="BE126" s="373">
        <v>7738.0518250000005</v>
      </c>
      <c r="BF126" s="373">
        <v>8233.0755690000078</v>
      </c>
      <c r="BG126" s="377">
        <v>6671.7511849999937</v>
      </c>
      <c r="BH126" s="381">
        <v>1193.8829290000001</v>
      </c>
      <c r="BI126" s="373">
        <v>1447.098974</v>
      </c>
      <c r="BJ126" s="373">
        <v>1304.7666300000024</v>
      </c>
      <c r="BK126" s="373">
        <v>1158.6490599999995</v>
      </c>
      <c r="BL126" s="377">
        <v>445.02603499999998</v>
      </c>
      <c r="BM126" s="381">
        <v>5603.4234050000014</v>
      </c>
      <c r="BN126" s="373">
        <v>6037.8235399999967</v>
      </c>
      <c r="BO126" s="373">
        <v>6157.6114470000002</v>
      </c>
      <c r="BP126" s="373">
        <v>6431.5503090000011</v>
      </c>
      <c r="BQ126" s="377">
        <v>7097.4712220000047</v>
      </c>
      <c r="BR126" s="381">
        <v>619.90187500000002</v>
      </c>
      <c r="BS126" s="373">
        <v>38.515944999999995</v>
      </c>
      <c r="BT126" s="373">
        <v>8356.5581280000024</v>
      </c>
      <c r="BU126" s="373">
        <v>378.26707400000043</v>
      </c>
      <c r="BV126" s="373">
        <v>27.853619000000005</v>
      </c>
      <c r="BW126" s="373">
        <v>70.809876999999972</v>
      </c>
      <c r="BX126" s="373">
        <v>54.946852000000057</v>
      </c>
      <c r="BY126" s="385">
        <v>14346.416607999989</v>
      </c>
      <c r="BZ126" s="385">
        <v>11026.743398000013</v>
      </c>
      <c r="CA126" s="385">
        <v>160.10411099999996</v>
      </c>
      <c r="CB126" s="385">
        <v>1797.1860639999998</v>
      </c>
      <c r="CC126" s="2220"/>
      <c r="CD126" s="2220"/>
      <c r="CE126" s="2220"/>
      <c r="CF126" s="2220"/>
      <c r="CG126" s="2220"/>
      <c r="CH126" s="2220"/>
      <c r="CI126" s="2220"/>
      <c r="CJ126" s="2220"/>
      <c r="CK126" s="2220"/>
      <c r="CL126" s="2220"/>
      <c r="CM126" s="2220"/>
      <c r="CN126" s="2220"/>
      <c r="CO126" s="2220"/>
      <c r="CP126" s="2220"/>
      <c r="CQ126" s="2220"/>
      <c r="CR126" s="2220"/>
      <c r="CS126" s="2220"/>
      <c r="CT126" s="2220"/>
      <c r="CU126" s="2220"/>
      <c r="CV126" s="2220"/>
      <c r="CW126" s="2220"/>
      <c r="CX126" s="2220"/>
      <c r="CY126" s="2220"/>
      <c r="CZ126" s="2157"/>
    </row>
    <row r="127" s="399" customFormat="true" ht="15" customHeight="true" x14ac:dyDescent="0.2">
      <c r="A127" s="2761"/>
      <c r="B127" s="1776" t="s">
        <v>19</v>
      </c>
      <c r="C127" s="1682">
        <v>51.336125520211453</v>
      </c>
      <c r="D127" s="1683">
        <v>46.456451990930084</v>
      </c>
      <c r="E127" s="1683">
        <v>42.787721503803958</v>
      </c>
      <c r="F127" s="1683">
        <v>36.613576165965398</v>
      </c>
      <c r="G127" s="1684">
        <v>13.553406692296624</v>
      </c>
      <c r="H127" s="1685">
        <v>40.418898323511343</v>
      </c>
      <c r="I127" s="1683">
        <v>24.41190947541574</v>
      </c>
      <c r="J127" s="1683">
        <v>12.821147684039497</v>
      </c>
      <c r="K127" s="1683">
        <v>2.7731358088813272</v>
      </c>
      <c r="L127" s="1686">
        <v>0.30629060689084225</v>
      </c>
      <c r="M127" s="1687">
        <v>52.022379153098782</v>
      </c>
      <c r="N127" s="1683">
        <v>47.604831497412356</v>
      </c>
      <c r="O127" s="1683">
        <v>43.824279788220544</v>
      </c>
      <c r="P127" s="1683">
        <v>41.513606731130764</v>
      </c>
      <c r="Q127" s="1684">
        <v>30.141346184951058</v>
      </c>
      <c r="R127" s="1685">
        <v>5.6919859831128479</v>
      </c>
      <c r="S127" s="1683">
        <v>79.606679006801997</v>
      </c>
      <c r="T127" s="1683">
        <v>42.094982909918407</v>
      </c>
      <c r="U127" s="1683">
        <v>42.369235746901388</v>
      </c>
      <c r="V127" s="1683">
        <v>36.947848311670064</v>
      </c>
      <c r="W127" s="1683">
        <v>55.296241319583196</v>
      </c>
      <c r="X127" s="1683">
        <v>39.090383487396586</v>
      </c>
      <c r="Y127" s="1683">
        <v>43.036402712568986</v>
      </c>
      <c r="Z127" s="1683">
        <v>23.274704997052556</v>
      </c>
      <c r="AA127" s="1683">
        <v>57.851967564772224</v>
      </c>
      <c r="AB127" s="2249">
        <v>45.459103839208986</v>
      </c>
      <c r="AC127" s="667"/>
      <c r="AD127" s="667"/>
      <c r="AE127" s="667"/>
      <c r="AF127" s="667"/>
      <c r="AG127" s="667"/>
      <c r="AH127" s="667"/>
      <c r="AI127" s="667"/>
      <c r="AJ127" s="667"/>
      <c r="AK127" s="667"/>
      <c r="AL127" s="667"/>
      <c r="AM127" s="667"/>
      <c r="AN127" s="667"/>
      <c r="AO127" s="667"/>
      <c r="AP127" s="667"/>
      <c r="AQ127" s="667"/>
      <c r="AR127" s="667"/>
      <c r="AS127" s="667"/>
      <c r="AT127" s="667"/>
      <c r="AU127" s="667"/>
      <c r="AV127" s="667"/>
      <c r="AW127" s="667"/>
      <c r="AX127" s="667"/>
      <c r="AY127" s="667"/>
      <c r="AZ127" s="216"/>
      <c r="BA127" s="2553"/>
      <c r="BB127" s="156" t="s">
        <v>19</v>
      </c>
      <c r="BC127" s="369">
        <v>8196.3883680000399</v>
      </c>
      <c r="BD127" s="373">
        <v>7413.0021050000059</v>
      </c>
      <c r="BE127" s="373">
        <v>6835.5729540000075</v>
      </c>
      <c r="BF127" s="373">
        <v>5843.0316750000111</v>
      </c>
      <c r="BG127" s="377">
        <v>2159.3458330000017</v>
      </c>
      <c r="BH127" s="381">
        <v>1167.801745</v>
      </c>
      <c r="BI127" s="373">
        <v>702.9071269999987</v>
      </c>
      <c r="BJ127" s="373">
        <v>370.35009500000007</v>
      </c>
      <c r="BK127" s="373">
        <v>80.261240000000043</v>
      </c>
      <c r="BL127" s="377">
        <v>8.842252000000002</v>
      </c>
      <c r="BM127" s="381">
        <v>6801.4598830000268</v>
      </c>
      <c r="BN127" s="373">
        <v>6226.7162800000106</v>
      </c>
      <c r="BO127" s="373">
        <v>5726.4911380000003</v>
      </c>
      <c r="BP127" s="373">
        <v>5426.6897660000041</v>
      </c>
      <c r="BQ127" s="377">
        <v>3935.8214090000019</v>
      </c>
      <c r="BR127" s="381">
        <v>169.01602599999995</v>
      </c>
      <c r="BS127" s="373">
        <v>538.8831520000009</v>
      </c>
      <c r="BT127" s="373">
        <v>8569.2496950000041</v>
      </c>
      <c r="BU127" s="373">
        <v>354.28458000000069</v>
      </c>
      <c r="BV127" s="373">
        <v>110.09621300000012</v>
      </c>
      <c r="BW127" s="373">
        <v>161.6217059999999</v>
      </c>
      <c r="BX127" s="373">
        <v>85.170571999999964</v>
      </c>
      <c r="BY127" s="385">
        <v>13187.935910000022</v>
      </c>
      <c r="BZ127" s="385">
        <v>3818.9528379999988</v>
      </c>
      <c r="CA127" s="385">
        <v>1069.5554589999988</v>
      </c>
      <c r="CB127" s="385">
        <v>2382.5747840000031</v>
      </c>
      <c r="CC127" s="2220"/>
      <c r="CD127" s="2220"/>
      <c r="CE127" s="2220"/>
      <c r="CF127" s="2220"/>
      <c r="CG127" s="2220"/>
      <c r="CH127" s="2220"/>
      <c r="CI127" s="2220"/>
      <c r="CJ127" s="2220"/>
      <c r="CK127" s="2220"/>
      <c r="CL127" s="2220"/>
      <c r="CM127" s="2220"/>
      <c r="CN127" s="2220"/>
      <c r="CO127" s="2220"/>
      <c r="CP127" s="2220"/>
      <c r="CQ127" s="2220"/>
      <c r="CR127" s="2220"/>
      <c r="CS127" s="2220"/>
      <c r="CT127" s="2220"/>
      <c r="CU127" s="2220"/>
      <c r="CV127" s="2220"/>
      <c r="CW127" s="2220"/>
      <c r="CX127" s="2220"/>
      <c r="CY127" s="2220"/>
      <c r="CZ127" s="2157"/>
    </row>
    <row r="128" s="399" customFormat="true" ht="15" customHeight="true" x14ac:dyDescent="0.2">
      <c r="A128" s="2761" t="s">
        <v>172</v>
      </c>
      <c r="B128" s="1776" t="s">
        <v>49</v>
      </c>
      <c r="C128" s="1682">
        <v>26.139489181257535</v>
      </c>
      <c r="D128" s="1683">
        <v>17.524718702587805</v>
      </c>
      <c r="E128" s="1683">
        <v>26.409691970960136</v>
      </c>
      <c r="F128" s="1683">
        <v>25.513250437629242</v>
      </c>
      <c r="G128" s="1684">
        <v>57.263005572972915</v>
      </c>
      <c r="H128" s="1685">
        <v>55.192647512263207</v>
      </c>
      <c r="I128" s="1683">
        <v>77.504649393047075</v>
      </c>
      <c r="J128" s="1683">
        <v>67.00973964375207</v>
      </c>
      <c r="K128" s="1683">
        <v>73.431873379624662</v>
      </c>
      <c r="L128" s="1686">
        <v>41.500077149753977</v>
      </c>
      <c r="M128" s="1687">
        <v>27.35081863352632</v>
      </c>
      <c r="N128" s="1683">
        <v>11.545182902082562</v>
      </c>
      <c r="O128" s="1683">
        <v>21.906523435828301</v>
      </c>
      <c r="P128" s="1683">
        <v>23.933192538010111</v>
      </c>
      <c r="Q128" s="1684">
        <v>31.487121003752371</v>
      </c>
      <c r="R128" s="1685">
        <v>66.51884226740043</v>
      </c>
      <c r="S128" s="1683">
        <v>52.520610553759305</v>
      </c>
      <c r="T128" s="1683">
        <v>30.632542991182888</v>
      </c>
      <c r="U128" s="1683">
        <v>44.167344538718609</v>
      </c>
      <c r="V128" s="1683">
        <v>50.950492565649661</v>
      </c>
      <c r="W128" s="1683">
        <v>37.36497599753362</v>
      </c>
      <c r="X128" s="1683">
        <v>48.726406621041889</v>
      </c>
      <c r="Y128" s="1683">
        <v>40.798571035631603</v>
      </c>
      <c r="Z128" s="1683">
        <v>28.459109620554905</v>
      </c>
      <c r="AA128" s="1683">
        <v>63.886444559997635</v>
      </c>
      <c r="AB128" s="2249">
        <v>47.96551383812664</v>
      </c>
      <c r="AC128" s="667"/>
      <c r="AD128" s="667"/>
      <c r="AE128" s="667"/>
      <c r="AF128" s="667"/>
      <c r="AG128" s="667"/>
      <c r="AH128" s="667"/>
      <c r="AI128" s="667"/>
      <c r="AJ128" s="667"/>
      <c r="AK128" s="667"/>
      <c r="AL128" s="667"/>
      <c r="AM128" s="667"/>
      <c r="AN128" s="667"/>
      <c r="AO128" s="667"/>
      <c r="AP128" s="667"/>
      <c r="AQ128" s="667"/>
      <c r="AR128" s="667"/>
      <c r="AS128" s="667"/>
      <c r="AT128" s="667"/>
      <c r="AU128" s="667"/>
      <c r="AV128" s="667"/>
      <c r="AW128" s="667"/>
      <c r="AX128" s="667"/>
      <c r="AY128" s="667"/>
      <c r="AZ128" s="216"/>
      <c r="BA128" s="2553" t="s">
        <v>108</v>
      </c>
      <c r="BB128" s="156" t="s">
        <v>49</v>
      </c>
      <c r="BC128" s="1225" t="s">
        <v>35</v>
      </c>
      <c r="BD128" s="1245" t="s">
        <v>35</v>
      </c>
      <c r="BE128" s="1245" t="s">
        <v>35</v>
      </c>
      <c r="BF128" s="1245" t="s">
        <v>35</v>
      </c>
      <c r="BG128" s="1266" t="s">
        <v>35</v>
      </c>
      <c r="BH128" s="1287" t="s">
        <v>35</v>
      </c>
      <c r="BI128" s="1245" t="s">
        <v>35</v>
      </c>
      <c r="BJ128" s="1245" t="s">
        <v>35</v>
      </c>
      <c r="BK128" s="1245" t="s">
        <v>35</v>
      </c>
      <c r="BL128" s="1266" t="s">
        <v>35</v>
      </c>
      <c r="BM128" s="1287" t="s">
        <v>35</v>
      </c>
      <c r="BN128" s="1245" t="s">
        <v>35</v>
      </c>
      <c r="BO128" s="1245" t="s">
        <v>35</v>
      </c>
      <c r="BP128" s="1245" t="s">
        <v>35</v>
      </c>
      <c r="BQ128" s="1266" t="s">
        <v>35</v>
      </c>
      <c r="BR128" s="1287" t="s">
        <v>35</v>
      </c>
      <c r="BS128" s="1245" t="s">
        <v>35</v>
      </c>
      <c r="BT128" s="1245" t="s">
        <v>35</v>
      </c>
      <c r="BU128" s="1245" t="s">
        <v>35</v>
      </c>
      <c r="BV128" s="1245" t="s">
        <v>35</v>
      </c>
      <c r="BW128" s="1245" t="s">
        <v>35</v>
      </c>
      <c r="BX128" s="1245" t="s">
        <v>35</v>
      </c>
      <c r="BY128" s="1306" t="s">
        <v>35</v>
      </c>
      <c r="BZ128" s="1306" t="s">
        <v>35</v>
      </c>
      <c r="CA128" s="1306" t="s">
        <v>35</v>
      </c>
      <c r="CB128" s="1306" t="s">
        <v>35</v>
      </c>
      <c r="CC128" s="2157"/>
      <c r="CD128" s="2157"/>
      <c r="CE128" s="2157"/>
      <c r="CF128" s="2157"/>
      <c r="CG128" s="2157"/>
      <c r="CH128" s="2157"/>
      <c r="CI128" s="2157"/>
      <c r="CJ128" s="2157"/>
      <c r="CK128" s="2157"/>
      <c r="CL128" s="2157"/>
      <c r="CM128" s="2157"/>
      <c r="CN128" s="2157"/>
      <c r="CO128" s="2157"/>
      <c r="CP128" s="2157"/>
      <c r="CQ128" s="2157"/>
      <c r="CR128" s="2157"/>
      <c r="CS128" s="2157"/>
      <c r="CT128" s="2157"/>
      <c r="CU128" s="2157"/>
      <c r="CV128" s="2157"/>
      <c r="CW128" s="2157"/>
      <c r="CX128" s="2157"/>
      <c r="CY128" s="2157"/>
      <c r="CZ128" s="2157"/>
    </row>
    <row r="129" s="399" customFormat="true" ht="15" customHeight="true" x14ac:dyDescent="0.2">
      <c r="A129" s="2762"/>
      <c r="B129" s="1777" t="s">
        <v>48</v>
      </c>
      <c r="C129" s="1688">
        <v>73.860510818742469</v>
      </c>
      <c r="D129" s="1689">
        <v>82.475281297412181</v>
      </c>
      <c r="E129" s="1689">
        <v>73.590308029039775</v>
      </c>
      <c r="F129" s="1689">
        <v>74.486749562370846</v>
      </c>
      <c r="G129" s="1690">
        <v>42.736994427027305</v>
      </c>
      <c r="H129" s="1691">
        <v>44.807352487736722</v>
      </c>
      <c r="I129" s="1689">
        <v>22.495350606952915</v>
      </c>
      <c r="J129" s="1689">
        <v>32.99026035624793</v>
      </c>
      <c r="K129" s="1689">
        <v>26.568126620375367</v>
      </c>
      <c r="L129" s="1692">
        <v>58.499922850246058</v>
      </c>
      <c r="M129" s="1693">
        <v>72.649181366473741</v>
      </c>
      <c r="N129" s="1689">
        <v>88.45481709791747</v>
      </c>
      <c r="O129" s="1689">
        <v>78.093476564171723</v>
      </c>
      <c r="P129" s="1689">
        <v>76.066807461989839</v>
      </c>
      <c r="Q129" s="1690">
        <v>68.51287899624765</v>
      </c>
      <c r="R129" s="1691">
        <v>33.481157732599776</v>
      </c>
      <c r="S129" s="1689">
        <v>47.479389446240653</v>
      </c>
      <c r="T129" s="1689">
        <v>69.367457008817084</v>
      </c>
      <c r="U129" s="1689">
        <v>55.832655461281398</v>
      </c>
      <c r="V129" s="1689">
        <v>49.049507434350325</v>
      </c>
      <c r="W129" s="1689">
        <v>62.635024002466324</v>
      </c>
      <c r="X129" s="1689">
        <v>51.273593378958061</v>
      </c>
      <c r="Y129" s="1689">
        <v>59.201428964368418</v>
      </c>
      <c r="Z129" s="1689">
        <v>71.540890379445131</v>
      </c>
      <c r="AA129" s="1689">
        <v>36.113555440002301</v>
      </c>
      <c r="AB129" s="2250">
        <v>52.034486161873637</v>
      </c>
      <c r="AC129" s="667"/>
      <c r="AD129" s="667"/>
      <c r="AE129" s="667"/>
      <c r="AF129" s="667"/>
      <c r="AG129" s="667"/>
      <c r="AH129" s="667"/>
      <c r="AI129" s="667"/>
      <c r="AJ129" s="667"/>
      <c r="AK129" s="667"/>
      <c r="AL129" s="667"/>
      <c r="AM129" s="667"/>
      <c r="AN129" s="667"/>
      <c r="AO129" s="667"/>
      <c r="AP129" s="667"/>
      <c r="AQ129" s="667"/>
      <c r="AR129" s="667"/>
      <c r="AS129" s="667"/>
      <c r="AT129" s="667"/>
      <c r="AU129" s="667"/>
      <c r="AV129" s="667"/>
      <c r="AW129" s="667"/>
      <c r="AX129" s="667"/>
      <c r="AY129" s="667"/>
      <c r="AZ129" s="216"/>
      <c r="BA129" s="2554"/>
      <c r="BB129" s="157" t="s">
        <v>48</v>
      </c>
      <c r="BC129" s="1226" t="s">
        <v>35</v>
      </c>
      <c r="BD129" s="1246" t="s">
        <v>35</v>
      </c>
      <c r="BE129" s="1246" t="s">
        <v>35</v>
      </c>
      <c r="BF129" s="1246" t="s">
        <v>35</v>
      </c>
      <c r="BG129" s="1267" t="s">
        <v>35</v>
      </c>
      <c r="BH129" s="1288" t="s">
        <v>35</v>
      </c>
      <c r="BI129" s="1246" t="s">
        <v>35</v>
      </c>
      <c r="BJ129" s="1246" t="s">
        <v>35</v>
      </c>
      <c r="BK129" s="1246" t="s">
        <v>35</v>
      </c>
      <c r="BL129" s="1267" t="s">
        <v>35</v>
      </c>
      <c r="BM129" s="1288" t="s">
        <v>35</v>
      </c>
      <c r="BN129" s="1246" t="s">
        <v>35</v>
      </c>
      <c r="BO129" s="1246" t="s">
        <v>35</v>
      </c>
      <c r="BP129" s="1246" t="s">
        <v>35</v>
      </c>
      <c r="BQ129" s="1267" t="s">
        <v>35</v>
      </c>
      <c r="BR129" s="1288" t="s">
        <v>35</v>
      </c>
      <c r="BS129" s="1246" t="s">
        <v>35</v>
      </c>
      <c r="BT129" s="1246" t="s">
        <v>35</v>
      </c>
      <c r="BU129" s="1246" t="s">
        <v>35</v>
      </c>
      <c r="BV129" s="1246" t="s">
        <v>35</v>
      </c>
      <c r="BW129" s="1246" t="s">
        <v>35</v>
      </c>
      <c r="BX129" s="1246" t="s">
        <v>35</v>
      </c>
      <c r="BY129" s="1307" t="s">
        <v>35</v>
      </c>
      <c r="BZ129" s="1307" t="s">
        <v>35</v>
      </c>
      <c r="CA129" s="1307" t="s">
        <v>35</v>
      </c>
      <c r="CB129" s="1307" t="s">
        <v>35</v>
      </c>
      <c r="CC129" s="2158"/>
      <c r="CD129" s="2158"/>
      <c r="CE129" s="2158"/>
      <c r="CF129" s="2158"/>
      <c r="CG129" s="2158"/>
      <c r="CH129" s="2158"/>
      <c r="CI129" s="2158"/>
      <c r="CJ129" s="2158"/>
      <c r="CK129" s="2158"/>
      <c r="CL129" s="2158"/>
      <c r="CM129" s="2158"/>
      <c r="CN129" s="2158"/>
      <c r="CO129" s="2158"/>
      <c r="CP129" s="2158"/>
      <c r="CQ129" s="2158"/>
      <c r="CR129" s="2158"/>
      <c r="CS129" s="2158"/>
      <c r="CT129" s="2158"/>
      <c r="CU129" s="2158"/>
      <c r="CV129" s="2158"/>
      <c r="CW129" s="2158"/>
      <c r="CX129" s="2158"/>
      <c r="CY129" s="2158"/>
      <c r="CZ129" s="2158"/>
    </row>
    <row r="130" s="131" customFormat="true" ht="15" hidden="true" customHeight="true" x14ac:dyDescent="0.2">
      <c r="A130" s="2479" t="s">
        <v>47</v>
      </c>
      <c r="B130" s="248" t="s">
        <v>42</v>
      </c>
      <c r="C130" s="254"/>
      <c r="D130" s="255"/>
      <c r="E130" s="255"/>
      <c r="F130" s="255"/>
      <c r="G130" s="256"/>
      <c r="H130" s="257"/>
      <c r="I130" s="255"/>
      <c r="J130" s="255"/>
      <c r="K130" s="255"/>
      <c r="L130" s="258"/>
      <c r="M130" s="254"/>
      <c r="N130" s="255"/>
      <c r="O130" s="255"/>
      <c r="P130" s="255"/>
      <c r="Q130" s="256"/>
      <c r="R130" s="257"/>
      <c r="S130" s="255"/>
      <c r="T130" s="255"/>
      <c r="U130" s="255"/>
      <c r="V130" s="255"/>
      <c r="W130" s="255"/>
      <c r="X130" s="255"/>
      <c r="Y130" s="255"/>
      <c r="Z130" s="255"/>
      <c r="AA130" s="255"/>
      <c r="AB130" s="258"/>
      <c r="AC130" s="667"/>
      <c r="AD130" s="667"/>
      <c r="AE130" s="667"/>
      <c r="AF130" s="667"/>
      <c r="AG130" s="667"/>
      <c r="AH130" s="667"/>
      <c r="AI130" s="667"/>
      <c r="AJ130" s="667"/>
      <c r="AK130" s="667"/>
      <c r="AL130" s="667"/>
      <c r="AM130" s="667"/>
      <c r="AN130" s="667"/>
      <c r="AO130" s="667"/>
      <c r="AP130" s="667"/>
      <c r="AQ130" s="667"/>
      <c r="AR130" s="667"/>
      <c r="AS130" s="667"/>
      <c r="AT130" s="667"/>
      <c r="AU130" s="667"/>
      <c r="AV130" s="667"/>
      <c r="AW130" s="667"/>
      <c r="AX130" s="667"/>
      <c r="AY130" s="667"/>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480"/>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0"/>
      <c r="AB131" s="263"/>
      <c r="AC131" s="667"/>
      <c r="AD131" s="667"/>
      <c r="AE131" s="667"/>
      <c r="AF131" s="667"/>
      <c r="AG131" s="667"/>
      <c r="AH131" s="667"/>
      <c r="AI131" s="667"/>
      <c r="AJ131" s="667"/>
      <c r="AK131" s="667"/>
      <c r="AL131" s="667"/>
      <c r="AM131" s="667"/>
      <c r="AN131" s="667"/>
      <c r="AO131" s="667"/>
      <c r="AP131" s="667"/>
      <c r="AQ131" s="667"/>
      <c r="AR131" s="667"/>
      <c r="AS131" s="667"/>
      <c r="AT131" s="667"/>
      <c r="AU131" s="667"/>
      <c r="AV131" s="667"/>
      <c r="AW131" s="667"/>
      <c r="AX131" s="667"/>
      <c r="AY131" s="667"/>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481"/>
      <c r="B132" s="241" t="s">
        <v>46</v>
      </c>
      <c r="C132" s="264"/>
      <c r="D132" s="265"/>
      <c r="E132" s="265"/>
      <c r="F132" s="265"/>
      <c r="G132" s="266"/>
      <c r="H132" s="267"/>
      <c r="I132" s="265"/>
      <c r="J132" s="265"/>
      <c r="K132" s="265"/>
      <c r="L132" s="268"/>
      <c r="M132" s="264"/>
      <c r="N132" s="265"/>
      <c r="O132" s="265"/>
      <c r="P132" s="265"/>
      <c r="Q132" s="266"/>
      <c r="R132" s="2063"/>
      <c r="S132" s="2064"/>
      <c r="T132" s="2064"/>
      <c r="U132" s="2064"/>
      <c r="V132" s="2064"/>
      <c r="W132" s="2064"/>
      <c r="X132" s="2064"/>
      <c r="Y132" s="2064"/>
      <c r="Z132" s="2064"/>
      <c r="AA132" s="2064"/>
      <c r="AB132" s="2065"/>
      <c r="AC132" s="667"/>
      <c r="AD132" s="667"/>
      <c r="AE132" s="667"/>
      <c r="AF132" s="667"/>
      <c r="AG132" s="667"/>
      <c r="AH132" s="667"/>
      <c r="AI132" s="667"/>
      <c r="AJ132" s="667"/>
      <c r="AK132" s="667"/>
      <c r="AL132" s="667"/>
      <c r="AM132" s="667"/>
      <c r="AN132" s="667"/>
      <c r="AO132" s="667"/>
      <c r="AP132" s="667"/>
      <c r="AQ132" s="667"/>
      <c r="AR132" s="667"/>
      <c r="AS132" s="667"/>
      <c r="AT132" s="667"/>
      <c r="AU132" s="667"/>
      <c r="AV132" s="667"/>
      <c r="AW132" s="667"/>
      <c r="AX132" s="667"/>
      <c r="AY132" s="667"/>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399" customFormat="true" ht="15" customHeight="true" x14ac:dyDescent="0.2">
      <c r="A133" s="130"/>
      <c r="B133" s="188"/>
      <c r="C133" s="2482" t="s">
        <v>114</v>
      </c>
      <c r="D133" s="2483"/>
      <c r="E133" s="2483"/>
      <c r="F133" s="2483"/>
      <c r="G133" s="2484"/>
      <c r="H133" s="2714" t="s">
        <v>38</v>
      </c>
      <c r="I133" s="2715"/>
      <c r="J133" s="2715"/>
      <c r="K133" s="2715"/>
      <c r="L133" s="2716"/>
      <c r="M133" s="2755" t="s">
        <v>37</v>
      </c>
      <c r="N133" s="2715"/>
      <c r="O133" s="2715"/>
      <c r="P133" s="2715"/>
      <c r="Q133" s="2716"/>
      <c r="R133" s="2225" t="s">
        <v>137</v>
      </c>
      <c r="S133" s="2235"/>
      <c r="T133" s="2235"/>
      <c r="U133" s="2235"/>
      <c r="V133" s="2235"/>
      <c r="W133" s="2235"/>
      <c r="X133" s="2235"/>
      <c r="Y133" s="2235"/>
      <c r="Z133" s="2235"/>
      <c r="AA133" s="2235"/>
      <c r="AB133" s="2236"/>
      <c r="AC133" s="667"/>
      <c r="AD133" s="667"/>
      <c r="AE133" s="667"/>
      <c r="AF133" s="667"/>
      <c r="AG133" s="667"/>
      <c r="AH133" s="667"/>
      <c r="AI133" s="667"/>
      <c r="AJ133" s="667"/>
      <c r="AK133" s="667"/>
      <c r="AL133" s="667"/>
      <c r="AM133" s="667"/>
      <c r="AN133" s="667"/>
      <c r="AO133" s="667"/>
      <c r="AP133" s="667"/>
      <c r="AQ133" s="667"/>
      <c r="AR133" s="667"/>
      <c r="AS133" s="667"/>
      <c r="AT133" s="667"/>
      <c r="AU133" s="667"/>
      <c r="AV133" s="667"/>
      <c r="AW133" s="667"/>
      <c r="AX133" s="667"/>
      <c r="AY133" s="667"/>
      <c r="AZ133" s="216"/>
      <c r="BA133" s="217" t="s">
        <v>128</v>
      </c>
      <c r="BB133" s="116" t="s">
        <v>98</v>
      </c>
      <c r="BC133" s="2555" t="s">
        <v>114</v>
      </c>
      <c r="BD133" s="2556"/>
      <c r="BE133" s="2556"/>
      <c r="BF133" s="2556"/>
      <c r="BG133" s="2557"/>
      <c r="BH133" s="2558" t="s">
        <v>38</v>
      </c>
      <c r="BI133" s="2556"/>
      <c r="BJ133" s="2556"/>
      <c r="BK133" s="2556"/>
      <c r="BL133" s="2557"/>
      <c r="BM133" s="2558" t="s">
        <v>37</v>
      </c>
      <c r="BN133" s="2556"/>
      <c r="BO133" s="2556"/>
      <c r="BP133" s="2556"/>
      <c r="BQ133" s="2559"/>
      <c r="BR133" s="2079" t="s">
        <v>137</v>
      </c>
      <c r="BS133" s="2080"/>
      <c r="BT133" s="2080"/>
      <c r="BU133" s="2080"/>
      <c r="BV133" s="2080"/>
      <c r="BW133" s="2080"/>
      <c r="BX133" s="2080"/>
      <c r="BY133" s="2081"/>
      <c r="BZ133" s="313"/>
      <c r="CA133" s="313"/>
      <c r="CB133" s="313"/>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399" customFormat="true" ht="24" x14ac:dyDescent="0.2">
      <c r="A134" s="189" t="s">
        <v>69</v>
      </c>
      <c r="B134" s="246"/>
      <c r="C134" s="282" t="s">
        <v>0</v>
      </c>
      <c r="D134" s="283" t="s">
        <v>1</v>
      </c>
      <c r="E134" s="283" t="s">
        <v>2</v>
      </c>
      <c r="F134" s="283" t="s">
        <v>3</v>
      </c>
      <c r="G134" s="284" t="s">
        <v>4</v>
      </c>
      <c r="H134" s="1591" t="s">
        <v>0</v>
      </c>
      <c r="I134" s="1559" t="s">
        <v>1</v>
      </c>
      <c r="J134" s="1559" t="s">
        <v>2</v>
      </c>
      <c r="K134" s="1559" t="s">
        <v>3</v>
      </c>
      <c r="L134" s="1560" t="s">
        <v>4</v>
      </c>
      <c r="M134" s="1581" t="s">
        <v>0</v>
      </c>
      <c r="N134" s="1559" t="s">
        <v>1</v>
      </c>
      <c r="O134" s="1559" t="s">
        <v>2</v>
      </c>
      <c r="P134" s="1559" t="s">
        <v>3</v>
      </c>
      <c r="Q134" s="1603" t="s">
        <v>4</v>
      </c>
      <c r="R134" s="1591" t="s">
        <v>336</v>
      </c>
      <c r="S134" s="1559" t="s">
        <v>149</v>
      </c>
      <c r="T134" s="1559" t="s">
        <v>150</v>
      </c>
      <c r="U134" s="1559" t="s">
        <v>337</v>
      </c>
      <c r="V134" s="1559" t="s">
        <v>152</v>
      </c>
      <c r="W134" s="1559" t="s">
        <v>153</v>
      </c>
      <c r="X134" s="1559" t="s">
        <v>154</v>
      </c>
      <c r="Y134" s="1559" t="s">
        <v>155</v>
      </c>
      <c r="Z134" s="1559" t="s">
        <v>156</v>
      </c>
      <c r="AA134" s="1559" t="s">
        <v>157</v>
      </c>
      <c r="AB134" s="1561" t="s">
        <v>158</v>
      </c>
      <c r="AC134" s="667"/>
      <c r="AD134" s="667"/>
      <c r="AE134" s="667"/>
      <c r="AF134" s="667"/>
      <c r="AG134" s="667"/>
      <c r="AH134" s="667"/>
      <c r="AI134" s="667"/>
      <c r="AJ134" s="667"/>
      <c r="AK134" s="667"/>
      <c r="AL134" s="667"/>
      <c r="AM134" s="667"/>
      <c r="AN134" s="667"/>
      <c r="AO134" s="667"/>
      <c r="AP134" s="667"/>
      <c r="AQ134" s="667"/>
      <c r="AR134" s="667"/>
      <c r="AS134" s="667"/>
      <c r="AT134" s="667"/>
      <c r="AU134" s="667"/>
      <c r="AV134" s="667"/>
      <c r="AW134" s="667"/>
      <c r="AX134" s="667"/>
      <c r="AY134" s="667"/>
      <c r="AZ134" s="216"/>
      <c r="BA134" s="200" t="s">
        <v>116</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336</v>
      </c>
      <c r="BS134" s="174" t="s">
        <v>149</v>
      </c>
      <c r="BT134" s="174" t="s">
        <v>150</v>
      </c>
      <c r="BU134" s="174" t="s">
        <v>337</v>
      </c>
      <c r="BV134" s="174" t="s">
        <v>152</v>
      </c>
      <c r="BW134" s="174" t="s">
        <v>153</v>
      </c>
      <c r="BX134" s="174" t="s">
        <v>154</v>
      </c>
      <c r="BY134" s="175" t="s">
        <v>155</v>
      </c>
      <c r="BZ134" s="175" t="s">
        <v>156</v>
      </c>
      <c r="CA134" s="175" t="s">
        <v>157</v>
      </c>
      <c r="CB134" s="175" t="s">
        <v>158</v>
      </c>
      <c r="CC134" s="2159"/>
      <c r="CD134" s="2159"/>
      <c r="CE134" s="2159"/>
      <c r="CF134" s="2159"/>
      <c r="CG134" s="2159"/>
      <c r="CH134" s="2159"/>
      <c r="CI134" s="2159"/>
      <c r="CJ134" s="2159"/>
      <c r="CK134" s="2159"/>
      <c r="CL134" s="2159"/>
      <c r="CM134" s="2159"/>
      <c r="CN134" s="2159"/>
      <c r="CO134" s="2159"/>
      <c r="CP134" s="2159"/>
      <c r="CQ134" s="2159"/>
      <c r="CR134" s="2159"/>
      <c r="CS134" s="2159"/>
      <c r="CT134" s="2159"/>
      <c r="CU134" s="2159"/>
      <c r="CV134" s="2159"/>
      <c r="CW134" s="2159"/>
      <c r="CX134" s="2159"/>
      <c r="CY134" s="2159"/>
      <c r="CZ134" s="2159"/>
    </row>
    <row r="135" s="399" customFormat="true" ht="15" customHeight="true" x14ac:dyDescent="0.2">
      <c r="A135" s="2756" t="s">
        <v>45</v>
      </c>
      <c r="B135" s="1778" t="s">
        <v>44</v>
      </c>
      <c r="C135" s="1694">
        <v>0</v>
      </c>
      <c r="D135" s="1695">
        <v>0</v>
      </c>
      <c r="E135" s="1695">
        <v>0</v>
      </c>
      <c r="F135" s="1695">
        <v>3.650937300254677E-3</v>
      </c>
      <c r="G135" s="1696">
        <v>2.6258434811409739</v>
      </c>
      <c r="H135" s="1697">
        <v>2.0164599764735235E-2</v>
      </c>
      <c r="I135" s="1695">
        <v>0</v>
      </c>
      <c r="J135" s="1695">
        <v>0.50147542054642047</v>
      </c>
      <c r="K135" s="1695">
        <v>0.75868476208006208</v>
      </c>
      <c r="L135" s="1698">
        <v>12.720538846718213</v>
      </c>
      <c r="M135" s="1699">
        <v>0</v>
      </c>
      <c r="N135" s="1695">
        <v>0</v>
      </c>
      <c r="O135" s="1695">
        <v>0</v>
      </c>
      <c r="P135" s="1695">
        <v>0</v>
      </c>
      <c r="Q135" s="1696">
        <v>0.11604680970328214</v>
      </c>
      <c r="R135" s="1697">
        <v>5.7787758043557877</v>
      </c>
      <c r="S135" s="1695">
        <v>0.13677428216451018</v>
      </c>
      <c r="T135" s="1695">
        <v>0</v>
      </c>
      <c r="U135" s="1695">
        <v>0</v>
      </c>
      <c r="V135" s="1695">
        <v>1.2548063204927506</v>
      </c>
      <c r="W135" s="1695">
        <v>1.2692645724406257</v>
      </c>
      <c r="X135" s="1695">
        <v>0.91612611696624247</v>
      </c>
      <c r="Y135" s="1695">
        <v>0.10936844438662605</v>
      </c>
      <c r="Z135" s="1695">
        <v>0.61239258582157807</v>
      </c>
      <c r="AA135" s="1695">
        <v>1.6500903754241798</v>
      </c>
      <c r="AB135" s="2251">
        <v>1.3918698037486819</v>
      </c>
      <c r="AC135" s="667"/>
      <c r="AD135" s="667"/>
      <c r="AE135" s="667"/>
      <c r="AF135" s="667"/>
      <c r="AG135" s="667"/>
      <c r="AH135" s="667"/>
      <c r="AI135" s="667"/>
      <c r="AJ135" s="667"/>
      <c r="AK135" s="667"/>
      <c r="AL135" s="667"/>
      <c r="AM135" s="667"/>
      <c r="AN135" s="667"/>
      <c r="AO135" s="667"/>
      <c r="AP135" s="667"/>
      <c r="AQ135" s="667"/>
      <c r="AR135" s="667"/>
      <c r="AS135" s="667"/>
      <c r="AT135" s="667"/>
      <c r="AU135" s="667"/>
      <c r="AV135" s="667"/>
      <c r="AW135" s="667"/>
      <c r="AX135" s="667"/>
      <c r="AY135" s="667"/>
      <c r="AZ135" s="216"/>
      <c r="BA135" s="2560" t="s">
        <v>45</v>
      </c>
      <c r="BB135" s="158" t="s">
        <v>44</v>
      </c>
      <c r="BC135" s="1227" t="s">
        <v>35</v>
      </c>
      <c r="BD135" s="1247" t="s">
        <v>35</v>
      </c>
      <c r="BE135" s="1247" t="s">
        <v>35</v>
      </c>
      <c r="BF135" s="1247" t="s">
        <v>35</v>
      </c>
      <c r="BG135" s="1268" t="s">
        <v>35</v>
      </c>
      <c r="BH135" s="1289" t="s">
        <v>35</v>
      </c>
      <c r="BI135" s="1247" t="s">
        <v>35</v>
      </c>
      <c r="BJ135" s="1247" t="s">
        <v>35</v>
      </c>
      <c r="BK135" s="1247" t="s">
        <v>35</v>
      </c>
      <c r="BL135" s="1268" t="s">
        <v>35</v>
      </c>
      <c r="BM135" s="1289" t="s">
        <v>35</v>
      </c>
      <c r="BN135" s="1247" t="s">
        <v>35</v>
      </c>
      <c r="BO135" s="1247" t="s">
        <v>35</v>
      </c>
      <c r="BP135" s="1247" t="s">
        <v>35</v>
      </c>
      <c r="BQ135" s="1268" t="s">
        <v>35</v>
      </c>
      <c r="BR135" s="1289" t="s">
        <v>35</v>
      </c>
      <c r="BS135" s="1247" t="s">
        <v>35</v>
      </c>
      <c r="BT135" s="1247" t="s">
        <v>35</v>
      </c>
      <c r="BU135" s="1247" t="s">
        <v>35</v>
      </c>
      <c r="BV135" s="1247" t="s">
        <v>35</v>
      </c>
      <c r="BW135" s="1247" t="s">
        <v>35</v>
      </c>
      <c r="BX135" s="1247" t="s">
        <v>35</v>
      </c>
      <c r="BY135" s="1308" t="s">
        <v>35</v>
      </c>
      <c r="BZ135" s="1308" t="s">
        <v>35</v>
      </c>
      <c r="CA135" s="1308" t="s">
        <v>35</v>
      </c>
      <c r="CB135" s="1308" t="s">
        <v>35</v>
      </c>
      <c r="CC135" s="2160"/>
      <c r="CD135" s="2160"/>
      <c r="CE135" s="2160"/>
      <c r="CF135" s="2160"/>
      <c r="CG135" s="2160"/>
      <c r="CH135" s="2160"/>
      <c r="CI135" s="2160"/>
      <c r="CJ135" s="2160"/>
      <c r="CK135" s="2160"/>
      <c r="CL135" s="2160"/>
      <c r="CM135" s="2160"/>
      <c r="CN135" s="2160"/>
      <c r="CO135" s="2160"/>
      <c r="CP135" s="2160"/>
      <c r="CQ135" s="2160"/>
      <c r="CR135" s="2160"/>
      <c r="CS135" s="2160"/>
      <c r="CT135" s="2160"/>
      <c r="CU135" s="2160"/>
      <c r="CV135" s="2160"/>
      <c r="CW135" s="2160"/>
      <c r="CX135" s="2160"/>
      <c r="CY135" s="2160"/>
      <c r="CZ135" s="2160"/>
    </row>
    <row r="136" s="399" customFormat="true" ht="15" customHeight="true" x14ac:dyDescent="0.2">
      <c r="A136" s="2712"/>
      <c r="B136" s="1779" t="s">
        <v>43</v>
      </c>
      <c r="C136" s="1700">
        <v>3.0091746992237191E-2</v>
      </c>
      <c r="D136" s="1701">
        <v>0</v>
      </c>
      <c r="E136" s="1701">
        <v>1.6636975537931215E-2</v>
      </c>
      <c r="F136" s="1701">
        <v>1.3700495502568849E-2</v>
      </c>
      <c r="G136" s="1702">
        <v>2.8830800175957259</v>
      </c>
      <c r="H136" s="1703">
        <v>7.4535385988310818E-2</v>
      </c>
      <c r="I136" s="1701">
        <v>9.1600163065857179E-2</v>
      </c>
      <c r="J136" s="1701">
        <v>0.40377224242813259</v>
      </c>
      <c r="K136" s="1701">
        <v>1.8571775775679897</v>
      </c>
      <c r="L136" s="1704">
        <v>10.105594702867027</v>
      </c>
      <c r="M136" s="1705">
        <v>3.67481018200361E-2</v>
      </c>
      <c r="N136" s="1701">
        <v>0</v>
      </c>
      <c r="O136" s="1701">
        <v>2.0340252273094918E-2</v>
      </c>
      <c r="P136" s="1701">
        <v>2.5071000777001989E-4</v>
      </c>
      <c r="Q136" s="1702">
        <v>0.76581528517009156</v>
      </c>
      <c r="R136" s="1703">
        <v>3.5837919476737876</v>
      </c>
      <c r="S136" s="1701">
        <v>0.15583956254636716</v>
      </c>
      <c r="T136" s="1701">
        <v>0</v>
      </c>
      <c r="U136" s="1701">
        <v>0.20123120531891384</v>
      </c>
      <c r="V136" s="1701">
        <v>5.3384277025532976</v>
      </c>
      <c r="W136" s="1701">
        <v>0.46068823441598</v>
      </c>
      <c r="X136" s="1701">
        <v>1.393444169515234</v>
      </c>
      <c r="Y136" s="1701">
        <v>0.32082726057168959</v>
      </c>
      <c r="Z136" s="1701">
        <v>0.48284800035932129</v>
      </c>
      <c r="AA136" s="1701">
        <v>0.38079008663634917</v>
      </c>
      <c r="AB136" s="2252">
        <v>2.9684712306767018</v>
      </c>
      <c r="AC136" s="667"/>
      <c r="AD136" s="667"/>
      <c r="AE136" s="667"/>
      <c r="AF136" s="667"/>
      <c r="AG136" s="667"/>
      <c r="AH136" s="667"/>
      <c r="AI136" s="667"/>
      <c r="AJ136" s="667"/>
      <c r="AK136" s="667"/>
      <c r="AL136" s="667"/>
      <c r="AM136" s="667"/>
      <c r="AN136" s="667"/>
      <c r="AO136" s="667"/>
      <c r="AP136" s="667"/>
      <c r="AQ136" s="667"/>
      <c r="AR136" s="667"/>
      <c r="AS136" s="667"/>
      <c r="AT136" s="667"/>
      <c r="AU136" s="667"/>
      <c r="AV136" s="667"/>
      <c r="AW136" s="667"/>
      <c r="AX136" s="667"/>
      <c r="AY136" s="667"/>
      <c r="AZ136" s="216"/>
      <c r="BA136" s="2521"/>
      <c r="BB136" s="159" t="s">
        <v>43</v>
      </c>
      <c r="BC136" s="1228" t="s">
        <v>35</v>
      </c>
      <c r="BD136" s="1248" t="s">
        <v>35</v>
      </c>
      <c r="BE136" s="1248" t="s">
        <v>35</v>
      </c>
      <c r="BF136" s="1248" t="s">
        <v>35</v>
      </c>
      <c r="BG136" s="1269" t="s">
        <v>35</v>
      </c>
      <c r="BH136" s="1290" t="s">
        <v>35</v>
      </c>
      <c r="BI136" s="1248" t="s">
        <v>35</v>
      </c>
      <c r="BJ136" s="1248" t="s">
        <v>35</v>
      </c>
      <c r="BK136" s="1248" t="s">
        <v>35</v>
      </c>
      <c r="BL136" s="1269" t="s">
        <v>35</v>
      </c>
      <c r="BM136" s="1290" t="s">
        <v>35</v>
      </c>
      <c r="BN136" s="1248" t="s">
        <v>35</v>
      </c>
      <c r="BO136" s="1248" t="s">
        <v>35</v>
      </c>
      <c r="BP136" s="1248" t="s">
        <v>35</v>
      </c>
      <c r="BQ136" s="1269" t="s">
        <v>35</v>
      </c>
      <c r="BR136" s="1290" t="s">
        <v>35</v>
      </c>
      <c r="BS136" s="1248" t="s">
        <v>35</v>
      </c>
      <c r="BT136" s="1248" t="s">
        <v>35</v>
      </c>
      <c r="BU136" s="1248" t="s">
        <v>35</v>
      </c>
      <c r="BV136" s="1248" t="s">
        <v>35</v>
      </c>
      <c r="BW136" s="1248" t="s">
        <v>35</v>
      </c>
      <c r="BX136" s="1248" t="s">
        <v>35</v>
      </c>
      <c r="BY136" s="1309" t="s">
        <v>35</v>
      </c>
      <c r="BZ136" s="1309" t="s">
        <v>35</v>
      </c>
      <c r="CA136" s="1309" t="s">
        <v>35</v>
      </c>
      <c r="CB136" s="1309" t="s">
        <v>35</v>
      </c>
      <c r="CC136" s="2161"/>
      <c r="CD136" s="2161"/>
      <c r="CE136" s="2161"/>
      <c r="CF136" s="2161"/>
      <c r="CG136" s="2161"/>
      <c r="CH136" s="2161"/>
      <c r="CI136" s="2161"/>
      <c r="CJ136" s="2161"/>
      <c r="CK136" s="2161"/>
      <c r="CL136" s="2161"/>
      <c r="CM136" s="2161"/>
      <c r="CN136" s="2161"/>
      <c r="CO136" s="2161"/>
      <c r="CP136" s="2161"/>
      <c r="CQ136" s="2161"/>
      <c r="CR136" s="2161"/>
      <c r="CS136" s="2161"/>
      <c r="CT136" s="2161"/>
      <c r="CU136" s="2161"/>
      <c r="CV136" s="2161"/>
      <c r="CW136" s="2161"/>
      <c r="CX136" s="2161"/>
      <c r="CY136" s="2161"/>
      <c r="CZ136" s="2161"/>
    </row>
    <row r="137" s="399" customFormat="true" ht="15" customHeight="true" x14ac:dyDescent="0.2">
      <c r="A137" s="2712"/>
      <c r="B137" s="1779" t="s">
        <v>42</v>
      </c>
      <c r="C137" s="1700">
        <v>5.6385063441139662</v>
      </c>
      <c r="D137" s="1701">
        <v>7.3581725221117349</v>
      </c>
      <c r="E137" s="1701">
        <v>8.7587937687287223</v>
      </c>
      <c r="F137" s="1701">
        <v>11.780191887512956</v>
      </c>
      <c r="G137" s="1702">
        <v>39.145416828119437</v>
      </c>
      <c r="H137" s="1703">
        <v>18.170828735328492</v>
      </c>
      <c r="I137" s="1701">
        <v>25.256607317397272</v>
      </c>
      <c r="J137" s="1701">
        <v>41.220251202055962</v>
      </c>
      <c r="K137" s="1701">
        <v>54.580584082976536</v>
      </c>
      <c r="L137" s="1704">
        <v>61.456947917622742</v>
      </c>
      <c r="M137" s="1705">
        <v>5.0819245273818847</v>
      </c>
      <c r="N137" s="1701">
        <v>6.2344701010843728</v>
      </c>
      <c r="O137" s="1701">
        <v>9.0317783721781346</v>
      </c>
      <c r="P137" s="1701">
        <v>9.2854582167911452</v>
      </c>
      <c r="Q137" s="1702">
        <v>14.730062584778686</v>
      </c>
      <c r="R137" s="1703">
        <v>64.07681155325723</v>
      </c>
      <c r="S137" s="1701">
        <v>14.410927353221892</v>
      </c>
      <c r="T137" s="1701">
        <v>16.922537115509193</v>
      </c>
      <c r="U137" s="1701">
        <v>12.263881088460575</v>
      </c>
      <c r="V137" s="1701">
        <v>47.170569404699521</v>
      </c>
      <c r="W137" s="1701">
        <v>18.747356695984724</v>
      </c>
      <c r="X137" s="1701">
        <v>33.381317906377525</v>
      </c>
      <c r="Y137" s="1701">
        <v>9.7165102328564288</v>
      </c>
      <c r="Z137" s="1701">
        <v>8.4272869164868744</v>
      </c>
      <c r="AA137" s="1701">
        <v>31.66543719806414</v>
      </c>
      <c r="AB137" s="2252">
        <v>15.890564125707177</v>
      </c>
      <c r="AC137" s="667"/>
      <c r="AD137" s="667"/>
      <c r="AE137" s="667"/>
      <c r="AF137" s="667"/>
      <c r="AG137" s="667"/>
      <c r="AH137" s="667"/>
      <c r="AI137" s="667"/>
      <c r="AJ137" s="667"/>
      <c r="AK137" s="667"/>
      <c r="AL137" s="667"/>
      <c r="AM137" s="667"/>
      <c r="AN137" s="667"/>
      <c r="AO137" s="667"/>
      <c r="AP137" s="667"/>
      <c r="AQ137" s="667"/>
      <c r="AR137" s="667"/>
      <c r="AS137" s="667"/>
      <c r="AT137" s="667"/>
      <c r="AU137" s="667"/>
      <c r="AV137" s="667"/>
      <c r="AW137" s="667"/>
      <c r="AX137" s="667"/>
      <c r="AY137" s="667"/>
      <c r="AZ137" s="216"/>
      <c r="BA137" s="2521"/>
      <c r="BB137" s="159" t="s">
        <v>42</v>
      </c>
      <c r="BC137" s="1228" t="s">
        <v>35</v>
      </c>
      <c r="BD137" s="1248" t="s">
        <v>35</v>
      </c>
      <c r="BE137" s="1248" t="s">
        <v>35</v>
      </c>
      <c r="BF137" s="1248" t="s">
        <v>35</v>
      </c>
      <c r="BG137" s="1269" t="s">
        <v>35</v>
      </c>
      <c r="BH137" s="1290" t="s">
        <v>35</v>
      </c>
      <c r="BI137" s="1248" t="s">
        <v>35</v>
      </c>
      <c r="BJ137" s="1248" t="s">
        <v>35</v>
      </c>
      <c r="BK137" s="1248" t="s">
        <v>35</v>
      </c>
      <c r="BL137" s="1269" t="s">
        <v>35</v>
      </c>
      <c r="BM137" s="1290" t="s">
        <v>35</v>
      </c>
      <c r="BN137" s="1248" t="s">
        <v>35</v>
      </c>
      <c r="BO137" s="1248" t="s">
        <v>35</v>
      </c>
      <c r="BP137" s="1248" t="s">
        <v>35</v>
      </c>
      <c r="BQ137" s="1269" t="s">
        <v>35</v>
      </c>
      <c r="BR137" s="1290" t="s">
        <v>35</v>
      </c>
      <c r="BS137" s="1248" t="s">
        <v>35</v>
      </c>
      <c r="BT137" s="1248" t="s">
        <v>35</v>
      </c>
      <c r="BU137" s="1248" t="s">
        <v>35</v>
      </c>
      <c r="BV137" s="1248" t="s">
        <v>35</v>
      </c>
      <c r="BW137" s="1248" t="s">
        <v>35</v>
      </c>
      <c r="BX137" s="1248" t="s">
        <v>35</v>
      </c>
      <c r="BY137" s="1309" t="s">
        <v>35</v>
      </c>
      <c r="BZ137" s="1309" t="s">
        <v>35</v>
      </c>
      <c r="CA137" s="1309" t="s">
        <v>35</v>
      </c>
      <c r="CB137" s="1309" t="s">
        <v>35</v>
      </c>
      <c r="CC137" s="2161"/>
      <c r="CD137" s="2161"/>
      <c r="CE137" s="2161"/>
      <c r="CF137" s="2161"/>
      <c r="CG137" s="2161"/>
      <c r="CH137" s="2161"/>
      <c r="CI137" s="2161"/>
      <c r="CJ137" s="2161"/>
      <c r="CK137" s="2161"/>
      <c r="CL137" s="2161"/>
      <c r="CM137" s="2161"/>
      <c r="CN137" s="2161"/>
      <c r="CO137" s="2161"/>
      <c r="CP137" s="2161"/>
      <c r="CQ137" s="2161"/>
      <c r="CR137" s="2161"/>
      <c r="CS137" s="2161"/>
      <c r="CT137" s="2161"/>
      <c r="CU137" s="2161"/>
      <c r="CV137" s="2161"/>
      <c r="CW137" s="2161"/>
      <c r="CX137" s="2161"/>
      <c r="CY137" s="2161"/>
      <c r="CZ137" s="2161"/>
    </row>
    <row r="138" s="399" customFormat="true" ht="15" customHeight="true" x14ac:dyDescent="0.2">
      <c r="A138" s="2712"/>
      <c r="B138" s="1779" t="s">
        <v>41</v>
      </c>
      <c r="C138" s="1700">
        <v>42.995276388682399</v>
      </c>
      <c r="D138" s="1701">
        <v>46.185375486958108</v>
      </c>
      <c r="E138" s="1701">
        <v>48.436847751929008</v>
      </c>
      <c r="F138" s="1701">
        <v>51.589369037013135</v>
      </c>
      <c r="G138" s="1702">
        <v>41.812752114066335</v>
      </c>
      <c r="H138" s="1703">
        <v>41.318551559835115</v>
      </c>
      <c r="I138" s="1701">
        <v>50.245686424813741</v>
      </c>
      <c r="J138" s="1701">
        <v>45.079078181137092</v>
      </c>
      <c r="K138" s="1701">
        <v>40.030579386647894</v>
      </c>
      <c r="L138" s="1704">
        <v>15.410721871093244</v>
      </c>
      <c r="M138" s="1705">
        <v>42.858948217699385</v>
      </c>
      <c r="N138" s="1701">
        <v>46.160698401503062</v>
      </c>
      <c r="O138" s="1701">
        <v>47.123601587328181</v>
      </c>
      <c r="P138" s="1701">
        <v>49.200684342070126</v>
      </c>
      <c r="Q138" s="1702">
        <v>54.284967878338072</v>
      </c>
      <c r="R138" s="1703">
        <v>20.870332069973458</v>
      </c>
      <c r="S138" s="1701">
        <v>5.6897797952655882</v>
      </c>
      <c r="T138" s="1701">
        <v>41.01675116372455</v>
      </c>
      <c r="U138" s="1701">
        <v>45.200315451817573</v>
      </c>
      <c r="V138" s="1701">
        <v>9.335606898982503</v>
      </c>
      <c r="W138" s="1701">
        <v>24.226449177575223</v>
      </c>
      <c r="X138" s="1701">
        <v>25.218728319744372</v>
      </c>
      <c r="Y138" s="1701">
        <v>46.816891349616405</v>
      </c>
      <c r="Z138" s="1701">
        <v>67.202767500279677</v>
      </c>
      <c r="AA138" s="1701">
        <v>8.6328707359648593</v>
      </c>
      <c r="AB138" s="2252">
        <v>34.289991000658205</v>
      </c>
      <c r="AC138" s="667"/>
      <c r="AD138" s="667"/>
      <c r="AE138" s="667"/>
      <c r="AF138" s="667"/>
      <c r="AG138" s="667"/>
      <c r="AH138" s="667"/>
      <c r="AI138" s="667"/>
      <c r="AJ138" s="667"/>
      <c r="AK138" s="667"/>
      <c r="AL138" s="667"/>
      <c r="AM138" s="667"/>
      <c r="AN138" s="667"/>
      <c r="AO138" s="667"/>
      <c r="AP138" s="667"/>
      <c r="AQ138" s="667"/>
      <c r="AR138" s="667"/>
      <c r="AS138" s="667"/>
      <c r="AT138" s="667"/>
      <c r="AU138" s="667"/>
      <c r="AV138" s="667"/>
      <c r="AW138" s="667"/>
      <c r="AX138" s="667"/>
      <c r="AY138" s="667"/>
      <c r="AZ138" s="216"/>
      <c r="BA138" s="2521"/>
      <c r="BB138" s="159" t="s">
        <v>41</v>
      </c>
      <c r="BC138" s="1228" t="s">
        <v>35</v>
      </c>
      <c r="BD138" s="1248" t="s">
        <v>35</v>
      </c>
      <c r="BE138" s="1248" t="s">
        <v>35</v>
      </c>
      <c r="BF138" s="1248" t="s">
        <v>35</v>
      </c>
      <c r="BG138" s="1269" t="s">
        <v>35</v>
      </c>
      <c r="BH138" s="1290" t="s">
        <v>35</v>
      </c>
      <c r="BI138" s="1248" t="s">
        <v>35</v>
      </c>
      <c r="BJ138" s="1248" t="s">
        <v>35</v>
      </c>
      <c r="BK138" s="1248" t="s">
        <v>35</v>
      </c>
      <c r="BL138" s="1269" t="s">
        <v>35</v>
      </c>
      <c r="BM138" s="1290" t="s">
        <v>35</v>
      </c>
      <c r="BN138" s="1248" t="s">
        <v>35</v>
      </c>
      <c r="BO138" s="1248" t="s">
        <v>35</v>
      </c>
      <c r="BP138" s="1248" t="s">
        <v>35</v>
      </c>
      <c r="BQ138" s="1269" t="s">
        <v>35</v>
      </c>
      <c r="BR138" s="1290" t="s">
        <v>35</v>
      </c>
      <c r="BS138" s="1248" t="s">
        <v>35</v>
      </c>
      <c r="BT138" s="1248" t="s">
        <v>35</v>
      </c>
      <c r="BU138" s="1248" t="s">
        <v>35</v>
      </c>
      <c r="BV138" s="1248" t="s">
        <v>35</v>
      </c>
      <c r="BW138" s="1248" t="s">
        <v>35</v>
      </c>
      <c r="BX138" s="1248" t="s">
        <v>35</v>
      </c>
      <c r="BY138" s="1309" t="s">
        <v>35</v>
      </c>
      <c r="BZ138" s="1309" t="s">
        <v>35</v>
      </c>
      <c r="CA138" s="1309" t="s">
        <v>35</v>
      </c>
      <c r="CB138" s="1309" t="s">
        <v>35</v>
      </c>
      <c r="CC138" s="2161"/>
      <c r="CD138" s="2161"/>
      <c r="CE138" s="2161"/>
      <c r="CF138" s="2161"/>
      <c r="CG138" s="2161"/>
      <c r="CH138" s="2161"/>
      <c r="CI138" s="2161"/>
      <c r="CJ138" s="2161"/>
      <c r="CK138" s="2161"/>
      <c r="CL138" s="2161"/>
      <c r="CM138" s="2161"/>
      <c r="CN138" s="2161"/>
      <c r="CO138" s="2161"/>
      <c r="CP138" s="2161"/>
      <c r="CQ138" s="2161"/>
      <c r="CR138" s="2161"/>
      <c r="CS138" s="2161"/>
      <c r="CT138" s="2161"/>
      <c r="CU138" s="2161"/>
      <c r="CV138" s="2161"/>
      <c r="CW138" s="2161"/>
      <c r="CX138" s="2161"/>
      <c r="CY138" s="2161"/>
      <c r="CZ138" s="2161"/>
    </row>
    <row r="139" s="399" customFormat="true" ht="15" customHeight="true" x14ac:dyDescent="0.2">
      <c r="A139" s="2712"/>
      <c r="B139" s="1779" t="s">
        <v>19</v>
      </c>
      <c r="C139" s="1700">
        <v>51.336125520211453</v>
      </c>
      <c r="D139" s="1701">
        <v>46.456451990930084</v>
      </c>
      <c r="E139" s="1701">
        <v>42.787721503803958</v>
      </c>
      <c r="F139" s="1701">
        <v>36.613087642671225</v>
      </c>
      <c r="G139" s="1702">
        <v>13.53290755907757</v>
      </c>
      <c r="H139" s="1703">
        <v>40.415919719083213</v>
      </c>
      <c r="I139" s="1701">
        <v>24.406106094722904</v>
      </c>
      <c r="J139" s="1701">
        <v>12.795422953832384</v>
      </c>
      <c r="K139" s="1701">
        <v>2.7729741907276071</v>
      </c>
      <c r="L139" s="1704">
        <v>0.30619666169894538</v>
      </c>
      <c r="M139" s="1705">
        <v>52.022379153098782</v>
      </c>
      <c r="N139" s="1701">
        <v>47.604831497412356</v>
      </c>
      <c r="O139" s="1701">
        <v>43.824279788220544</v>
      </c>
      <c r="P139" s="1701">
        <v>41.513606731130764</v>
      </c>
      <c r="Q139" s="1702">
        <v>30.103107442010035</v>
      </c>
      <c r="R139" s="1703">
        <v>5.6902886247396278</v>
      </c>
      <c r="S139" s="1701">
        <v>79.606679006801997</v>
      </c>
      <c r="T139" s="1701">
        <v>42.060711720766669</v>
      </c>
      <c r="U139" s="1701">
        <v>42.334572254403277</v>
      </c>
      <c r="V139" s="1701">
        <v>36.900589673271831</v>
      </c>
      <c r="W139" s="1701">
        <v>55.296241319583196</v>
      </c>
      <c r="X139" s="1701">
        <v>39.090383487396586</v>
      </c>
      <c r="Y139" s="1701">
        <v>43.036402712568986</v>
      </c>
      <c r="Z139" s="1701">
        <v>23.274704997052556</v>
      </c>
      <c r="AA139" s="1701">
        <v>57.67081160391038</v>
      </c>
      <c r="AB139" s="2252">
        <v>45.459103839208986</v>
      </c>
      <c r="AC139" s="667"/>
      <c r="AD139" s="667"/>
      <c r="AE139" s="667"/>
      <c r="AF139" s="667"/>
      <c r="AG139" s="667"/>
      <c r="AH139" s="667"/>
      <c r="AI139" s="667"/>
      <c r="AJ139" s="667"/>
      <c r="AK139" s="667"/>
      <c r="AL139" s="667"/>
      <c r="AM139" s="667"/>
      <c r="AN139" s="667"/>
      <c r="AO139" s="667"/>
      <c r="AP139" s="667"/>
      <c r="AQ139" s="667"/>
      <c r="AR139" s="667"/>
      <c r="AS139" s="667"/>
      <c r="AT139" s="667"/>
      <c r="AU139" s="667"/>
      <c r="AV139" s="667"/>
      <c r="AW139" s="667"/>
      <c r="AX139" s="667"/>
      <c r="AY139" s="667"/>
      <c r="AZ139" s="216"/>
      <c r="BA139" s="2521"/>
      <c r="BB139" s="159" t="s">
        <v>19</v>
      </c>
      <c r="BC139" s="1228" t="s">
        <v>35</v>
      </c>
      <c r="BD139" s="1248" t="s">
        <v>35</v>
      </c>
      <c r="BE139" s="1248" t="s">
        <v>35</v>
      </c>
      <c r="BF139" s="1248" t="s">
        <v>35</v>
      </c>
      <c r="BG139" s="1269" t="s">
        <v>35</v>
      </c>
      <c r="BH139" s="1290" t="s">
        <v>35</v>
      </c>
      <c r="BI139" s="1248" t="s">
        <v>35</v>
      </c>
      <c r="BJ139" s="1248" t="s">
        <v>35</v>
      </c>
      <c r="BK139" s="1248" t="s">
        <v>35</v>
      </c>
      <c r="BL139" s="1269" t="s">
        <v>35</v>
      </c>
      <c r="BM139" s="1290" t="s">
        <v>35</v>
      </c>
      <c r="BN139" s="1248" t="s">
        <v>35</v>
      </c>
      <c r="BO139" s="1248" t="s">
        <v>35</v>
      </c>
      <c r="BP139" s="1248" t="s">
        <v>35</v>
      </c>
      <c r="BQ139" s="1269" t="s">
        <v>35</v>
      </c>
      <c r="BR139" s="1290" t="s">
        <v>35</v>
      </c>
      <c r="BS139" s="1248" t="s">
        <v>35</v>
      </c>
      <c r="BT139" s="1248" t="s">
        <v>35</v>
      </c>
      <c r="BU139" s="1248" t="s">
        <v>35</v>
      </c>
      <c r="BV139" s="1248" t="s">
        <v>35</v>
      </c>
      <c r="BW139" s="1248" t="s">
        <v>35</v>
      </c>
      <c r="BX139" s="1248" t="s">
        <v>35</v>
      </c>
      <c r="BY139" s="1309" t="s">
        <v>35</v>
      </c>
      <c r="BZ139" s="1309" t="s">
        <v>35</v>
      </c>
      <c r="CA139" s="1309" t="s">
        <v>35</v>
      </c>
      <c r="CB139" s="1309" t="s">
        <v>35</v>
      </c>
      <c r="CC139" s="2161"/>
      <c r="CD139" s="2161"/>
      <c r="CE139" s="2161"/>
      <c r="CF139" s="2161"/>
      <c r="CG139" s="2161"/>
      <c r="CH139" s="2161"/>
      <c r="CI139" s="2161"/>
      <c r="CJ139" s="2161"/>
      <c r="CK139" s="2161"/>
      <c r="CL139" s="2161"/>
      <c r="CM139" s="2161"/>
      <c r="CN139" s="2161"/>
      <c r="CO139" s="2161"/>
      <c r="CP139" s="2161"/>
      <c r="CQ139" s="2161"/>
      <c r="CR139" s="2161"/>
      <c r="CS139" s="2161"/>
      <c r="CT139" s="2161"/>
      <c r="CU139" s="2161"/>
      <c r="CV139" s="2161"/>
      <c r="CW139" s="2161"/>
      <c r="CX139" s="2161"/>
      <c r="CY139" s="2161"/>
      <c r="CZ139" s="2161"/>
    </row>
    <row r="140" s="130" customFormat="true" ht="15" customHeight="true" x14ac:dyDescent="0.2">
      <c r="A140" s="2467" t="s">
        <v>106</v>
      </c>
      <c r="B140" s="252" t="s">
        <v>64</v>
      </c>
      <c r="C140" s="1152" t="s">
        <v>35</v>
      </c>
      <c r="D140" s="1166" t="s">
        <v>35</v>
      </c>
      <c r="E140" s="1166" t="s">
        <v>35</v>
      </c>
      <c r="F140" s="1166" t="s">
        <v>35</v>
      </c>
      <c r="G140" s="1180" t="s">
        <v>35</v>
      </c>
      <c r="H140" s="1194" t="s">
        <v>35</v>
      </c>
      <c r="I140" s="1166" t="s">
        <v>35</v>
      </c>
      <c r="J140" s="1166" t="s">
        <v>35</v>
      </c>
      <c r="K140" s="1166" t="s">
        <v>35</v>
      </c>
      <c r="L140" s="1208" t="s">
        <v>35</v>
      </c>
      <c r="M140" s="1215" t="s">
        <v>35</v>
      </c>
      <c r="N140" s="1166" t="s">
        <v>35</v>
      </c>
      <c r="O140" s="1166" t="s">
        <v>35</v>
      </c>
      <c r="P140" s="1166" t="s">
        <v>35</v>
      </c>
      <c r="Q140" s="1180" t="s">
        <v>35</v>
      </c>
      <c r="R140" s="1194" t="s">
        <v>35</v>
      </c>
      <c r="S140" s="1166" t="s">
        <v>35</v>
      </c>
      <c r="T140" s="1166" t="s">
        <v>35</v>
      </c>
      <c r="U140" s="1166" t="s">
        <v>35</v>
      </c>
      <c r="V140" s="1166" t="s">
        <v>35</v>
      </c>
      <c r="W140" s="1166" t="s">
        <v>35</v>
      </c>
      <c r="X140" s="1166" t="s">
        <v>35</v>
      </c>
      <c r="Y140" s="1217" t="s">
        <v>35</v>
      </c>
      <c r="Z140" s="1217" t="s">
        <v>35</v>
      </c>
      <c r="AA140" s="1217" t="s">
        <v>35</v>
      </c>
      <c r="AB140" s="2115" t="s">
        <v>35</v>
      </c>
      <c r="AC140" s="2141"/>
      <c r="AD140" s="2141"/>
      <c r="AE140" s="2141"/>
      <c r="AF140" s="2141"/>
      <c r="AG140" s="2141"/>
      <c r="AH140" s="2141"/>
      <c r="AI140" s="2141"/>
      <c r="AJ140" s="2141"/>
      <c r="AK140" s="2141"/>
      <c r="AL140" s="2141"/>
      <c r="AM140" s="2141"/>
      <c r="AN140" s="2141"/>
      <c r="AO140" s="2141"/>
      <c r="AP140" s="2141"/>
      <c r="AQ140" s="2141"/>
      <c r="AR140" s="2141"/>
      <c r="AS140" s="2141"/>
      <c r="AT140" s="2141"/>
      <c r="AU140" s="2141"/>
      <c r="AV140" s="2141"/>
      <c r="AW140" s="2141"/>
      <c r="AX140" s="2141"/>
      <c r="AY140" s="2141"/>
      <c r="AZ140" s="215"/>
      <c r="BA140" s="2521" t="s">
        <v>106</v>
      </c>
      <c r="BB140" s="159" t="s">
        <v>64</v>
      </c>
      <c r="BC140" s="1228" t="s">
        <v>35</v>
      </c>
      <c r="BD140" s="1248" t="s">
        <v>35</v>
      </c>
      <c r="BE140" s="1248" t="s">
        <v>35</v>
      </c>
      <c r="BF140" s="1248" t="s">
        <v>35</v>
      </c>
      <c r="BG140" s="1269" t="s">
        <v>35</v>
      </c>
      <c r="BH140" s="1290" t="s">
        <v>35</v>
      </c>
      <c r="BI140" s="1248" t="s">
        <v>35</v>
      </c>
      <c r="BJ140" s="1248" t="s">
        <v>35</v>
      </c>
      <c r="BK140" s="1248" t="s">
        <v>35</v>
      </c>
      <c r="BL140" s="1269" t="s">
        <v>35</v>
      </c>
      <c r="BM140" s="1290" t="s">
        <v>35</v>
      </c>
      <c r="BN140" s="1248" t="s">
        <v>35</v>
      </c>
      <c r="BO140" s="1248" t="s">
        <v>35</v>
      </c>
      <c r="BP140" s="1248" t="s">
        <v>35</v>
      </c>
      <c r="BQ140" s="1269" t="s">
        <v>35</v>
      </c>
      <c r="BR140" s="1290" t="s">
        <v>35</v>
      </c>
      <c r="BS140" s="1248" t="s">
        <v>35</v>
      </c>
      <c r="BT140" s="1248" t="s">
        <v>35</v>
      </c>
      <c r="BU140" s="1248" t="s">
        <v>35</v>
      </c>
      <c r="BV140" s="1248" t="s">
        <v>35</v>
      </c>
      <c r="BW140" s="1248" t="s">
        <v>35</v>
      </c>
      <c r="BX140" s="1248" t="s">
        <v>35</v>
      </c>
      <c r="BY140" s="1309" t="s">
        <v>35</v>
      </c>
      <c r="BZ140" s="1309" t="s">
        <v>35</v>
      </c>
      <c r="CA140" s="1309" t="s">
        <v>35</v>
      </c>
      <c r="CB140" s="1309" t="s">
        <v>35</v>
      </c>
      <c r="CC140" s="2161"/>
      <c r="CD140" s="2161"/>
      <c r="CE140" s="2161"/>
      <c r="CF140" s="2161"/>
      <c r="CG140" s="2161"/>
      <c r="CH140" s="2161"/>
      <c r="CI140" s="2161"/>
      <c r="CJ140" s="2161"/>
      <c r="CK140" s="2161"/>
      <c r="CL140" s="2161"/>
      <c r="CM140" s="2161"/>
      <c r="CN140" s="2161"/>
      <c r="CO140" s="2161"/>
      <c r="CP140" s="2161"/>
      <c r="CQ140" s="2161"/>
      <c r="CR140" s="2161"/>
      <c r="CS140" s="2161"/>
      <c r="CT140" s="2161"/>
      <c r="CU140" s="2161"/>
      <c r="CV140" s="2161"/>
      <c r="CW140" s="2161"/>
      <c r="CX140" s="2161"/>
      <c r="CY140" s="2161"/>
      <c r="CZ140" s="2161"/>
    </row>
    <row r="141" s="130" customFormat="true" ht="15" customHeight="true" x14ac:dyDescent="0.2">
      <c r="A141" s="2467"/>
      <c r="B141" s="252" t="s">
        <v>65</v>
      </c>
      <c r="C141" s="1152" t="s">
        <v>35</v>
      </c>
      <c r="D141" s="1166" t="s">
        <v>35</v>
      </c>
      <c r="E141" s="1166" t="s">
        <v>35</v>
      </c>
      <c r="F141" s="1166" t="s">
        <v>35</v>
      </c>
      <c r="G141" s="1180" t="s">
        <v>35</v>
      </c>
      <c r="H141" s="1194" t="s">
        <v>35</v>
      </c>
      <c r="I141" s="1166" t="s">
        <v>35</v>
      </c>
      <c r="J141" s="1166" t="s">
        <v>35</v>
      </c>
      <c r="K141" s="1166" t="s">
        <v>35</v>
      </c>
      <c r="L141" s="1208" t="s">
        <v>35</v>
      </c>
      <c r="M141" s="1215" t="s">
        <v>35</v>
      </c>
      <c r="N141" s="1166" t="s">
        <v>35</v>
      </c>
      <c r="O141" s="1166" t="s">
        <v>35</v>
      </c>
      <c r="P141" s="1166" t="s">
        <v>35</v>
      </c>
      <c r="Q141" s="1180" t="s">
        <v>35</v>
      </c>
      <c r="R141" s="1194" t="s">
        <v>35</v>
      </c>
      <c r="S141" s="1166" t="s">
        <v>35</v>
      </c>
      <c r="T141" s="1166" t="s">
        <v>35</v>
      </c>
      <c r="U141" s="1166" t="s">
        <v>35</v>
      </c>
      <c r="V141" s="1166" t="s">
        <v>35</v>
      </c>
      <c r="W141" s="1166" t="s">
        <v>35</v>
      </c>
      <c r="X141" s="1166" t="s">
        <v>35</v>
      </c>
      <c r="Y141" s="1217" t="s">
        <v>35</v>
      </c>
      <c r="Z141" s="1217" t="s">
        <v>35</v>
      </c>
      <c r="AA141" s="1217" t="s">
        <v>35</v>
      </c>
      <c r="AB141" s="2115" t="s">
        <v>35</v>
      </c>
      <c r="AC141" s="2141"/>
      <c r="AD141" s="2141"/>
      <c r="AE141" s="2141"/>
      <c r="AF141" s="2141"/>
      <c r="AG141" s="2141"/>
      <c r="AH141" s="2141"/>
      <c r="AI141" s="2141"/>
      <c r="AJ141" s="2141"/>
      <c r="AK141" s="2141"/>
      <c r="AL141" s="2141"/>
      <c r="AM141" s="2141"/>
      <c r="AN141" s="2141"/>
      <c r="AO141" s="2141"/>
      <c r="AP141" s="2141"/>
      <c r="AQ141" s="2141"/>
      <c r="AR141" s="2141"/>
      <c r="AS141" s="2141"/>
      <c r="AT141" s="2141"/>
      <c r="AU141" s="2141"/>
      <c r="AV141" s="2141"/>
      <c r="AW141" s="2141"/>
      <c r="AX141" s="2141"/>
      <c r="AY141" s="2141"/>
      <c r="AZ141" s="215"/>
      <c r="BA141" s="2521"/>
      <c r="BB141" s="159" t="s">
        <v>65</v>
      </c>
      <c r="BC141" s="1228" t="s">
        <v>35</v>
      </c>
      <c r="BD141" s="1248" t="s">
        <v>35</v>
      </c>
      <c r="BE141" s="1248" t="s">
        <v>35</v>
      </c>
      <c r="BF141" s="1248" t="s">
        <v>35</v>
      </c>
      <c r="BG141" s="1269" t="s">
        <v>35</v>
      </c>
      <c r="BH141" s="1290" t="s">
        <v>35</v>
      </c>
      <c r="BI141" s="1248" t="s">
        <v>35</v>
      </c>
      <c r="BJ141" s="1248" t="s">
        <v>35</v>
      </c>
      <c r="BK141" s="1248" t="s">
        <v>35</v>
      </c>
      <c r="BL141" s="1269" t="s">
        <v>35</v>
      </c>
      <c r="BM141" s="1290" t="s">
        <v>35</v>
      </c>
      <c r="BN141" s="1248" t="s">
        <v>35</v>
      </c>
      <c r="BO141" s="1248" t="s">
        <v>35</v>
      </c>
      <c r="BP141" s="1248" t="s">
        <v>35</v>
      </c>
      <c r="BQ141" s="1269" t="s">
        <v>35</v>
      </c>
      <c r="BR141" s="1290" t="s">
        <v>35</v>
      </c>
      <c r="BS141" s="1248" t="s">
        <v>35</v>
      </c>
      <c r="BT141" s="1248" t="s">
        <v>35</v>
      </c>
      <c r="BU141" s="1248" t="s">
        <v>35</v>
      </c>
      <c r="BV141" s="1248" t="s">
        <v>35</v>
      </c>
      <c r="BW141" s="1248" t="s">
        <v>35</v>
      </c>
      <c r="BX141" s="1248" t="s">
        <v>35</v>
      </c>
      <c r="BY141" s="1309" t="s">
        <v>35</v>
      </c>
      <c r="BZ141" s="1309" t="s">
        <v>35</v>
      </c>
      <c r="CA141" s="1309" t="s">
        <v>35</v>
      </c>
      <c r="CB141" s="1309" t="s">
        <v>35</v>
      </c>
      <c r="CC141" s="2161"/>
      <c r="CD141" s="2161"/>
      <c r="CE141" s="2161"/>
      <c r="CF141" s="2161"/>
      <c r="CG141" s="2161"/>
      <c r="CH141" s="2161"/>
      <c r="CI141" s="2161"/>
      <c r="CJ141" s="2161"/>
      <c r="CK141" s="2161"/>
      <c r="CL141" s="2161"/>
      <c r="CM141" s="2161"/>
      <c r="CN141" s="2161"/>
      <c r="CO141" s="2161"/>
      <c r="CP141" s="2161"/>
      <c r="CQ141" s="2161"/>
      <c r="CR141" s="2161"/>
      <c r="CS141" s="2161"/>
      <c r="CT141" s="2161"/>
      <c r="CU141" s="2161"/>
      <c r="CV141" s="2161"/>
      <c r="CW141" s="2161"/>
      <c r="CX141" s="2161"/>
      <c r="CY141" s="2161"/>
      <c r="CZ141" s="2161"/>
    </row>
    <row r="142" s="130" customFormat="true" ht="15" customHeight="true" x14ac:dyDescent="0.2">
      <c r="A142" s="2467"/>
      <c r="B142" s="252" t="s">
        <v>66</v>
      </c>
      <c r="C142" s="1152" t="s">
        <v>35</v>
      </c>
      <c r="D142" s="1166" t="s">
        <v>35</v>
      </c>
      <c r="E142" s="1166" t="s">
        <v>35</v>
      </c>
      <c r="F142" s="1166" t="s">
        <v>35</v>
      </c>
      <c r="G142" s="1180" t="s">
        <v>35</v>
      </c>
      <c r="H142" s="1194" t="s">
        <v>35</v>
      </c>
      <c r="I142" s="1166" t="s">
        <v>35</v>
      </c>
      <c r="J142" s="1166" t="s">
        <v>35</v>
      </c>
      <c r="K142" s="1166" t="s">
        <v>35</v>
      </c>
      <c r="L142" s="1208" t="s">
        <v>35</v>
      </c>
      <c r="M142" s="1215" t="s">
        <v>35</v>
      </c>
      <c r="N142" s="1166" t="s">
        <v>35</v>
      </c>
      <c r="O142" s="1166" t="s">
        <v>35</v>
      </c>
      <c r="P142" s="1166" t="s">
        <v>35</v>
      </c>
      <c r="Q142" s="1180" t="s">
        <v>35</v>
      </c>
      <c r="R142" s="1194" t="s">
        <v>35</v>
      </c>
      <c r="S142" s="1166" t="s">
        <v>35</v>
      </c>
      <c r="T142" s="1166" t="s">
        <v>35</v>
      </c>
      <c r="U142" s="1166" t="s">
        <v>35</v>
      </c>
      <c r="V142" s="1166" t="s">
        <v>35</v>
      </c>
      <c r="W142" s="1166" t="s">
        <v>35</v>
      </c>
      <c r="X142" s="1166" t="s">
        <v>35</v>
      </c>
      <c r="Y142" s="1217" t="s">
        <v>35</v>
      </c>
      <c r="Z142" s="1217" t="s">
        <v>35</v>
      </c>
      <c r="AA142" s="1217" t="s">
        <v>35</v>
      </c>
      <c r="AB142" s="2115" t="s">
        <v>35</v>
      </c>
      <c r="AC142" s="2141"/>
      <c r="AD142" s="2141"/>
      <c r="AE142" s="2141"/>
      <c r="AF142" s="2141"/>
      <c r="AG142" s="2141"/>
      <c r="AH142" s="2141"/>
      <c r="AI142" s="2141"/>
      <c r="AJ142" s="2141"/>
      <c r="AK142" s="2141"/>
      <c r="AL142" s="2141"/>
      <c r="AM142" s="2141"/>
      <c r="AN142" s="2141"/>
      <c r="AO142" s="2141"/>
      <c r="AP142" s="2141"/>
      <c r="AQ142" s="2141"/>
      <c r="AR142" s="2141"/>
      <c r="AS142" s="2141"/>
      <c r="AT142" s="2141"/>
      <c r="AU142" s="2141"/>
      <c r="AV142" s="2141"/>
      <c r="AW142" s="2141"/>
      <c r="AX142" s="2141"/>
      <c r="AY142" s="2141"/>
      <c r="AZ142" s="215"/>
      <c r="BA142" s="2521"/>
      <c r="BB142" s="159" t="s">
        <v>66</v>
      </c>
      <c r="BC142" s="1228" t="s">
        <v>35</v>
      </c>
      <c r="BD142" s="1248" t="s">
        <v>35</v>
      </c>
      <c r="BE142" s="1248" t="s">
        <v>35</v>
      </c>
      <c r="BF142" s="1248" t="s">
        <v>35</v>
      </c>
      <c r="BG142" s="1269" t="s">
        <v>35</v>
      </c>
      <c r="BH142" s="1290" t="s">
        <v>35</v>
      </c>
      <c r="BI142" s="1248" t="s">
        <v>35</v>
      </c>
      <c r="BJ142" s="1248" t="s">
        <v>35</v>
      </c>
      <c r="BK142" s="1248" t="s">
        <v>35</v>
      </c>
      <c r="BL142" s="1269" t="s">
        <v>35</v>
      </c>
      <c r="BM142" s="1290" t="s">
        <v>35</v>
      </c>
      <c r="BN142" s="1248" t="s">
        <v>35</v>
      </c>
      <c r="BO142" s="1248" t="s">
        <v>35</v>
      </c>
      <c r="BP142" s="1248" t="s">
        <v>35</v>
      </c>
      <c r="BQ142" s="1269" t="s">
        <v>35</v>
      </c>
      <c r="BR142" s="1290" t="s">
        <v>35</v>
      </c>
      <c r="BS142" s="1248" t="s">
        <v>35</v>
      </c>
      <c r="BT142" s="1248" t="s">
        <v>35</v>
      </c>
      <c r="BU142" s="1248" t="s">
        <v>35</v>
      </c>
      <c r="BV142" s="1248" t="s">
        <v>35</v>
      </c>
      <c r="BW142" s="1248" t="s">
        <v>35</v>
      </c>
      <c r="BX142" s="1248" t="s">
        <v>35</v>
      </c>
      <c r="BY142" s="1309" t="s">
        <v>35</v>
      </c>
      <c r="BZ142" s="1309" t="s">
        <v>35</v>
      </c>
      <c r="CA142" s="1309" t="s">
        <v>35</v>
      </c>
      <c r="CB142" s="1309" t="s">
        <v>35</v>
      </c>
      <c r="CC142" s="2161"/>
      <c r="CD142" s="2161"/>
      <c r="CE142" s="2161"/>
      <c r="CF142" s="2161"/>
      <c r="CG142" s="2161"/>
      <c r="CH142" s="2161"/>
      <c r="CI142" s="2161"/>
      <c r="CJ142" s="2161"/>
      <c r="CK142" s="2161"/>
      <c r="CL142" s="2161"/>
      <c r="CM142" s="2161"/>
      <c r="CN142" s="2161"/>
      <c r="CO142" s="2161"/>
      <c r="CP142" s="2161"/>
      <c r="CQ142" s="2161"/>
      <c r="CR142" s="2161"/>
      <c r="CS142" s="2161"/>
      <c r="CT142" s="2161"/>
      <c r="CU142" s="2161"/>
      <c r="CV142" s="2161"/>
      <c r="CW142" s="2161"/>
      <c r="CX142" s="2161"/>
      <c r="CY142" s="2161"/>
      <c r="CZ142" s="2161"/>
    </row>
    <row r="143" s="130" customFormat="true" ht="15" customHeight="true" x14ac:dyDescent="0.2">
      <c r="A143" s="2467"/>
      <c r="B143" s="252" t="s">
        <v>67</v>
      </c>
      <c r="C143" s="1152" t="s">
        <v>35</v>
      </c>
      <c r="D143" s="1166" t="s">
        <v>35</v>
      </c>
      <c r="E143" s="1166" t="s">
        <v>35</v>
      </c>
      <c r="F143" s="1166" t="s">
        <v>35</v>
      </c>
      <c r="G143" s="1180" t="s">
        <v>35</v>
      </c>
      <c r="H143" s="1194" t="s">
        <v>35</v>
      </c>
      <c r="I143" s="1166" t="s">
        <v>35</v>
      </c>
      <c r="J143" s="1166" t="s">
        <v>35</v>
      </c>
      <c r="K143" s="1166" t="s">
        <v>35</v>
      </c>
      <c r="L143" s="1208" t="s">
        <v>35</v>
      </c>
      <c r="M143" s="1215" t="s">
        <v>35</v>
      </c>
      <c r="N143" s="1166" t="s">
        <v>35</v>
      </c>
      <c r="O143" s="1166" t="s">
        <v>35</v>
      </c>
      <c r="P143" s="1166" t="s">
        <v>35</v>
      </c>
      <c r="Q143" s="1180" t="s">
        <v>35</v>
      </c>
      <c r="R143" s="1194" t="s">
        <v>35</v>
      </c>
      <c r="S143" s="1166" t="s">
        <v>35</v>
      </c>
      <c r="T143" s="1166" t="s">
        <v>35</v>
      </c>
      <c r="U143" s="1166" t="s">
        <v>35</v>
      </c>
      <c r="V143" s="1166" t="s">
        <v>35</v>
      </c>
      <c r="W143" s="1166" t="s">
        <v>35</v>
      </c>
      <c r="X143" s="1166" t="s">
        <v>35</v>
      </c>
      <c r="Y143" s="1217" t="s">
        <v>35</v>
      </c>
      <c r="Z143" s="1217" t="s">
        <v>35</v>
      </c>
      <c r="AA143" s="1217" t="s">
        <v>35</v>
      </c>
      <c r="AB143" s="2115" t="s">
        <v>35</v>
      </c>
      <c r="AC143" s="2141"/>
      <c r="AD143" s="2141"/>
      <c r="AE143" s="2141"/>
      <c r="AF143" s="2141"/>
      <c r="AG143" s="2141"/>
      <c r="AH143" s="2141"/>
      <c r="AI143" s="2141"/>
      <c r="AJ143" s="2141"/>
      <c r="AK143" s="2141"/>
      <c r="AL143" s="2141"/>
      <c r="AM143" s="2141"/>
      <c r="AN143" s="2141"/>
      <c r="AO143" s="2141"/>
      <c r="AP143" s="2141"/>
      <c r="AQ143" s="2141"/>
      <c r="AR143" s="2141"/>
      <c r="AS143" s="2141"/>
      <c r="AT143" s="2141"/>
      <c r="AU143" s="2141"/>
      <c r="AV143" s="2141"/>
      <c r="AW143" s="2141"/>
      <c r="AX143" s="2141"/>
      <c r="AY143" s="2141"/>
      <c r="AZ143" s="215"/>
      <c r="BA143" s="2521"/>
      <c r="BB143" s="159" t="s">
        <v>67</v>
      </c>
      <c r="BC143" s="1228" t="s">
        <v>35</v>
      </c>
      <c r="BD143" s="1248" t="s">
        <v>35</v>
      </c>
      <c r="BE143" s="1248" t="s">
        <v>35</v>
      </c>
      <c r="BF143" s="1248" t="s">
        <v>35</v>
      </c>
      <c r="BG143" s="1269" t="s">
        <v>35</v>
      </c>
      <c r="BH143" s="1290" t="s">
        <v>35</v>
      </c>
      <c r="BI143" s="1248" t="s">
        <v>35</v>
      </c>
      <c r="BJ143" s="1248" t="s">
        <v>35</v>
      </c>
      <c r="BK143" s="1248" t="s">
        <v>35</v>
      </c>
      <c r="BL143" s="1269" t="s">
        <v>35</v>
      </c>
      <c r="BM143" s="1290" t="s">
        <v>35</v>
      </c>
      <c r="BN143" s="1248" t="s">
        <v>35</v>
      </c>
      <c r="BO143" s="1248" t="s">
        <v>35</v>
      </c>
      <c r="BP143" s="1248" t="s">
        <v>35</v>
      </c>
      <c r="BQ143" s="1269" t="s">
        <v>35</v>
      </c>
      <c r="BR143" s="1290" t="s">
        <v>35</v>
      </c>
      <c r="BS143" s="1248" t="s">
        <v>35</v>
      </c>
      <c r="BT143" s="1248" t="s">
        <v>35</v>
      </c>
      <c r="BU143" s="1248" t="s">
        <v>35</v>
      </c>
      <c r="BV143" s="1248" t="s">
        <v>35</v>
      </c>
      <c r="BW143" s="1248" t="s">
        <v>35</v>
      </c>
      <c r="BX143" s="1248" t="s">
        <v>35</v>
      </c>
      <c r="BY143" s="1309" t="s">
        <v>35</v>
      </c>
      <c r="BZ143" s="1309" t="s">
        <v>35</v>
      </c>
      <c r="CA143" s="1309" t="s">
        <v>35</v>
      </c>
      <c r="CB143" s="1309" t="s">
        <v>35</v>
      </c>
      <c r="CC143" s="2161"/>
      <c r="CD143" s="2161"/>
      <c r="CE143" s="2161"/>
      <c r="CF143" s="2161"/>
      <c r="CG143" s="2161"/>
      <c r="CH143" s="2161"/>
      <c r="CI143" s="2161"/>
      <c r="CJ143" s="2161"/>
      <c r="CK143" s="2161"/>
      <c r="CL143" s="2161"/>
      <c r="CM143" s="2161"/>
      <c r="CN143" s="2161"/>
      <c r="CO143" s="2161"/>
      <c r="CP143" s="2161"/>
      <c r="CQ143" s="2161"/>
      <c r="CR143" s="2161"/>
      <c r="CS143" s="2161"/>
      <c r="CT143" s="2161"/>
      <c r="CU143" s="2161"/>
      <c r="CV143" s="2161"/>
      <c r="CW143" s="2161"/>
      <c r="CX143" s="2161"/>
      <c r="CY143" s="2161"/>
      <c r="CZ143" s="2161"/>
    </row>
    <row r="144" s="130" customFormat="true" ht="15" customHeight="true" x14ac:dyDescent="0.2">
      <c r="A144" s="2467" t="s">
        <v>107</v>
      </c>
      <c r="B144" s="252" t="s">
        <v>64</v>
      </c>
      <c r="C144" s="1152" t="s">
        <v>35</v>
      </c>
      <c r="D144" s="1166" t="s">
        <v>35</v>
      </c>
      <c r="E144" s="1166" t="s">
        <v>35</v>
      </c>
      <c r="F144" s="1166" t="s">
        <v>35</v>
      </c>
      <c r="G144" s="1180" t="s">
        <v>35</v>
      </c>
      <c r="H144" s="1194" t="s">
        <v>35</v>
      </c>
      <c r="I144" s="1166" t="s">
        <v>35</v>
      </c>
      <c r="J144" s="1166" t="s">
        <v>35</v>
      </c>
      <c r="K144" s="1166" t="s">
        <v>35</v>
      </c>
      <c r="L144" s="1208" t="s">
        <v>35</v>
      </c>
      <c r="M144" s="1215" t="s">
        <v>35</v>
      </c>
      <c r="N144" s="1166" t="s">
        <v>35</v>
      </c>
      <c r="O144" s="1166" t="s">
        <v>35</v>
      </c>
      <c r="P144" s="1166" t="s">
        <v>35</v>
      </c>
      <c r="Q144" s="1180" t="s">
        <v>35</v>
      </c>
      <c r="R144" s="1194" t="s">
        <v>35</v>
      </c>
      <c r="S144" s="1166" t="s">
        <v>35</v>
      </c>
      <c r="T144" s="1166" t="s">
        <v>35</v>
      </c>
      <c r="U144" s="1166" t="s">
        <v>35</v>
      </c>
      <c r="V144" s="1166" t="s">
        <v>35</v>
      </c>
      <c r="W144" s="1166" t="s">
        <v>35</v>
      </c>
      <c r="X144" s="1166" t="s">
        <v>35</v>
      </c>
      <c r="Y144" s="1217" t="s">
        <v>35</v>
      </c>
      <c r="Z144" s="1217" t="s">
        <v>35</v>
      </c>
      <c r="AA144" s="1217" t="s">
        <v>35</v>
      </c>
      <c r="AB144" s="2115" t="s">
        <v>35</v>
      </c>
      <c r="AC144" s="2141"/>
      <c r="AD144" s="2141"/>
      <c r="AE144" s="2141"/>
      <c r="AF144" s="2141"/>
      <c r="AG144" s="2141"/>
      <c r="AH144" s="2141"/>
      <c r="AI144" s="2141"/>
      <c r="AJ144" s="2141"/>
      <c r="AK144" s="2141"/>
      <c r="AL144" s="2141"/>
      <c r="AM144" s="2141"/>
      <c r="AN144" s="2141"/>
      <c r="AO144" s="2141"/>
      <c r="AP144" s="2141"/>
      <c r="AQ144" s="2141"/>
      <c r="AR144" s="2141"/>
      <c r="AS144" s="2141"/>
      <c r="AT144" s="2141"/>
      <c r="AU144" s="2141"/>
      <c r="AV144" s="2141"/>
      <c r="AW144" s="2141"/>
      <c r="AX144" s="2141"/>
      <c r="AY144" s="2141"/>
      <c r="AZ144" s="215"/>
      <c r="BA144" s="2521" t="s">
        <v>107</v>
      </c>
      <c r="BB144" s="159" t="s">
        <v>64</v>
      </c>
      <c r="BC144" s="1228" t="s">
        <v>35</v>
      </c>
      <c r="BD144" s="1248" t="s">
        <v>35</v>
      </c>
      <c r="BE144" s="1248" t="s">
        <v>35</v>
      </c>
      <c r="BF144" s="1248" t="s">
        <v>35</v>
      </c>
      <c r="BG144" s="1269" t="s">
        <v>35</v>
      </c>
      <c r="BH144" s="1290" t="s">
        <v>35</v>
      </c>
      <c r="BI144" s="1248" t="s">
        <v>35</v>
      </c>
      <c r="BJ144" s="1248" t="s">
        <v>35</v>
      </c>
      <c r="BK144" s="1248" t="s">
        <v>35</v>
      </c>
      <c r="BL144" s="1269" t="s">
        <v>35</v>
      </c>
      <c r="BM144" s="1290" t="s">
        <v>35</v>
      </c>
      <c r="BN144" s="1248" t="s">
        <v>35</v>
      </c>
      <c r="BO144" s="1248" t="s">
        <v>35</v>
      </c>
      <c r="BP144" s="1248" t="s">
        <v>35</v>
      </c>
      <c r="BQ144" s="1269" t="s">
        <v>35</v>
      </c>
      <c r="BR144" s="1290" t="s">
        <v>35</v>
      </c>
      <c r="BS144" s="1248" t="s">
        <v>35</v>
      </c>
      <c r="BT144" s="1248" t="s">
        <v>35</v>
      </c>
      <c r="BU144" s="1248" t="s">
        <v>35</v>
      </c>
      <c r="BV144" s="1248" t="s">
        <v>35</v>
      </c>
      <c r="BW144" s="1248" t="s">
        <v>35</v>
      </c>
      <c r="BX144" s="1248" t="s">
        <v>35</v>
      </c>
      <c r="BY144" s="1309" t="s">
        <v>35</v>
      </c>
      <c r="BZ144" s="1309" t="s">
        <v>35</v>
      </c>
      <c r="CA144" s="1309" t="s">
        <v>35</v>
      </c>
      <c r="CB144" s="1309" t="s">
        <v>35</v>
      </c>
      <c r="CC144" s="2161"/>
      <c r="CD144" s="2161"/>
      <c r="CE144" s="2161"/>
      <c r="CF144" s="2161"/>
      <c r="CG144" s="2161"/>
      <c r="CH144" s="2161"/>
      <c r="CI144" s="2161"/>
      <c r="CJ144" s="2161"/>
      <c r="CK144" s="2161"/>
      <c r="CL144" s="2161"/>
      <c r="CM144" s="2161"/>
      <c r="CN144" s="2161"/>
      <c r="CO144" s="2161"/>
      <c r="CP144" s="2161"/>
      <c r="CQ144" s="2161"/>
      <c r="CR144" s="2161"/>
      <c r="CS144" s="2161"/>
      <c r="CT144" s="2161"/>
      <c r="CU144" s="2161"/>
      <c r="CV144" s="2161"/>
      <c r="CW144" s="2161"/>
      <c r="CX144" s="2161"/>
      <c r="CY144" s="2161"/>
      <c r="CZ144" s="2161"/>
    </row>
    <row r="145" s="130" customFormat="true" ht="15" customHeight="true" x14ac:dyDescent="0.2">
      <c r="A145" s="2467"/>
      <c r="B145" s="252" t="s">
        <v>65</v>
      </c>
      <c r="C145" s="1152" t="s">
        <v>35</v>
      </c>
      <c r="D145" s="1166" t="s">
        <v>35</v>
      </c>
      <c r="E145" s="1166" t="s">
        <v>35</v>
      </c>
      <c r="F145" s="1166" t="s">
        <v>35</v>
      </c>
      <c r="G145" s="1180" t="s">
        <v>35</v>
      </c>
      <c r="H145" s="1194" t="s">
        <v>35</v>
      </c>
      <c r="I145" s="1166" t="s">
        <v>35</v>
      </c>
      <c r="J145" s="1166" t="s">
        <v>35</v>
      </c>
      <c r="K145" s="1166" t="s">
        <v>35</v>
      </c>
      <c r="L145" s="1208" t="s">
        <v>35</v>
      </c>
      <c r="M145" s="1215" t="s">
        <v>35</v>
      </c>
      <c r="N145" s="1166" t="s">
        <v>35</v>
      </c>
      <c r="O145" s="1166" t="s">
        <v>35</v>
      </c>
      <c r="P145" s="1166" t="s">
        <v>35</v>
      </c>
      <c r="Q145" s="1180" t="s">
        <v>35</v>
      </c>
      <c r="R145" s="1194" t="s">
        <v>35</v>
      </c>
      <c r="S145" s="1166" t="s">
        <v>35</v>
      </c>
      <c r="T145" s="1166" t="s">
        <v>35</v>
      </c>
      <c r="U145" s="1166" t="s">
        <v>35</v>
      </c>
      <c r="V145" s="1166" t="s">
        <v>35</v>
      </c>
      <c r="W145" s="1166" t="s">
        <v>35</v>
      </c>
      <c r="X145" s="1166" t="s">
        <v>35</v>
      </c>
      <c r="Y145" s="1217" t="s">
        <v>35</v>
      </c>
      <c r="Z145" s="1217" t="s">
        <v>35</v>
      </c>
      <c r="AA145" s="1217" t="s">
        <v>35</v>
      </c>
      <c r="AB145" s="2115" t="s">
        <v>35</v>
      </c>
      <c r="AC145" s="2141"/>
      <c r="AD145" s="2141"/>
      <c r="AE145" s="2141"/>
      <c r="AF145" s="2141"/>
      <c r="AG145" s="2141"/>
      <c r="AH145" s="2141"/>
      <c r="AI145" s="2141"/>
      <c r="AJ145" s="2141"/>
      <c r="AK145" s="2141"/>
      <c r="AL145" s="2141"/>
      <c r="AM145" s="2141"/>
      <c r="AN145" s="2141"/>
      <c r="AO145" s="2141"/>
      <c r="AP145" s="2141"/>
      <c r="AQ145" s="2141"/>
      <c r="AR145" s="2141"/>
      <c r="AS145" s="2141"/>
      <c r="AT145" s="2141"/>
      <c r="AU145" s="2141"/>
      <c r="AV145" s="2141"/>
      <c r="AW145" s="2141"/>
      <c r="AX145" s="2141"/>
      <c r="AY145" s="2141"/>
      <c r="AZ145" s="215"/>
      <c r="BA145" s="2521"/>
      <c r="BB145" s="159" t="s">
        <v>65</v>
      </c>
      <c r="BC145" s="1228" t="s">
        <v>35</v>
      </c>
      <c r="BD145" s="1248" t="s">
        <v>35</v>
      </c>
      <c r="BE145" s="1248" t="s">
        <v>35</v>
      </c>
      <c r="BF145" s="1248" t="s">
        <v>35</v>
      </c>
      <c r="BG145" s="1269" t="s">
        <v>35</v>
      </c>
      <c r="BH145" s="1290" t="s">
        <v>35</v>
      </c>
      <c r="BI145" s="1248" t="s">
        <v>35</v>
      </c>
      <c r="BJ145" s="1248" t="s">
        <v>35</v>
      </c>
      <c r="BK145" s="1248" t="s">
        <v>35</v>
      </c>
      <c r="BL145" s="1269" t="s">
        <v>35</v>
      </c>
      <c r="BM145" s="1290" t="s">
        <v>35</v>
      </c>
      <c r="BN145" s="1248" t="s">
        <v>35</v>
      </c>
      <c r="BO145" s="1248" t="s">
        <v>35</v>
      </c>
      <c r="BP145" s="1248" t="s">
        <v>35</v>
      </c>
      <c r="BQ145" s="1269" t="s">
        <v>35</v>
      </c>
      <c r="BR145" s="1290" t="s">
        <v>35</v>
      </c>
      <c r="BS145" s="1248" t="s">
        <v>35</v>
      </c>
      <c r="BT145" s="1248" t="s">
        <v>35</v>
      </c>
      <c r="BU145" s="1248" t="s">
        <v>35</v>
      </c>
      <c r="BV145" s="1248" t="s">
        <v>35</v>
      </c>
      <c r="BW145" s="1248" t="s">
        <v>35</v>
      </c>
      <c r="BX145" s="1248" t="s">
        <v>35</v>
      </c>
      <c r="BY145" s="1309" t="s">
        <v>35</v>
      </c>
      <c r="BZ145" s="1309" t="s">
        <v>35</v>
      </c>
      <c r="CA145" s="1309" t="s">
        <v>35</v>
      </c>
      <c r="CB145" s="1309" t="s">
        <v>35</v>
      </c>
      <c r="CC145" s="2161"/>
      <c r="CD145" s="2161"/>
      <c r="CE145" s="2161"/>
      <c r="CF145" s="2161"/>
      <c r="CG145" s="2161"/>
      <c r="CH145" s="2161"/>
      <c r="CI145" s="2161"/>
      <c r="CJ145" s="2161"/>
      <c r="CK145" s="2161"/>
      <c r="CL145" s="2161"/>
      <c r="CM145" s="2161"/>
      <c r="CN145" s="2161"/>
      <c r="CO145" s="2161"/>
      <c r="CP145" s="2161"/>
      <c r="CQ145" s="2161"/>
      <c r="CR145" s="2161"/>
      <c r="CS145" s="2161"/>
      <c r="CT145" s="2161"/>
      <c r="CU145" s="2161"/>
      <c r="CV145" s="2161"/>
      <c r="CW145" s="2161"/>
      <c r="CX145" s="2161"/>
      <c r="CY145" s="2161"/>
      <c r="CZ145" s="2161"/>
    </row>
    <row r="146" s="130" customFormat="true" ht="15" customHeight="true" x14ac:dyDescent="0.2">
      <c r="A146" s="2467"/>
      <c r="B146" s="252" t="s">
        <v>66</v>
      </c>
      <c r="C146" s="1152" t="s">
        <v>35</v>
      </c>
      <c r="D146" s="1166" t="s">
        <v>35</v>
      </c>
      <c r="E146" s="1166" t="s">
        <v>35</v>
      </c>
      <c r="F146" s="1166" t="s">
        <v>35</v>
      </c>
      <c r="G146" s="1180" t="s">
        <v>35</v>
      </c>
      <c r="H146" s="1194" t="s">
        <v>35</v>
      </c>
      <c r="I146" s="1166" t="s">
        <v>35</v>
      </c>
      <c r="J146" s="1166" t="s">
        <v>35</v>
      </c>
      <c r="K146" s="1166" t="s">
        <v>35</v>
      </c>
      <c r="L146" s="1208" t="s">
        <v>35</v>
      </c>
      <c r="M146" s="1215" t="s">
        <v>35</v>
      </c>
      <c r="N146" s="1166" t="s">
        <v>35</v>
      </c>
      <c r="O146" s="1166" t="s">
        <v>35</v>
      </c>
      <c r="P146" s="1166" t="s">
        <v>35</v>
      </c>
      <c r="Q146" s="1180" t="s">
        <v>35</v>
      </c>
      <c r="R146" s="1194" t="s">
        <v>35</v>
      </c>
      <c r="S146" s="1166" t="s">
        <v>35</v>
      </c>
      <c r="T146" s="1166" t="s">
        <v>35</v>
      </c>
      <c r="U146" s="1166" t="s">
        <v>35</v>
      </c>
      <c r="V146" s="1166" t="s">
        <v>35</v>
      </c>
      <c r="W146" s="1166" t="s">
        <v>35</v>
      </c>
      <c r="X146" s="1166" t="s">
        <v>35</v>
      </c>
      <c r="Y146" s="1217" t="s">
        <v>35</v>
      </c>
      <c r="Z146" s="1217" t="s">
        <v>35</v>
      </c>
      <c r="AA146" s="1217" t="s">
        <v>35</v>
      </c>
      <c r="AB146" s="2115" t="s">
        <v>35</v>
      </c>
      <c r="AC146" s="2141"/>
      <c r="AD146" s="2141"/>
      <c r="AE146" s="2141"/>
      <c r="AF146" s="2141"/>
      <c r="AG146" s="2141"/>
      <c r="AH146" s="2141"/>
      <c r="AI146" s="2141"/>
      <c r="AJ146" s="2141"/>
      <c r="AK146" s="2141"/>
      <c r="AL146" s="2141"/>
      <c r="AM146" s="2141"/>
      <c r="AN146" s="2141"/>
      <c r="AO146" s="2141"/>
      <c r="AP146" s="2141"/>
      <c r="AQ146" s="2141"/>
      <c r="AR146" s="2141"/>
      <c r="AS146" s="2141"/>
      <c r="AT146" s="2141"/>
      <c r="AU146" s="2141"/>
      <c r="AV146" s="2141"/>
      <c r="AW146" s="2141"/>
      <c r="AX146" s="2141"/>
      <c r="AY146" s="2141"/>
      <c r="AZ146" s="215"/>
      <c r="BA146" s="2521"/>
      <c r="BB146" s="159" t="s">
        <v>66</v>
      </c>
      <c r="BC146" s="1228" t="s">
        <v>35</v>
      </c>
      <c r="BD146" s="1248" t="s">
        <v>35</v>
      </c>
      <c r="BE146" s="1248" t="s">
        <v>35</v>
      </c>
      <c r="BF146" s="1248" t="s">
        <v>35</v>
      </c>
      <c r="BG146" s="1269" t="s">
        <v>35</v>
      </c>
      <c r="BH146" s="1290" t="s">
        <v>35</v>
      </c>
      <c r="BI146" s="1248" t="s">
        <v>35</v>
      </c>
      <c r="BJ146" s="1248" t="s">
        <v>35</v>
      </c>
      <c r="BK146" s="1248" t="s">
        <v>35</v>
      </c>
      <c r="BL146" s="1269" t="s">
        <v>35</v>
      </c>
      <c r="BM146" s="1290" t="s">
        <v>35</v>
      </c>
      <c r="BN146" s="1248" t="s">
        <v>35</v>
      </c>
      <c r="BO146" s="1248" t="s">
        <v>35</v>
      </c>
      <c r="BP146" s="1248" t="s">
        <v>35</v>
      </c>
      <c r="BQ146" s="1269" t="s">
        <v>35</v>
      </c>
      <c r="BR146" s="1290" t="s">
        <v>35</v>
      </c>
      <c r="BS146" s="1248" t="s">
        <v>35</v>
      </c>
      <c r="BT146" s="1248" t="s">
        <v>35</v>
      </c>
      <c r="BU146" s="1248" t="s">
        <v>35</v>
      </c>
      <c r="BV146" s="1248" t="s">
        <v>35</v>
      </c>
      <c r="BW146" s="1248" t="s">
        <v>35</v>
      </c>
      <c r="BX146" s="1248" t="s">
        <v>35</v>
      </c>
      <c r="BY146" s="1309" t="s">
        <v>35</v>
      </c>
      <c r="BZ146" s="1309" t="s">
        <v>35</v>
      </c>
      <c r="CA146" s="1309" t="s">
        <v>35</v>
      </c>
      <c r="CB146" s="1309" t="s">
        <v>35</v>
      </c>
      <c r="CC146" s="2161"/>
      <c r="CD146" s="2161"/>
      <c r="CE146" s="2161"/>
      <c r="CF146" s="2161"/>
      <c r="CG146" s="2161"/>
      <c r="CH146" s="2161"/>
      <c r="CI146" s="2161"/>
      <c r="CJ146" s="2161"/>
      <c r="CK146" s="2161"/>
      <c r="CL146" s="2161"/>
      <c r="CM146" s="2161"/>
      <c r="CN146" s="2161"/>
      <c r="CO146" s="2161"/>
      <c r="CP146" s="2161"/>
      <c r="CQ146" s="2161"/>
      <c r="CR146" s="2161"/>
      <c r="CS146" s="2161"/>
      <c r="CT146" s="2161"/>
      <c r="CU146" s="2161"/>
      <c r="CV146" s="2161"/>
      <c r="CW146" s="2161"/>
      <c r="CX146" s="2161"/>
      <c r="CY146" s="2161"/>
      <c r="CZ146" s="2161"/>
    </row>
    <row r="147" s="130" customFormat="true" ht="15" customHeight="true" x14ac:dyDescent="0.2">
      <c r="A147" s="2467"/>
      <c r="B147" s="252" t="s">
        <v>67</v>
      </c>
      <c r="C147" s="1152" t="s">
        <v>35</v>
      </c>
      <c r="D147" s="1166" t="s">
        <v>35</v>
      </c>
      <c r="E147" s="1166" t="s">
        <v>35</v>
      </c>
      <c r="F147" s="1166" t="s">
        <v>35</v>
      </c>
      <c r="G147" s="1180" t="s">
        <v>35</v>
      </c>
      <c r="H147" s="1194" t="s">
        <v>35</v>
      </c>
      <c r="I147" s="1166" t="s">
        <v>35</v>
      </c>
      <c r="J147" s="1166" t="s">
        <v>35</v>
      </c>
      <c r="K147" s="1166" t="s">
        <v>35</v>
      </c>
      <c r="L147" s="1208" t="s">
        <v>35</v>
      </c>
      <c r="M147" s="1215" t="s">
        <v>35</v>
      </c>
      <c r="N147" s="1166" t="s">
        <v>35</v>
      </c>
      <c r="O147" s="1166" t="s">
        <v>35</v>
      </c>
      <c r="P147" s="1166" t="s">
        <v>35</v>
      </c>
      <c r="Q147" s="1180" t="s">
        <v>35</v>
      </c>
      <c r="R147" s="1194" t="s">
        <v>35</v>
      </c>
      <c r="S147" s="1166" t="s">
        <v>35</v>
      </c>
      <c r="T147" s="1166" t="s">
        <v>35</v>
      </c>
      <c r="U147" s="1166" t="s">
        <v>35</v>
      </c>
      <c r="V147" s="1166" t="s">
        <v>35</v>
      </c>
      <c r="W147" s="1166" t="s">
        <v>35</v>
      </c>
      <c r="X147" s="1166" t="s">
        <v>35</v>
      </c>
      <c r="Y147" s="1217" t="s">
        <v>35</v>
      </c>
      <c r="Z147" s="1217" t="s">
        <v>35</v>
      </c>
      <c r="AA147" s="1217" t="s">
        <v>35</v>
      </c>
      <c r="AB147" s="2115" t="s">
        <v>35</v>
      </c>
      <c r="AC147" s="2141"/>
      <c r="AD147" s="2141"/>
      <c r="AE147" s="2141"/>
      <c r="AF147" s="2141"/>
      <c r="AG147" s="2141"/>
      <c r="AH147" s="2141"/>
      <c r="AI147" s="2141"/>
      <c r="AJ147" s="2141"/>
      <c r="AK147" s="2141"/>
      <c r="AL147" s="2141"/>
      <c r="AM147" s="2141"/>
      <c r="AN147" s="2141"/>
      <c r="AO147" s="2141"/>
      <c r="AP147" s="2141"/>
      <c r="AQ147" s="2141"/>
      <c r="AR147" s="2141"/>
      <c r="AS147" s="2141"/>
      <c r="AT147" s="2141"/>
      <c r="AU147" s="2141"/>
      <c r="AV147" s="2141"/>
      <c r="AW147" s="2141"/>
      <c r="AX147" s="2141"/>
      <c r="AY147" s="2141"/>
      <c r="AZ147" s="215"/>
      <c r="BA147" s="2521"/>
      <c r="BB147" s="159" t="s">
        <v>67</v>
      </c>
      <c r="BC147" s="1228" t="s">
        <v>35</v>
      </c>
      <c r="BD147" s="1248" t="s">
        <v>35</v>
      </c>
      <c r="BE147" s="1248" t="s">
        <v>35</v>
      </c>
      <c r="BF147" s="1248" t="s">
        <v>35</v>
      </c>
      <c r="BG147" s="1269" t="s">
        <v>35</v>
      </c>
      <c r="BH147" s="1290" t="s">
        <v>35</v>
      </c>
      <c r="BI147" s="1248" t="s">
        <v>35</v>
      </c>
      <c r="BJ147" s="1248" t="s">
        <v>35</v>
      </c>
      <c r="BK147" s="1248" t="s">
        <v>35</v>
      </c>
      <c r="BL147" s="1269" t="s">
        <v>35</v>
      </c>
      <c r="BM147" s="1290" t="s">
        <v>35</v>
      </c>
      <c r="BN147" s="1248" t="s">
        <v>35</v>
      </c>
      <c r="BO147" s="1248" t="s">
        <v>35</v>
      </c>
      <c r="BP147" s="1248" t="s">
        <v>35</v>
      </c>
      <c r="BQ147" s="1269" t="s">
        <v>35</v>
      </c>
      <c r="BR147" s="1290" t="s">
        <v>35</v>
      </c>
      <c r="BS147" s="1248" t="s">
        <v>35</v>
      </c>
      <c r="BT147" s="1248" t="s">
        <v>35</v>
      </c>
      <c r="BU147" s="1248" t="s">
        <v>35</v>
      </c>
      <c r="BV147" s="1248" t="s">
        <v>35</v>
      </c>
      <c r="BW147" s="1248" t="s">
        <v>35</v>
      </c>
      <c r="BX147" s="1248" t="s">
        <v>35</v>
      </c>
      <c r="BY147" s="1309" t="s">
        <v>35</v>
      </c>
      <c r="BZ147" s="1309" t="s">
        <v>35</v>
      </c>
      <c r="CA147" s="1309" t="s">
        <v>35</v>
      </c>
      <c r="CB147" s="1309" t="s">
        <v>35</v>
      </c>
      <c r="CC147" s="2161"/>
      <c r="CD147" s="2161"/>
      <c r="CE147" s="2161"/>
      <c r="CF147" s="2161"/>
      <c r="CG147" s="2161"/>
      <c r="CH147" s="2161"/>
      <c r="CI147" s="2161"/>
      <c r="CJ147" s="2161"/>
      <c r="CK147" s="2161"/>
      <c r="CL147" s="2161"/>
      <c r="CM147" s="2161"/>
      <c r="CN147" s="2161"/>
      <c r="CO147" s="2161"/>
      <c r="CP147" s="2161"/>
      <c r="CQ147" s="2161"/>
      <c r="CR147" s="2161"/>
      <c r="CS147" s="2161"/>
      <c r="CT147" s="2161"/>
      <c r="CU147" s="2161"/>
      <c r="CV147" s="2161"/>
      <c r="CW147" s="2161"/>
      <c r="CX147" s="2161"/>
      <c r="CY147" s="2161"/>
      <c r="CZ147" s="2161"/>
    </row>
    <row r="148" s="130" customFormat="true" ht="15" customHeight="true" x14ac:dyDescent="0.2">
      <c r="A148" s="2467" t="s">
        <v>108</v>
      </c>
      <c r="B148" s="252" t="s">
        <v>49</v>
      </c>
      <c r="C148" s="778">
        <v>1.4817425847536771</v>
      </c>
      <c r="D148" s="779">
        <v>1.2894990361511922</v>
      </c>
      <c r="E148" s="779">
        <v>2.3175642286857574</v>
      </c>
      <c r="F148" s="779">
        <v>3.0095963576192024</v>
      </c>
      <c r="G148" s="850">
        <v>25.483808760361637</v>
      </c>
      <c r="H148" s="834">
        <v>10.077161551630921</v>
      </c>
      <c r="I148" s="779">
        <v>19.627614353432715</v>
      </c>
      <c r="J148" s="779">
        <v>28.093736788042477</v>
      </c>
      <c r="K148" s="779">
        <v>41.996142510454249</v>
      </c>
      <c r="L148" s="802">
        <v>34.964814965059034</v>
      </c>
      <c r="M148" s="817">
        <v>1.3999988672569705</v>
      </c>
      <c r="N148" s="779">
        <v>0.71978097614584258</v>
      </c>
      <c r="O148" s="779">
        <v>1.9830044879043871</v>
      </c>
      <c r="P148" s="779">
        <v>2.2223665959699765</v>
      </c>
      <c r="Q148" s="850">
        <v>4.8757995581205202</v>
      </c>
      <c r="R148" s="834">
        <v>48.831188868197565</v>
      </c>
      <c r="S148" s="779">
        <v>7.7223896101778262</v>
      </c>
      <c r="T148" s="779">
        <v>5.158864293281078</v>
      </c>
      <c r="U148" s="779">
        <v>5.4693745168243231</v>
      </c>
      <c r="V148" s="779">
        <v>27.327753761087848</v>
      </c>
      <c r="W148" s="779">
        <v>7.6513417806773347</v>
      </c>
      <c r="X148" s="779">
        <v>17.390887307513914</v>
      </c>
      <c r="Y148" s="780">
        <v>4.139711029815996</v>
      </c>
      <c r="Z148" s="780">
        <v>2.7100265406317114</v>
      </c>
      <c r="AA148" s="780">
        <v>21.327327154892288</v>
      </c>
      <c r="AB148" s="2116">
        <v>9.7134507169292714</v>
      </c>
      <c r="AC148" s="2142"/>
      <c r="AD148" s="2142"/>
      <c r="AE148" s="2142"/>
      <c r="AF148" s="2142"/>
      <c r="AG148" s="2142"/>
      <c r="AH148" s="2142"/>
      <c r="AI148" s="2142"/>
      <c r="AJ148" s="2142"/>
      <c r="AK148" s="2142"/>
      <c r="AL148" s="2142"/>
      <c r="AM148" s="2142"/>
      <c r="AN148" s="2142"/>
      <c r="AO148" s="2142"/>
      <c r="AP148" s="2142"/>
      <c r="AQ148" s="2142"/>
      <c r="AR148" s="2142"/>
      <c r="AS148" s="2142"/>
      <c r="AT148" s="2142"/>
      <c r="AU148" s="2142"/>
      <c r="AV148" s="2142"/>
      <c r="AW148" s="2142"/>
      <c r="AX148" s="2142"/>
      <c r="AY148" s="2142"/>
      <c r="AZ148" s="215"/>
      <c r="BA148" s="2521" t="s">
        <v>108</v>
      </c>
      <c r="BB148" s="159" t="s">
        <v>49</v>
      </c>
      <c r="BC148" s="1228" t="s">
        <v>35</v>
      </c>
      <c r="BD148" s="1248" t="s">
        <v>35</v>
      </c>
      <c r="BE148" s="1248" t="s">
        <v>35</v>
      </c>
      <c r="BF148" s="1248" t="s">
        <v>35</v>
      </c>
      <c r="BG148" s="1269" t="s">
        <v>35</v>
      </c>
      <c r="BH148" s="1290" t="s">
        <v>35</v>
      </c>
      <c r="BI148" s="1248" t="s">
        <v>35</v>
      </c>
      <c r="BJ148" s="1248" t="s">
        <v>35</v>
      </c>
      <c r="BK148" s="1248" t="s">
        <v>35</v>
      </c>
      <c r="BL148" s="1269" t="s">
        <v>35</v>
      </c>
      <c r="BM148" s="1290" t="s">
        <v>35</v>
      </c>
      <c r="BN148" s="1248" t="s">
        <v>35</v>
      </c>
      <c r="BO148" s="1248" t="s">
        <v>35</v>
      </c>
      <c r="BP148" s="1248" t="s">
        <v>35</v>
      </c>
      <c r="BQ148" s="1269" t="s">
        <v>35</v>
      </c>
      <c r="BR148" s="1290" t="s">
        <v>35</v>
      </c>
      <c r="BS148" s="1248" t="s">
        <v>35</v>
      </c>
      <c r="BT148" s="1248" t="s">
        <v>35</v>
      </c>
      <c r="BU148" s="1248" t="s">
        <v>35</v>
      </c>
      <c r="BV148" s="1248" t="s">
        <v>35</v>
      </c>
      <c r="BW148" s="1248" t="s">
        <v>35</v>
      </c>
      <c r="BX148" s="1248" t="s">
        <v>35</v>
      </c>
      <c r="BY148" s="1309" t="s">
        <v>35</v>
      </c>
      <c r="BZ148" s="1309" t="s">
        <v>35</v>
      </c>
      <c r="CA148" s="1309" t="s">
        <v>35</v>
      </c>
      <c r="CB148" s="1309" t="s">
        <v>35</v>
      </c>
      <c r="CC148" s="2161"/>
      <c r="CD148" s="2161"/>
      <c r="CE148" s="2161"/>
      <c r="CF148" s="2161"/>
      <c r="CG148" s="2161"/>
      <c r="CH148" s="2161"/>
      <c r="CI148" s="2161"/>
      <c r="CJ148" s="2161"/>
      <c r="CK148" s="2161"/>
      <c r="CL148" s="2161"/>
      <c r="CM148" s="2161"/>
      <c r="CN148" s="2161"/>
      <c r="CO148" s="2161"/>
      <c r="CP148" s="2161"/>
      <c r="CQ148" s="2161"/>
      <c r="CR148" s="2161"/>
      <c r="CS148" s="2161"/>
      <c r="CT148" s="2161"/>
      <c r="CU148" s="2161"/>
      <c r="CV148" s="2161"/>
      <c r="CW148" s="2161"/>
      <c r="CX148" s="2161"/>
      <c r="CY148" s="2161"/>
      <c r="CZ148" s="2161"/>
    </row>
    <row r="149" s="130" customFormat="true" ht="15" customHeight="true" x14ac:dyDescent="0.2">
      <c r="A149" s="2467"/>
      <c r="B149" s="252" t="s">
        <v>48</v>
      </c>
      <c r="C149" s="778">
        <v>4.1868555063525266</v>
      </c>
      <c r="D149" s="779">
        <v>6.0686734859605425</v>
      </c>
      <c r="E149" s="779">
        <v>6.4578665155808874</v>
      </c>
      <c r="F149" s="779">
        <v>8.7866126945225069</v>
      </c>
      <c r="G149" s="850">
        <v>19.019284476486522</v>
      </c>
      <c r="H149" s="834">
        <v>8.1809978334427491</v>
      </c>
      <c r="I149" s="779">
        <v>5.6968203832445186</v>
      </c>
      <c r="J149" s="779">
        <v>13.831119117082524</v>
      </c>
      <c r="K149" s="779">
        <v>15.194475919426425</v>
      </c>
      <c r="L149" s="802">
        <v>49.287594588030984</v>
      </c>
      <c r="M149" s="817">
        <v>3.7186737619449537</v>
      </c>
      <c r="N149" s="779">
        <v>5.514689124938533</v>
      </c>
      <c r="O149" s="779">
        <v>7.0691141365468448</v>
      </c>
      <c r="P149" s="779">
        <v>7.0633423308289336</v>
      </c>
      <c r="Q149" s="850">
        <v>10.609260373333562</v>
      </c>
      <c r="R149" s="834">
        <v>24.578370293851872</v>
      </c>
      <c r="S149" s="779">
        <v>6.9811515877549395</v>
      </c>
      <c r="T149" s="779">
        <v>11.682258870296875</v>
      </c>
      <c r="U149" s="779">
        <v>6.9139248957760486</v>
      </c>
      <c r="V149" s="779">
        <v>26.308143332303462</v>
      </c>
      <c r="W149" s="779">
        <v>12.825967722163984</v>
      </c>
      <c r="X149" s="779">
        <v>18.300000885345085</v>
      </c>
      <c r="Y149" s="780">
        <v>6.0069949079987452</v>
      </c>
      <c r="Z149" s="780">
        <v>6.8125009620360668</v>
      </c>
      <c r="AA149" s="780">
        <v>12.05585342712172</v>
      </c>
      <c r="AB149" s="2116">
        <v>10.537454443203318</v>
      </c>
      <c r="AC149" s="2142"/>
      <c r="AD149" s="2142"/>
      <c r="AE149" s="2142"/>
      <c r="AF149" s="2142"/>
      <c r="AG149" s="2142"/>
      <c r="AH149" s="2142"/>
      <c r="AI149" s="2142"/>
      <c r="AJ149" s="2142"/>
      <c r="AK149" s="2142"/>
      <c r="AL149" s="2142"/>
      <c r="AM149" s="2142"/>
      <c r="AN149" s="2142"/>
      <c r="AO149" s="2142"/>
      <c r="AP149" s="2142"/>
      <c r="AQ149" s="2142"/>
      <c r="AR149" s="2142"/>
      <c r="AS149" s="2142"/>
      <c r="AT149" s="2142"/>
      <c r="AU149" s="2142"/>
      <c r="AV149" s="2142"/>
      <c r="AW149" s="2142"/>
      <c r="AX149" s="2142"/>
      <c r="AY149" s="2142"/>
      <c r="AZ149" s="215"/>
      <c r="BA149" s="2521"/>
      <c r="BB149" s="159" t="s">
        <v>48</v>
      </c>
      <c r="BC149" s="1228" t="s">
        <v>35</v>
      </c>
      <c r="BD149" s="1248" t="s">
        <v>35</v>
      </c>
      <c r="BE149" s="1248" t="s">
        <v>35</v>
      </c>
      <c r="BF149" s="1248" t="s">
        <v>35</v>
      </c>
      <c r="BG149" s="1269" t="s">
        <v>35</v>
      </c>
      <c r="BH149" s="1290" t="s">
        <v>35</v>
      </c>
      <c r="BI149" s="1248" t="s">
        <v>35</v>
      </c>
      <c r="BJ149" s="1248" t="s">
        <v>35</v>
      </c>
      <c r="BK149" s="1248" t="s">
        <v>35</v>
      </c>
      <c r="BL149" s="1269" t="s">
        <v>35</v>
      </c>
      <c r="BM149" s="1290" t="s">
        <v>35</v>
      </c>
      <c r="BN149" s="1248" t="s">
        <v>35</v>
      </c>
      <c r="BO149" s="1248" t="s">
        <v>35</v>
      </c>
      <c r="BP149" s="1248" t="s">
        <v>35</v>
      </c>
      <c r="BQ149" s="1269" t="s">
        <v>35</v>
      </c>
      <c r="BR149" s="1290" t="s">
        <v>35</v>
      </c>
      <c r="BS149" s="1248" t="s">
        <v>35</v>
      </c>
      <c r="BT149" s="1248" t="s">
        <v>35</v>
      </c>
      <c r="BU149" s="1248" t="s">
        <v>35</v>
      </c>
      <c r="BV149" s="1248" t="s">
        <v>35</v>
      </c>
      <c r="BW149" s="1248" t="s">
        <v>35</v>
      </c>
      <c r="BX149" s="1248" t="s">
        <v>35</v>
      </c>
      <c r="BY149" s="1309" t="s">
        <v>35</v>
      </c>
      <c r="BZ149" s="1309" t="s">
        <v>35</v>
      </c>
      <c r="CA149" s="1309" t="s">
        <v>35</v>
      </c>
      <c r="CB149" s="1309" t="s">
        <v>35</v>
      </c>
      <c r="CC149" s="2161"/>
      <c r="CD149" s="2161"/>
      <c r="CE149" s="2161"/>
      <c r="CF149" s="2161"/>
      <c r="CG149" s="2161"/>
      <c r="CH149" s="2161"/>
      <c r="CI149" s="2161"/>
      <c r="CJ149" s="2161"/>
      <c r="CK149" s="2161"/>
      <c r="CL149" s="2161"/>
      <c r="CM149" s="2161"/>
      <c r="CN149" s="2161"/>
      <c r="CO149" s="2161"/>
      <c r="CP149" s="2161"/>
      <c r="CQ149" s="2161"/>
      <c r="CR149" s="2161"/>
      <c r="CS149" s="2161"/>
      <c r="CT149" s="2161"/>
      <c r="CU149" s="2161"/>
      <c r="CV149" s="2161"/>
      <c r="CW149" s="2161"/>
      <c r="CX149" s="2161"/>
      <c r="CY149" s="2161"/>
      <c r="CZ149" s="2161"/>
    </row>
    <row r="150" s="130" customFormat="true" ht="15" customHeight="true" x14ac:dyDescent="0.2">
      <c r="A150" s="2467"/>
      <c r="B150" s="252" t="s">
        <v>110</v>
      </c>
      <c r="C150" s="778">
        <v>94.331401908893724</v>
      </c>
      <c r="D150" s="779">
        <v>92.641827477888242</v>
      </c>
      <c r="E150" s="779">
        <v>91.224569255733215</v>
      </c>
      <c r="F150" s="779">
        <v>88.203790947858238</v>
      </c>
      <c r="G150" s="850">
        <v>55.49690676315182</v>
      </c>
      <c r="H150" s="834">
        <v>81.741840614926403</v>
      </c>
      <c r="I150" s="779">
        <v>74.675565263322667</v>
      </c>
      <c r="J150" s="779">
        <v>58.075144094874929</v>
      </c>
      <c r="K150" s="779">
        <v>42.809381570119427</v>
      </c>
      <c r="L150" s="802">
        <v>15.74759044691014</v>
      </c>
      <c r="M150" s="817">
        <v>94.881327370797948</v>
      </c>
      <c r="N150" s="779">
        <v>93.765529898915602</v>
      </c>
      <c r="O150" s="779">
        <v>90.94788137554886</v>
      </c>
      <c r="P150" s="779">
        <v>90.714291073200968</v>
      </c>
      <c r="Q150" s="850">
        <v>84.514940068545997</v>
      </c>
      <c r="R150" s="834">
        <v>26.590440837950553</v>
      </c>
      <c r="S150" s="779">
        <v>85.296458802067519</v>
      </c>
      <c r="T150" s="779">
        <v>83.158876836422323</v>
      </c>
      <c r="U150" s="779">
        <v>87.616700587399649</v>
      </c>
      <c r="V150" s="779">
        <v>46.364102906608615</v>
      </c>
      <c r="W150" s="779">
        <v>79.522690497158493</v>
      </c>
      <c r="X150" s="779">
        <v>64.309111807141036</v>
      </c>
      <c r="Y150" s="780">
        <v>89.853294062185185</v>
      </c>
      <c r="Z150" s="780">
        <v>90.47747249733213</v>
      </c>
      <c r="AA150" s="780">
        <v>66.616819417985923</v>
      </c>
      <c r="AB150" s="2116">
        <v>79.749094839867283</v>
      </c>
      <c r="AC150" s="2142"/>
      <c r="AD150" s="2142"/>
      <c r="AE150" s="2142"/>
      <c r="AF150" s="2142"/>
      <c r="AG150" s="2142"/>
      <c r="AH150" s="2142"/>
      <c r="AI150" s="2142"/>
      <c r="AJ150" s="2142"/>
      <c r="AK150" s="2142"/>
      <c r="AL150" s="2142"/>
      <c r="AM150" s="2142"/>
      <c r="AN150" s="2142"/>
      <c r="AO150" s="2142"/>
      <c r="AP150" s="2142"/>
      <c r="AQ150" s="2142"/>
      <c r="AR150" s="2142"/>
      <c r="AS150" s="2142"/>
      <c r="AT150" s="2142"/>
      <c r="AU150" s="2142"/>
      <c r="AV150" s="2142"/>
      <c r="AW150" s="2142"/>
      <c r="AX150" s="2142"/>
      <c r="AY150" s="2142"/>
      <c r="AZ150" s="215"/>
      <c r="BA150" s="2521"/>
      <c r="BB150" s="159" t="s">
        <v>110</v>
      </c>
      <c r="BC150" s="1228" t="s">
        <v>35</v>
      </c>
      <c r="BD150" s="1248" t="s">
        <v>35</v>
      </c>
      <c r="BE150" s="1248" t="s">
        <v>35</v>
      </c>
      <c r="BF150" s="1248" t="s">
        <v>35</v>
      </c>
      <c r="BG150" s="1269" t="s">
        <v>35</v>
      </c>
      <c r="BH150" s="1290" t="s">
        <v>35</v>
      </c>
      <c r="BI150" s="1248" t="s">
        <v>35</v>
      </c>
      <c r="BJ150" s="1248" t="s">
        <v>35</v>
      </c>
      <c r="BK150" s="1248" t="s">
        <v>35</v>
      </c>
      <c r="BL150" s="1269" t="s">
        <v>35</v>
      </c>
      <c r="BM150" s="1290" t="s">
        <v>35</v>
      </c>
      <c r="BN150" s="1248" t="s">
        <v>35</v>
      </c>
      <c r="BO150" s="1248" t="s">
        <v>35</v>
      </c>
      <c r="BP150" s="1248" t="s">
        <v>35</v>
      </c>
      <c r="BQ150" s="1269" t="s">
        <v>35</v>
      </c>
      <c r="BR150" s="1290" t="s">
        <v>35</v>
      </c>
      <c r="BS150" s="1248" t="s">
        <v>35</v>
      </c>
      <c r="BT150" s="1248" t="s">
        <v>35</v>
      </c>
      <c r="BU150" s="1248" t="s">
        <v>35</v>
      </c>
      <c r="BV150" s="1248" t="s">
        <v>35</v>
      </c>
      <c r="BW150" s="1248" t="s">
        <v>35</v>
      </c>
      <c r="BX150" s="1248" t="s">
        <v>35</v>
      </c>
      <c r="BY150" s="1309" t="s">
        <v>35</v>
      </c>
      <c r="BZ150" s="1309" t="s">
        <v>35</v>
      </c>
      <c r="CA150" s="1309" t="s">
        <v>35</v>
      </c>
      <c r="CB150" s="1309" t="s">
        <v>35</v>
      </c>
      <c r="CC150" s="2161"/>
      <c r="CD150" s="2161"/>
      <c r="CE150" s="2161"/>
      <c r="CF150" s="2161"/>
      <c r="CG150" s="2161"/>
      <c r="CH150" s="2161"/>
      <c r="CI150" s="2161"/>
      <c r="CJ150" s="2161"/>
      <c r="CK150" s="2161"/>
      <c r="CL150" s="2161"/>
      <c r="CM150" s="2161"/>
      <c r="CN150" s="2161"/>
      <c r="CO150" s="2161"/>
      <c r="CP150" s="2161"/>
      <c r="CQ150" s="2161"/>
      <c r="CR150" s="2161"/>
      <c r="CS150" s="2161"/>
      <c r="CT150" s="2161"/>
      <c r="CU150" s="2161"/>
      <c r="CV150" s="2161"/>
      <c r="CW150" s="2161"/>
      <c r="CX150" s="2161"/>
      <c r="CY150" s="2161"/>
      <c r="CZ150" s="2161"/>
    </row>
    <row r="151" s="130" customFormat="true" ht="15" customHeight="true" x14ac:dyDescent="0.2">
      <c r="A151" s="2467" t="s">
        <v>109</v>
      </c>
      <c r="B151" s="252" t="s">
        <v>49</v>
      </c>
      <c r="C151" s="778">
        <v>20.023445720469759</v>
      </c>
      <c r="D151" s="779">
        <v>21.349031204550208</v>
      </c>
      <c r="E151" s="779">
        <v>21.494884894799036</v>
      </c>
      <c r="F151" s="779">
        <v>19.005440036556966</v>
      </c>
      <c r="G151" s="850">
        <v>52.194494672819879</v>
      </c>
      <c r="H151" s="834">
        <v>46.325721298074129</v>
      </c>
      <c r="I151" s="779">
        <v>60.274783936446909</v>
      </c>
      <c r="J151" s="779">
        <v>62.408319419011271</v>
      </c>
      <c r="K151" s="779">
        <v>71.560727787531633</v>
      </c>
      <c r="L151" s="802">
        <v>44.261319351748554</v>
      </c>
      <c r="M151" s="817">
        <v>20.373414908784053</v>
      </c>
      <c r="N151" s="779">
        <v>20.789537710098699</v>
      </c>
      <c r="O151" s="779">
        <v>16.59520996739333</v>
      </c>
      <c r="P151" s="779">
        <v>20.422828980217204</v>
      </c>
      <c r="Q151" s="850">
        <v>22.025205932845545</v>
      </c>
      <c r="R151" s="834">
        <v>68.283231935599559</v>
      </c>
      <c r="S151" s="779">
        <v>51.956538483350698</v>
      </c>
      <c r="T151" s="779">
        <v>30.114628765760372</v>
      </c>
      <c r="U151" s="779">
        <v>35.132630491572129</v>
      </c>
      <c r="V151" s="779">
        <v>51.442782039611046</v>
      </c>
      <c r="W151" s="779">
        <v>35.565674771133899</v>
      </c>
      <c r="X151" s="779">
        <v>45.58224735159552</v>
      </c>
      <c r="Y151" s="780">
        <v>27.674116080646609</v>
      </c>
      <c r="Z151" s="780">
        <v>18.866195417942553</v>
      </c>
      <c r="AA151" s="780">
        <v>63.034524108324263</v>
      </c>
      <c r="AB151" s="2116">
        <v>29.905910671510565</v>
      </c>
      <c r="AC151" s="2142"/>
      <c r="AD151" s="2142"/>
      <c r="AE151" s="2142"/>
      <c r="AF151" s="2142"/>
      <c r="AG151" s="2142"/>
      <c r="AH151" s="2142"/>
      <c r="AI151" s="2142"/>
      <c r="AJ151" s="2142"/>
      <c r="AK151" s="2142"/>
      <c r="AL151" s="2142"/>
      <c r="AM151" s="2142"/>
      <c r="AN151" s="2142"/>
      <c r="AO151" s="2142"/>
      <c r="AP151" s="2142"/>
      <c r="AQ151" s="2142"/>
      <c r="AR151" s="2142"/>
      <c r="AS151" s="2142"/>
      <c r="AT151" s="2142"/>
      <c r="AU151" s="2142"/>
      <c r="AV151" s="2142"/>
      <c r="AW151" s="2142"/>
      <c r="AX151" s="2142"/>
      <c r="AY151" s="2142"/>
      <c r="AZ151" s="215"/>
      <c r="BA151" s="2521" t="s">
        <v>109</v>
      </c>
      <c r="BB151" s="159" t="s">
        <v>49</v>
      </c>
      <c r="BC151" s="1228" t="s">
        <v>35</v>
      </c>
      <c r="BD151" s="1248" t="s">
        <v>35</v>
      </c>
      <c r="BE151" s="1248" t="s">
        <v>35</v>
      </c>
      <c r="BF151" s="1248" t="s">
        <v>35</v>
      </c>
      <c r="BG151" s="1269" t="s">
        <v>35</v>
      </c>
      <c r="BH151" s="1290" t="s">
        <v>35</v>
      </c>
      <c r="BI151" s="1248" t="s">
        <v>35</v>
      </c>
      <c r="BJ151" s="1248" t="s">
        <v>35</v>
      </c>
      <c r="BK151" s="1248" t="s">
        <v>35</v>
      </c>
      <c r="BL151" s="1269" t="s">
        <v>35</v>
      </c>
      <c r="BM151" s="1290" t="s">
        <v>35</v>
      </c>
      <c r="BN151" s="1248" t="s">
        <v>35</v>
      </c>
      <c r="BO151" s="1248" t="s">
        <v>35</v>
      </c>
      <c r="BP151" s="1248" t="s">
        <v>35</v>
      </c>
      <c r="BQ151" s="1269" t="s">
        <v>35</v>
      </c>
      <c r="BR151" s="1290" t="s">
        <v>35</v>
      </c>
      <c r="BS151" s="1248" t="s">
        <v>35</v>
      </c>
      <c r="BT151" s="1248" t="s">
        <v>35</v>
      </c>
      <c r="BU151" s="1248" t="s">
        <v>35</v>
      </c>
      <c r="BV151" s="1248" t="s">
        <v>35</v>
      </c>
      <c r="BW151" s="1248" t="s">
        <v>35</v>
      </c>
      <c r="BX151" s="1248" t="s">
        <v>35</v>
      </c>
      <c r="BY151" s="1309" t="s">
        <v>35</v>
      </c>
      <c r="BZ151" s="1309" t="s">
        <v>35</v>
      </c>
      <c r="CA151" s="1309" t="s">
        <v>35</v>
      </c>
      <c r="CB151" s="1309" t="s">
        <v>35</v>
      </c>
      <c r="CC151" s="2161"/>
      <c r="CD151" s="2161"/>
      <c r="CE151" s="2161"/>
      <c r="CF151" s="2161"/>
      <c r="CG151" s="2161"/>
      <c r="CH151" s="2161"/>
      <c r="CI151" s="2161"/>
      <c r="CJ151" s="2161"/>
      <c r="CK151" s="2161"/>
      <c r="CL151" s="2161"/>
      <c r="CM151" s="2161"/>
      <c r="CN151" s="2161"/>
      <c r="CO151" s="2161"/>
      <c r="CP151" s="2161"/>
      <c r="CQ151" s="2161"/>
      <c r="CR151" s="2161"/>
      <c r="CS151" s="2161"/>
      <c r="CT151" s="2161"/>
      <c r="CU151" s="2161"/>
      <c r="CV151" s="2161"/>
      <c r="CW151" s="2161"/>
      <c r="CX151" s="2161"/>
      <c r="CY151" s="2161"/>
      <c r="CZ151" s="2161"/>
    </row>
    <row r="152" s="130" customFormat="true" ht="15" customHeight="true" x14ac:dyDescent="0.2">
      <c r="A152" s="2678"/>
      <c r="B152" s="1396" t="s">
        <v>48</v>
      </c>
      <c r="C152" s="781">
        <v>79.673582292528351</v>
      </c>
      <c r="D152" s="782">
        <v>78.650968795449756</v>
      </c>
      <c r="E152" s="782">
        <v>78.421583760466305</v>
      </c>
      <c r="F152" s="782">
        <v>80.882769284591248</v>
      </c>
      <c r="G152" s="851">
        <v>47.591156575338125</v>
      </c>
      <c r="H152" s="835">
        <v>53.661910740596042</v>
      </c>
      <c r="I152" s="782">
        <v>39.693768095261241</v>
      </c>
      <c r="J152" s="782">
        <v>37.14606515108467</v>
      </c>
      <c r="K152" s="782">
        <v>28.433278001809985</v>
      </c>
      <c r="L152" s="803">
        <v>55.707914529304446</v>
      </c>
      <c r="M152" s="818">
        <v>79.251302896477853</v>
      </c>
      <c r="N152" s="782">
        <v>79.210462289901415</v>
      </c>
      <c r="O152" s="782">
        <v>83.404790032606613</v>
      </c>
      <c r="P152" s="782">
        <v>79.332181870521296</v>
      </c>
      <c r="Q152" s="851">
        <v>77.793291365739165</v>
      </c>
      <c r="R152" s="835">
        <v>31.685148687347386</v>
      </c>
      <c r="S152" s="782">
        <v>48.043461516649316</v>
      </c>
      <c r="T152" s="782">
        <v>69.650858645764188</v>
      </c>
      <c r="U152" s="782">
        <v>64.546295422776495</v>
      </c>
      <c r="V152" s="782">
        <v>48.313817699667943</v>
      </c>
      <c r="W152" s="782">
        <v>64.434325228866157</v>
      </c>
      <c r="X152" s="782">
        <v>54.417752648404353</v>
      </c>
      <c r="Y152" s="783">
        <v>72.217573440112332</v>
      </c>
      <c r="Z152" s="783">
        <v>81.054393424239223</v>
      </c>
      <c r="AA152" s="783">
        <v>36.225709574446753</v>
      </c>
      <c r="AB152" s="2117">
        <v>69.857258574379543</v>
      </c>
      <c r="AC152" s="2143"/>
      <c r="AD152" s="2143"/>
      <c r="AE152" s="2143"/>
      <c r="AF152" s="2143"/>
      <c r="AG152" s="2143"/>
      <c r="AH152" s="2143"/>
      <c r="AI152" s="2143"/>
      <c r="AJ152" s="2143"/>
      <c r="AK152" s="2143"/>
      <c r="AL152" s="2143"/>
      <c r="AM152" s="2143"/>
      <c r="AN152" s="2143"/>
      <c r="AO152" s="2143"/>
      <c r="AP152" s="2143"/>
      <c r="AQ152" s="2143"/>
      <c r="AR152" s="2143"/>
      <c r="AS152" s="2143"/>
      <c r="AT152" s="2143"/>
      <c r="AU152" s="2143"/>
      <c r="AV152" s="2143"/>
      <c r="AW152" s="2143"/>
      <c r="AX152" s="2143"/>
      <c r="AY152" s="2143"/>
      <c r="AZ152" s="215"/>
      <c r="BA152" s="2523"/>
      <c r="BB152" s="235" t="s">
        <v>48</v>
      </c>
      <c r="BC152" s="1229" t="s">
        <v>35</v>
      </c>
      <c r="BD152" s="1249" t="s">
        <v>35</v>
      </c>
      <c r="BE152" s="1249" t="s">
        <v>35</v>
      </c>
      <c r="BF152" s="1249" t="s">
        <v>35</v>
      </c>
      <c r="BG152" s="1270" t="s">
        <v>35</v>
      </c>
      <c r="BH152" s="1291" t="s">
        <v>35</v>
      </c>
      <c r="BI152" s="1249" t="s">
        <v>35</v>
      </c>
      <c r="BJ152" s="1249" t="s">
        <v>35</v>
      </c>
      <c r="BK152" s="1249" t="s">
        <v>35</v>
      </c>
      <c r="BL152" s="1270" t="s">
        <v>35</v>
      </c>
      <c r="BM152" s="1291" t="s">
        <v>35</v>
      </c>
      <c r="BN152" s="1249" t="s">
        <v>35</v>
      </c>
      <c r="BO152" s="1249" t="s">
        <v>35</v>
      </c>
      <c r="BP152" s="1249" t="s">
        <v>35</v>
      </c>
      <c r="BQ152" s="1270" t="s">
        <v>35</v>
      </c>
      <c r="BR152" s="1291" t="s">
        <v>35</v>
      </c>
      <c r="BS152" s="1249" t="s">
        <v>35</v>
      </c>
      <c r="BT152" s="1249" t="s">
        <v>35</v>
      </c>
      <c r="BU152" s="1249" t="s">
        <v>35</v>
      </c>
      <c r="BV152" s="1249" t="s">
        <v>35</v>
      </c>
      <c r="BW152" s="1249" t="s">
        <v>35</v>
      </c>
      <c r="BX152" s="1249" t="s">
        <v>35</v>
      </c>
      <c r="BY152" s="1310" t="s">
        <v>35</v>
      </c>
      <c r="BZ152" s="1310" t="s">
        <v>35</v>
      </c>
      <c r="CA152" s="1310" t="s">
        <v>35</v>
      </c>
      <c r="CB152" s="1310" t="s">
        <v>35</v>
      </c>
      <c r="CC152" s="2162"/>
      <c r="CD152" s="2162"/>
      <c r="CE152" s="2162"/>
      <c r="CF152" s="2162"/>
      <c r="CG152" s="2162"/>
      <c r="CH152" s="2162"/>
      <c r="CI152" s="2162"/>
      <c r="CJ152" s="2162"/>
      <c r="CK152" s="2162"/>
      <c r="CL152" s="2162"/>
      <c r="CM152" s="2162"/>
      <c r="CN152" s="2162"/>
      <c r="CO152" s="2162"/>
      <c r="CP152" s="2162"/>
      <c r="CQ152" s="2162"/>
      <c r="CR152" s="2162"/>
      <c r="CS152" s="2162"/>
      <c r="CT152" s="2162"/>
      <c r="CU152" s="2162"/>
      <c r="CV152" s="2162"/>
      <c r="CW152" s="2162"/>
      <c r="CX152" s="2162"/>
      <c r="CY152" s="2162"/>
      <c r="CZ152" s="2162"/>
    </row>
    <row r="153" s="399" customFormat="true" ht="15" customHeight="true" x14ac:dyDescent="0.2">
      <c r="A153" s="2711" t="s">
        <v>62</v>
      </c>
      <c r="B153" s="1780" t="s">
        <v>257</v>
      </c>
      <c r="C153" s="1700">
        <v>0</v>
      </c>
      <c r="D153" s="1701">
        <v>0</v>
      </c>
      <c r="E153" s="1701">
        <v>0</v>
      </c>
      <c r="F153" s="1701">
        <v>3.6578379316583136E-3</v>
      </c>
      <c r="G153" s="1702">
        <v>2.6271930889270352</v>
      </c>
      <c r="H153" s="1703">
        <v>2.0164599764735235E-2</v>
      </c>
      <c r="I153" s="1701">
        <v>0</v>
      </c>
      <c r="J153" s="1701">
        <v>0.50147542054642047</v>
      </c>
      <c r="K153" s="1701">
        <v>0.75881360579787338</v>
      </c>
      <c r="L153" s="1704">
        <v>12.738109828788089</v>
      </c>
      <c r="M153" s="1705">
        <v>0</v>
      </c>
      <c r="N153" s="1701">
        <v>0</v>
      </c>
      <c r="O153" s="1701">
        <v>0</v>
      </c>
      <c r="P153" s="1701">
        <v>0</v>
      </c>
      <c r="Q153" s="1702">
        <v>0.11634784832418224</v>
      </c>
      <c r="R153" s="1703">
        <v>5.7865361052275572</v>
      </c>
      <c r="S153" s="1701">
        <v>0.13677428216451018</v>
      </c>
      <c r="T153" s="1701">
        <v>0</v>
      </c>
      <c r="U153" s="1701">
        <v>0</v>
      </c>
      <c r="V153" s="1701">
        <v>1.258295420278662</v>
      </c>
      <c r="W153" s="1701">
        <v>1.2692645724406257</v>
      </c>
      <c r="X153" s="1701">
        <v>0.91702131078789972</v>
      </c>
      <c r="Y153" s="1701">
        <v>0.10946277688876931</v>
      </c>
      <c r="Z153" s="1701">
        <v>0.61271978053566345</v>
      </c>
      <c r="AA153" s="1701">
        <v>1.6500903754241798</v>
      </c>
      <c r="AB153" s="2252">
        <v>1.3946042724427876</v>
      </c>
      <c r="AC153" s="667"/>
      <c r="AD153" s="667"/>
      <c r="AE153" s="667"/>
      <c r="AF153" s="667"/>
      <c r="AG153" s="667"/>
      <c r="AH153" s="667"/>
      <c r="AI153" s="667"/>
      <c r="AJ153" s="667"/>
      <c r="AK153" s="667"/>
      <c r="AL153" s="667"/>
      <c r="AM153" s="667"/>
      <c r="AN153" s="667"/>
      <c r="AO153" s="667"/>
      <c r="AP153" s="667"/>
      <c r="AQ153" s="667"/>
      <c r="AR153" s="667"/>
      <c r="AS153" s="667"/>
      <c r="AT153" s="667"/>
      <c r="AU153" s="667"/>
      <c r="AV153" s="667"/>
      <c r="AW153" s="667"/>
      <c r="AX153" s="667"/>
      <c r="AY153" s="667"/>
      <c r="AZ153" s="216"/>
      <c r="BA153" s="2773" t="s">
        <v>62</v>
      </c>
      <c r="BB153" s="234" t="s">
        <v>257</v>
      </c>
      <c r="BC153" s="339">
        <v>0</v>
      </c>
      <c r="BD153" s="305">
        <v>0</v>
      </c>
      <c r="BE153" s="305">
        <v>0</v>
      </c>
      <c r="BF153" s="305">
        <v>0.58264800000000005</v>
      </c>
      <c r="BG153" s="340">
        <v>418.98639700000035</v>
      </c>
      <c r="BH153" s="351">
        <v>0.58264800000000005</v>
      </c>
      <c r="BI153" s="305">
        <v>0</v>
      </c>
      <c r="BJ153" s="305">
        <v>14.514679999999998</v>
      </c>
      <c r="BK153" s="305">
        <v>21.959447000000004</v>
      </c>
      <c r="BL153" s="340">
        <v>367.33976600000028</v>
      </c>
      <c r="BM153" s="351">
        <v>0</v>
      </c>
      <c r="BN153" s="305">
        <v>0</v>
      </c>
      <c r="BO153" s="305">
        <v>0</v>
      </c>
      <c r="BP153" s="305">
        <v>0</v>
      </c>
      <c r="BQ153" s="340">
        <v>15.172504</v>
      </c>
      <c r="BR153" s="351">
        <v>171.64431999999996</v>
      </c>
      <c r="BS153" s="305">
        <v>0.92586900000000005</v>
      </c>
      <c r="BT153" s="305">
        <v>0</v>
      </c>
      <c r="BU153" s="305">
        <v>0</v>
      </c>
      <c r="BV153" s="305">
        <v>3.7438270000000005</v>
      </c>
      <c r="BW153" s="305">
        <v>3.7098489999999997</v>
      </c>
      <c r="BX153" s="305">
        <v>1.9960659999999999</v>
      </c>
      <c r="BY153" s="306">
        <v>33.514512000000003</v>
      </c>
      <c r="BZ153" s="306">
        <v>100.48240799999999</v>
      </c>
      <c r="CA153" s="306">
        <v>30.602364000000001</v>
      </c>
      <c r="CB153" s="306">
        <v>72.949829999999992</v>
      </c>
      <c r="CC153" s="2163"/>
      <c r="CD153" s="2163"/>
      <c r="CE153" s="2163"/>
      <c r="CF153" s="2163"/>
      <c r="CG153" s="2163"/>
      <c r="CH153" s="2163"/>
      <c r="CI153" s="2163"/>
      <c r="CJ153" s="2163"/>
      <c r="CK153" s="2163"/>
      <c r="CL153" s="2163"/>
      <c r="CM153" s="2163"/>
      <c r="CN153" s="2163"/>
      <c r="CO153" s="2163"/>
      <c r="CP153" s="2163"/>
      <c r="CQ153" s="2163"/>
      <c r="CR153" s="2163"/>
      <c r="CS153" s="2163"/>
      <c r="CT153" s="2163"/>
      <c r="CU153" s="2163"/>
      <c r="CV153" s="2163"/>
      <c r="CW153" s="2163"/>
      <c r="CX153" s="2163"/>
      <c r="CY153" s="2163"/>
      <c r="CZ153" s="2163"/>
    </row>
    <row r="154" s="399" customFormat="true" ht="15" customHeight="true" x14ac:dyDescent="0.2">
      <c r="A154" s="2712"/>
      <c r="B154" s="1779" t="s">
        <v>258</v>
      </c>
      <c r="C154" s="1700">
        <v>3.0110844544937392E-2</v>
      </c>
      <c r="D154" s="1701">
        <v>0</v>
      </c>
      <c r="E154" s="1701">
        <v>1.6657702487449799E-2</v>
      </c>
      <c r="F154" s="1701">
        <v>1.3726390789651379E-2</v>
      </c>
      <c r="G154" s="1702">
        <v>2.8845618375395001</v>
      </c>
      <c r="H154" s="1703">
        <v>7.4535385988310818E-2</v>
      </c>
      <c r="I154" s="1701">
        <v>9.1600163065857179E-2</v>
      </c>
      <c r="J154" s="1701">
        <v>0.40377224242813259</v>
      </c>
      <c r="K154" s="1701">
        <v>1.8574929729412586</v>
      </c>
      <c r="L154" s="1704">
        <v>10.119553641672148</v>
      </c>
      <c r="M154" s="1705">
        <v>3.6775641214858247E-2</v>
      </c>
      <c r="N154" s="1701">
        <v>0</v>
      </c>
      <c r="O154" s="1701">
        <v>2.0374352963510346E-2</v>
      </c>
      <c r="P154" s="1701">
        <v>2.5083991644655118E-4</v>
      </c>
      <c r="Q154" s="1702">
        <v>0.76780189710626856</v>
      </c>
      <c r="R154" s="1703">
        <v>3.5886046112408381</v>
      </c>
      <c r="S154" s="1701">
        <v>0.15583956254636716</v>
      </c>
      <c r="T154" s="1701">
        <v>0</v>
      </c>
      <c r="U154" s="1701">
        <v>0.20123120531891384</v>
      </c>
      <c r="V154" s="1701">
        <v>5.3532716722160965</v>
      </c>
      <c r="W154" s="1701">
        <v>0.46068823441598</v>
      </c>
      <c r="X154" s="1701">
        <v>1.394805775290108</v>
      </c>
      <c r="Y154" s="1701">
        <v>0.32110398059285494</v>
      </c>
      <c r="Z154" s="1701">
        <v>0.48310598080696548</v>
      </c>
      <c r="AA154" s="1701">
        <v>0.38079008663634917</v>
      </c>
      <c r="AB154" s="2252">
        <v>2.9743030919813851</v>
      </c>
      <c r="AC154" s="667"/>
      <c r="AD154" s="667"/>
      <c r="AE154" s="667"/>
      <c r="AF154" s="667"/>
      <c r="AG154" s="667"/>
      <c r="AH154" s="667"/>
      <c r="AI154" s="667"/>
      <c r="AJ154" s="667"/>
      <c r="AK154" s="667"/>
      <c r="AL154" s="667"/>
      <c r="AM154" s="667"/>
      <c r="AN154" s="667"/>
      <c r="AO154" s="667"/>
      <c r="AP154" s="667"/>
      <c r="AQ154" s="667"/>
      <c r="AR154" s="667"/>
      <c r="AS154" s="667"/>
      <c r="AT154" s="667"/>
      <c r="AU154" s="667"/>
      <c r="AV154" s="667"/>
      <c r="AW154" s="667"/>
      <c r="AX154" s="667"/>
      <c r="AY154" s="667"/>
      <c r="AZ154" s="216"/>
      <c r="BA154" s="2773"/>
      <c r="BB154" s="159" t="s">
        <v>258</v>
      </c>
      <c r="BC154" s="341">
        <v>4.8044849999999997</v>
      </c>
      <c r="BD154" s="307">
        <v>0</v>
      </c>
      <c r="BE154" s="307">
        <v>2.657848</v>
      </c>
      <c r="BF154" s="307">
        <v>2.1864429999999997</v>
      </c>
      <c r="BG154" s="342">
        <v>460.03172600000005</v>
      </c>
      <c r="BH154" s="352">
        <v>2.15367</v>
      </c>
      <c r="BI154" s="307">
        <v>2.6381270000000003</v>
      </c>
      <c r="BJ154" s="307">
        <v>11.686764</v>
      </c>
      <c r="BK154" s="307">
        <v>53.754331999999998</v>
      </c>
      <c r="BL154" s="342">
        <v>291.8262220000002</v>
      </c>
      <c r="BM154" s="352">
        <v>4.8044849999999997</v>
      </c>
      <c r="BN154" s="307">
        <v>0</v>
      </c>
      <c r="BO154" s="307">
        <v>2.657848</v>
      </c>
      <c r="BP154" s="307">
        <v>3.2772999999999997E-2</v>
      </c>
      <c r="BQ154" s="342">
        <v>100.12628099999999</v>
      </c>
      <c r="BR154" s="352">
        <v>106.44772399999998</v>
      </c>
      <c r="BS154" s="307">
        <v>1.0549280000000001</v>
      </c>
      <c r="BT154" s="307">
        <v>0</v>
      </c>
      <c r="BU154" s="307">
        <v>1.68404</v>
      </c>
      <c r="BV154" s="307">
        <v>15.927676999999996</v>
      </c>
      <c r="BW154" s="307">
        <v>1.3465149999999999</v>
      </c>
      <c r="BX154" s="307">
        <v>3.0360520000000002</v>
      </c>
      <c r="BY154" s="308">
        <v>98.313266999999996</v>
      </c>
      <c r="BZ154" s="308">
        <v>79.226514000000009</v>
      </c>
      <c r="CA154" s="308">
        <v>7.0620839999999996</v>
      </c>
      <c r="CB154" s="308">
        <v>155.58170100000004</v>
      </c>
      <c r="CC154" s="2163"/>
      <c r="CD154" s="2163"/>
      <c r="CE154" s="2163"/>
      <c r="CF154" s="2163"/>
      <c r="CG154" s="2163"/>
      <c r="CH154" s="2163"/>
      <c r="CI154" s="2163"/>
      <c r="CJ154" s="2163"/>
      <c r="CK154" s="2163"/>
      <c r="CL154" s="2163"/>
      <c r="CM154" s="2163"/>
      <c r="CN154" s="2163"/>
      <c r="CO154" s="2163"/>
      <c r="CP154" s="2163"/>
      <c r="CQ154" s="2163"/>
      <c r="CR154" s="2163"/>
      <c r="CS154" s="2163"/>
      <c r="CT154" s="2163"/>
      <c r="CU154" s="2163"/>
      <c r="CV154" s="2163"/>
      <c r="CW154" s="2163"/>
      <c r="CX154" s="2163"/>
      <c r="CY154" s="2163"/>
      <c r="CZ154" s="2163"/>
    </row>
    <row r="155" s="399" customFormat="true" ht="15" customHeight="true" x14ac:dyDescent="0.2">
      <c r="A155" s="2712"/>
      <c r="B155" s="1779" t="s">
        <v>259</v>
      </c>
      <c r="C155" s="1700">
        <v>0.65920515591260886</v>
      </c>
      <c r="D155" s="1701">
        <v>1.1753215479121426</v>
      </c>
      <c r="E155" s="1701">
        <v>0.72775520978507346</v>
      </c>
      <c r="F155" s="1701">
        <v>1.795687571501827</v>
      </c>
      <c r="G155" s="1702">
        <v>2.9538795365942092</v>
      </c>
      <c r="H155" s="1703">
        <v>1.077423199155932</v>
      </c>
      <c r="I155" s="1701">
        <v>1.6730650114022811</v>
      </c>
      <c r="J155" s="1701">
        <v>3.4753835438707017</v>
      </c>
      <c r="K155" s="1701">
        <v>2.6883063613950684</v>
      </c>
      <c r="L155" s="1704">
        <v>5.6032295819348672</v>
      </c>
      <c r="M155" s="1705">
        <v>0.39563550465078634</v>
      </c>
      <c r="N155" s="1701">
        <v>0.83206479489412555</v>
      </c>
      <c r="O155" s="1701">
        <v>1.3932811280438775</v>
      </c>
      <c r="P155" s="1701">
        <v>1.3393500402541128</v>
      </c>
      <c r="Q155" s="1702">
        <v>1.7583048356591806</v>
      </c>
      <c r="R155" s="1703">
        <v>2.3993904227105638</v>
      </c>
      <c r="S155" s="1701">
        <v>1.7321210295416889</v>
      </c>
      <c r="T155" s="1701">
        <v>1.9554583194417903</v>
      </c>
      <c r="U155" s="1701">
        <v>1.7890765470425354</v>
      </c>
      <c r="V155" s="1701">
        <v>2.6272859585622528</v>
      </c>
      <c r="W155" s="1701">
        <v>1.8561272883184285</v>
      </c>
      <c r="X155" s="1701">
        <v>0.51690864769455169</v>
      </c>
      <c r="Y155" s="1701">
        <v>1.0179425178324406</v>
      </c>
      <c r="Z155" s="1701">
        <v>0.32528592875006845</v>
      </c>
      <c r="AA155" s="1701">
        <v>2.3399819789325753</v>
      </c>
      <c r="AB155" s="2252">
        <v>4.7289761579222667</v>
      </c>
      <c r="AC155" s="667"/>
      <c r="AD155" s="667"/>
      <c r="AE155" s="667"/>
      <c r="AF155" s="667"/>
      <c r="AG155" s="667"/>
      <c r="AH155" s="667"/>
      <c r="AI155" s="667"/>
      <c r="AJ155" s="667"/>
      <c r="AK155" s="667"/>
      <c r="AL155" s="667"/>
      <c r="AM155" s="667"/>
      <c r="AN155" s="667"/>
      <c r="AO155" s="667"/>
      <c r="AP155" s="667"/>
      <c r="AQ155" s="667"/>
      <c r="AR155" s="667"/>
      <c r="AS155" s="667"/>
      <c r="AT155" s="667"/>
      <c r="AU155" s="667"/>
      <c r="AV155" s="667"/>
      <c r="AW155" s="667"/>
      <c r="AX155" s="667"/>
      <c r="AY155" s="667"/>
      <c r="AZ155" s="216"/>
      <c r="BA155" s="2773"/>
      <c r="BB155" s="159" t="s">
        <v>259</v>
      </c>
      <c r="BC155" s="341">
        <v>105.182745</v>
      </c>
      <c r="BD155" s="307">
        <v>187.400499</v>
      </c>
      <c r="BE155" s="307">
        <v>116.118218</v>
      </c>
      <c r="BF155" s="307">
        <v>286.03065299999997</v>
      </c>
      <c r="BG155" s="342">
        <v>471.08655599999992</v>
      </c>
      <c r="BH155" s="352">
        <v>31.131709999999998</v>
      </c>
      <c r="BI155" s="307">
        <v>48.185045000000002</v>
      </c>
      <c r="BJ155" s="307">
        <v>100.59133100000003</v>
      </c>
      <c r="BK155" s="307">
        <v>77.797394000000025</v>
      </c>
      <c r="BL155" s="342">
        <v>161.58512300000007</v>
      </c>
      <c r="BM155" s="352">
        <v>51.687061999999997</v>
      </c>
      <c r="BN155" s="307">
        <v>108.80217899999998</v>
      </c>
      <c r="BO155" s="307">
        <v>181.75445699999997</v>
      </c>
      <c r="BP155" s="307">
        <v>174.99016699999999</v>
      </c>
      <c r="BQ155" s="342">
        <v>229.29420300000007</v>
      </c>
      <c r="BR155" s="352">
        <v>71.172413000000006</v>
      </c>
      <c r="BS155" s="307">
        <v>11.725282999999996</v>
      </c>
      <c r="BT155" s="307">
        <v>397.80706499999997</v>
      </c>
      <c r="BU155" s="307">
        <v>14.972213</v>
      </c>
      <c r="BV155" s="307">
        <v>7.8170070000000011</v>
      </c>
      <c r="BW155" s="307">
        <v>5.4251510000000005</v>
      </c>
      <c r="BX155" s="307">
        <v>1.1251469999999999</v>
      </c>
      <c r="BY155" s="308">
        <v>311.66619099999991</v>
      </c>
      <c r="BZ155" s="308">
        <v>53.344961999999995</v>
      </c>
      <c r="CA155" s="308">
        <v>43.397004999999993</v>
      </c>
      <c r="CB155" s="308">
        <v>247.36623400000005</v>
      </c>
      <c r="CC155" s="2163"/>
      <c r="CD155" s="2163"/>
      <c r="CE155" s="2163"/>
      <c r="CF155" s="2163"/>
      <c r="CG155" s="2163"/>
      <c r="CH155" s="2163"/>
      <c r="CI155" s="2163"/>
      <c r="CJ155" s="2163"/>
      <c r="CK155" s="2163"/>
      <c r="CL155" s="2163"/>
      <c r="CM155" s="2163"/>
      <c r="CN155" s="2163"/>
      <c r="CO155" s="2163"/>
      <c r="CP155" s="2163"/>
      <c r="CQ155" s="2163"/>
      <c r="CR155" s="2163"/>
      <c r="CS155" s="2163"/>
      <c r="CT155" s="2163"/>
      <c r="CU155" s="2163"/>
      <c r="CV155" s="2163"/>
      <c r="CW155" s="2163"/>
      <c r="CX155" s="2163"/>
      <c r="CY155" s="2163"/>
      <c r="CZ155" s="2163"/>
    </row>
    <row r="156" s="399" customFormat="true" ht="15" customHeight="true" x14ac:dyDescent="0.2">
      <c r="A156" s="2712"/>
      <c r="B156" s="1779" t="s">
        <v>260</v>
      </c>
      <c r="C156" s="1700">
        <v>6.8179387499598898E-2</v>
      </c>
      <c r="D156" s="1701">
        <v>0</v>
      </c>
      <c r="E156" s="1701">
        <v>0</v>
      </c>
      <c r="F156" s="1701">
        <v>0</v>
      </c>
      <c r="G156" s="1702">
        <v>9.6371267397735327E-2</v>
      </c>
      <c r="H156" s="1703">
        <v>0</v>
      </c>
      <c r="I156" s="1701">
        <v>0</v>
      </c>
      <c r="J156" s="1701">
        <v>6.6038599913328985E-2</v>
      </c>
      <c r="K156" s="1701">
        <v>4.1128318481460152E-3</v>
      </c>
      <c r="L156" s="1704">
        <v>0.46254861657509638</v>
      </c>
      <c r="M156" s="1705">
        <v>8.3270354280235742E-2</v>
      </c>
      <c r="N156" s="1701">
        <v>0</v>
      </c>
      <c r="O156" s="1701">
        <v>0</v>
      </c>
      <c r="P156" s="1701">
        <v>0</v>
      </c>
      <c r="Q156" s="1702">
        <v>0</v>
      </c>
      <c r="R156" s="1703">
        <v>0.41385307012108363</v>
      </c>
      <c r="S156" s="1701">
        <v>0</v>
      </c>
      <c r="T156" s="1701">
        <v>0</v>
      </c>
      <c r="U156" s="1701">
        <v>0</v>
      </c>
      <c r="V156" s="1701">
        <v>0</v>
      </c>
      <c r="W156" s="1701">
        <v>2.6934137804750496E-2</v>
      </c>
      <c r="X156" s="1701">
        <v>0.50682863802553413</v>
      </c>
      <c r="Y156" s="1701">
        <v>3.5531256159715363E-2</v>
      </c>
      <c r="Z156" s="1701">
        <v>0</v>
      </c>
      <c r="AA156" s="1701">
        <v>0</v>
      </c>
      <c r="AB156" s="2252">
        <v>3.6541164101740173E-2</v>
      </c>
      <c r="AC156" s="667"/>
      <c r="AD156" s="667"/>
      <c r="AE156" s="667"/>
      <c r="AF156" s="667"/>
      <c r="AG156" s="667"/>
      <c r="AH156" s="667"/>
      <c r="AI156" s="667"/>
      <c r="AJ156" s="667"/>
      <c r="AK156" s="667"/>
      <c r="AL156" s="667"/>
      <c r="AM156" s="667"/>
      <c r="AN156" s="667"/>
      <c r="AO156" s="667"/>
      <c r="AP156" s="667"/>
      <c r="AQ156" s="667"/>
      <c r="AR156" s="667"/>
      <c r="AS156" s="667"/>
      <c r="AT156" s="667"/>
      <c r="AU156" s="667"/>
      <c r="AV156" s="667"/>
      <c r="AW156" s="667"/>
      <c r="AX156" s="667"/>
      <c r="AY156" s="667"/>
      <c r="AZ156" s="216"/>
      <c r="BA156" s="2773"/>
      <c r="BB156" s="159" t="s">
        <v>260</v>
      </c>
      <c r="BC156" s="341">
        <v>10.8787</v>
      </c>
      <c r="BD156" s="307">
        <v>0</v>
      </c>
      <c r="BE156" s="307">
        <v>0</v>
      </c>
      <c r="BF156" s="307">
        <v>0</v>
      </c>
      <c r="BG156" s="342">
        <v>15.369350000000001</v>
      </c>
      <c r="BH156" s="352">
        <v>0</v>
      </c>
      <c r="BI156" s="307">
        <v>0</v>
      </c>
      <c r="BJ156" s="307">
        <v>1.9114180000000001</v>
      </c>
      <c r="BK156" s="307">
        <v>0.119022</v>
      </c>
      <c r="BL156" s="342">
        <v>13.338910000000002</v>
      </c>
      <c r="BM156" s="352">
        <v>10.8787</v>
      </c>
      <c r="BN156" s="307">
        <v>0</v>
      </c>
      <c r="BO156" s="307">
        <v>0</v>
      </c>
      <c r="BP156" s="307">
        <v>0</v>
      </c>
      <c r="BQ156" s="342">
        <v>0</v>
      </c>
      <c r="BR156" s="352">
        <v>12.276002000000002</v>
      </c>
      <c r="BS156" s="307">
        <v>0</v>
      </c>
      <c r="BT156" s="307">
        <v>0</v>
      </c>
      <c r="BU156" s="307">
        <v>0</v>
      </c>
      <c r="BV156" s="307">
        <v>0</v>
      </c>
      <c r="BW156" s="307">
        <v>7.8724000000000002E-2</v>
      </c>
      <c r="BX156" s="307">
        <v>1.1032060000000001</v>
      </c>
      <c r="BY156" s="308">
        <v>10.8787</v>
      </c>
      <c r="BZ156" s="308">
        <v>0</v>
      </c>
      <c r="CA156" s="308">
        <v>0</v>
      </c>
      <c r="CB156" s="308">
        <v>1.9114180000000001</v>
      </c>
      <c r="CC156" s="2163"/>
      <c r="CD156" s="2163"/>
      <c r="CE156" s="2163"/>
      <c r="CF156" s="2163"/>
      <c r="CG156" s="2163"/>
      <c r="CH156" s="2163"/>
      <c r="CI156" s="2163"/>
      <c r="CJ156" s="2163"/>
      <c r="CK156" s="2163"/>
      <c r="CL156" s="2163"/>
      <c r="CM156" s="2163"/>
      <c r="CN156" s="2163"/>
      <c r="CO156" s="2163"/>
      <c r="CP156" s="2163"/>
      <c r="CQ156" s="2163"/>
      <c r="CR156" s="2163"/>
      <c r="CS156" s="2163"/>
      <c r="CT156" s="2163"/>
      <c r="CU156" s="2163"/>
      <c r="CV156" s="2163"/>
      <c r="CW156" s="2163"/>
      <c r="CX156" s="2163"/>
      <c r="CY156" s="2163"/>
      <c r="CZ156" s="2163"/>
    </row>
    <row r="157" s="399" customFormat="true" ht="15" customHeight="true" x14ac:dyDescent="0.2">
      <c r="A157" s="2712"/>
      <c r="B157" s="1779" t="s">
        <v>261</v>
      </c>
      <c r="C157" s="1700">
        <v>5.3549037420266017E-2</v>
      </c>
      <c r="D157" s="1701">
        <v>6.3687143452787693E-3</v>
      </c>
      <c r="E157" s="1701">
        <v>2.1373969563007102E-2</v>
      </c>
      <c r="F157" s="1701">
        <v>9.2151596712728184E-2</v>
      </c>
      <c r="G157" s="1702">
        <v>5.0689342214390046E-2</v>
      </c>
      <c r="H157" s="1703">
        <v>0</v>
      </c>
      <c r="I157" s="1701">
        <v>0</v>
      </c>
      <c r="J157" s="1701">
        <v>6.6800140727159129E-3</v>
      </c>
      <c r="K157" s="1701">
        <v>0.14196177465343091</v>
      </c>
      <c r="L157" s="1704">
        <v>0.13115968513045276</v>
      </c>
      <c r="M157" s="1705">
        <v>6.5401692225196137E-2</v>
      </c>
      <c r="N157" s="1701">
        <v>2.5308564009317042E-3</v>
      </c>
      <c r="O157" s="1701">
        <v>5.247408838054626E-3</v>
      </c>
      <c r="P157" s="1701">
        <v>3.9545368615093952E-2</v>
      </c>
      <c r="Q157" s="1702">
        <v>9.9092054075779701E-2</v>
      </c>
      <c r="R157" s="1703">
        <v>0.20715207078781767</v>
      </c>
      <c r="S157" s="1701">
        <v>1.6900809185311439E-2</v>
      </c>
      <c r="T157" s="1701">
        <v>6.3520485245546959E-2</v>
      </c>
      <c r="U157" s="1701">
        <v>0.1182802715997998</v>
      </c>
      <c r="V157" s="1701">
        <v>0</v>
      </c>
      <c r="W157" s="1701">
        <v>0.17937559624718782</v>
      </c>
      <c r="X157" s="1701">
        <v>0.29479422653284748</v>
      </c>
      <c r="Y157" s="1701">
        <v>0</v>
      </c>
      <c r="Z157" s="1701">
        <v>5.2101165727187003E-2</v>
      </c>
      <c r="AA157" s="1701">
        <v>0.31550153966180872</v>
      </c>
      <c r="AB157" s="2252">
        <v>0</v>
      </c>
      <c r="AC157" s="667"/>
      <c r="AD157" s="667"/>
      <c r="AE157" s="667"/>
      <c r="AF157" s="667"/>
      <c r="AG157" s="667"/>
      <c r="AH157" s="667"/>
      <c r="AI157" s="667"/>
      <c r="AJ157" s="667"/>
      <c r="AK157" s="667"/>
      <c r="AL157" s="667"/>
      <c r="AM157" s="667"/>
      <c r="AN157" s="667"/>
      <c r="AO157" s="667"/>
      <c r="AP157" s="667"/>
      <c r="AQ157" s="667"/>
      <c r="AR157" s="667"/>
      <c r="AS157" s="667"/>
      <c r="AT157" s="667"/>
      <c r="AU157" s="667"/>
      <c r="AV157" s="667"/>
      <c r="AW157" s="667"/>
      <c r="AX157" s="667"/>
      <c r="AY157" s="667"/>
      <c r="AZ157" s="216"/>
      <c r="BA157" s="2773"/>
      <c r="BB157" s="159" t="s">
        <v>261</v>
      </c>
      <c r="BC157" s="341">
        <v>8.5442820000000008</v>
      </c>
      <c r="BD157" s="307">
        <v>1.0154670000000001</v>
      </c>
      <c r="BE157" s="307">
        <v>3.4103599999999998</v>
      </c>
      <c r="BF157" s="307">
        <v>14.678601</v>
      </c>
      <c r="BG157" s="342">
        <v>8.0839680000000005</v>
      </c>
      <c r="BH157" s="352">
        <v>0</v>
      </c>
      <c r="BI157" s="307">
        <v>0</v>
      </c>
      <c r="BJ157" s="307">
        <v>0.19334599999999999</v>
      </c>
      <c r="BK157" s="307">
        <v>4.1082580000000002</v>
      </c>
      <c r="BL157" s="342">
        <v>3.7823640000000003</v>
      </c>
      <c r="BM157" s="352">
        <v>8.5442820000000008</v>
      </c>
      <c r="BN157" s="307">
        <v>0.33093899999999998</v>
      </c>
      <c r="BO157" s="307">
        <v>0.68452800000000003</v>
      </c>
      <c r="BP157" s="307">
        <v>5.1667229999999993</v>
      </c>
      <c r="BQ157" s="342">
        <v>12.922238</v>
      </c>
      <c r="BR157" s="352">
        <v>6.1446909999999999</v>
      </c>
      <c r="BS157" s="307">
        <v>0.11440699999999999</v>
      </c>
      <c r="BT157" s="307">
        <v>12.922238</v>
      </c>
      <c r="BU157" s="307">
        <v>0.98985000000000001</v>
      </c>
      <c r="BV157" s="307">
        <v>0</v>
      </c>
      <c r="BW157" s="307">
        <v>0.524285</v>
      </c>
      <c r="BX157" s="307">
        <v>0.64167399999999997</v>
      </c>
      <c r="BY157" s="308">
        <v>0</v>
      </c>
      <c r="BZ157" s="308">
        <v>8.5442820000000008</v>
      </c>
      <c r="CA157" s="308">
        <v>5.8512509999999995</v>
      </c>
      <c r="CB157" s="308">
        <v>0</v>
      </c>
      <c r="CC157" s="2163"/>
      <c r="CD157" s="2163"/>
      <c r="CE157" s="2163"/>
      <c r="CF157" s="2163"/>
      <c r="CG157" s="2163"/>
      <c r="CH157" s="2163"/>
      <c r="CI157" s="2163"/>
      <c r="CJ157" s="2163"/>
      <c r="CK157" s="2163"/>
      <c r="CL157" s="2163"/>
      <c r="CM157" s="2163"/>
      <c r="CN157" s="2163"/>
      <c r="CO157" s="2163"/>
      <c r="CP157" s="2163"/>
      <c r="CQ157" s="2163"/>
      <c r="CR157" s="2163"/>
      <c r="CS157" s="2163"/>
      <c r="CT157" s="2163"/>
      <c r="CU157" s="2163"/>
      <c r="CV157" s="2163"/>
      <c r="CW157" s="2163"/>
      <c r="CX157" s="2163"/>
      <c r="CY157" s="2163"/>
      <c r="CZ157" s="2163"/>
    </row>
    <row r="158" s="399" customFormat="true" ht="15" customHeight="true" x14ac:dyDescent="0.2">
      <c r="A158" s="2712"/>
      <c r="B158" s="1779" t="s">
        <v>342</v>
      </c>
      <c r="C158" s="1700">
        <v>0.98452755905885148</v>
      </c>
      <c r="D158" s="1701">
        <v>1.4611965422480822</v>
      </c>
      <c r="E158" s="1701">
        <v>1.2822163529448711</v>
      </c>
      <c r="F158" s="1701">
        <v>1.5129155012417468</v>
      </c>
      <c r="G158" s="1702">
        <v>2.8358128376025924</v>
      </c>
      <c r="H158" s="1703">
        <v>3.1750345734177303</v>
      </c>
      <c r="I158" s="1701">
        <v>2.4860322526293279</v>
      </c>
      <c r="J158" s="1701">
        <v>3.5497754263058257</v>
      </c>
      <c r="K158" s="1701">
        <v>4.4618621731739223</v>
      </c>
      <c r="L158" s="1704">
        <v>3.4072801712534102</v>
      </c>
      <c r="M158" s="1705">
        <v>0.84600788536644289</v>
      </c>
      <c r="N158" s="1701">
        <v>1.2441151499355476</v>
      </c>
      <c r="O158" s="1701">
        <v>1.6239565545658812</v>
      </c>
      <c r="P158" s="1701">
        <v>1.0485141954829063</v>
      </c>
      <c r="Q158" s="1702">
        <v>1.3219734195715034</v>
      </c>
      <c r="R158" s="1703">
        <v>3.8173150994298668</v>
      </c>
      <c r="S158" s="1701">
        <v>2.3227861920594348</v>
      </c>
      <c r="T158" s="1701">
        <v>2.5347512604888767</v>
      </c>
      <c r="U158" s="1701">
        <v>2.3923791814882658</v>
      </c>
      <c r="V158" s="1701">
        <v>3.6348779578534862</v>
      </c>
      <c r="W158" s="1701">
        <v>5.8511420710455742</v>
      </c>
      <c r="X158" s="1701">
        <v>3.9619482368509802</v>
      </c>
      <c r="Y158" s="1701">
        <v>1.1049025065863609</v>
      </c>
      <c r="Z158" s="1701">
        <v>0.51962970482799187</v>
      </c>
      <c r="AA158" s="1701">
        <v>4.1220696026543022</v>
      </c>
      <c r="AB158" s="2252">
        <v>1.6589689610993834</v>
      </c>
      <c r="AC158" s="667"/>
      <c r="AD158" s="667"/>
      <c r="AE158" s="667"/>
      <c r="AF158" s="667"/>
      <c r="AG158" s="667"/>
      <c r="AH158" s="667"/>
      <c r="AI158" s="667"/>
      <c r="AJ158" s="667"/>
      <c r="AK158" s="667"/>
      <c r="AL158" s="667"/>
      <c r="AM158" s="667"/>
      <c r="AN158" s="667"/>
      <c r="AO158" s="667"/>
      <c r="AP158" s="667"/>
      <c r="AQ158" s="667"/>
      <c r="AR158" s="667"/>
      <c r="AS158" s="667"/>
      <c r="AT158" s="667"/>
      <c r="AU158" s="667"/>
      <c r="AV158" s="667"/>
      <c r="AW158" s="667"/>
      <c r="AX158" s="667"/>
      <c r="AY158" s="667"/>
      <c r="AZ158" s="216"/>
      <c r="BA158" s="2773"/>
      <c r="BB158" s="159" t="s">
        <v>342</v>
      </c>
      <c r="BC158" s="341">
        <v>157.091173</v>
      </c>
      <c r="BD158" s="307">
        <v>232.98216699999992</v>
      </c>
      <c r="BE158" s="307">
        <v>204.586207</v>
      </c>
      <c r="BF158" s="307">
        <v>240.98858599999994</v>
      </c>
      <c r="BG158" s="342">
        <v>452.25720500000006</v>
      </c>
      <c r="BH158" s="352">
        <v>91.741347000000019</v>
      </c>
      <c r="BI158" s="307">
        <v>71.598877000000002</v>
      </c>
      <c r="BJ158" s="307">
        <v>102.74452600000002</v>
      </c>
      <c r="BK158" s="307">
        <v>129.12265299999999</v>
      </c>
      <c r="BL158" s="342">
        <v>98.258652000000012</v>
      </c>
      <c r="BM158" s="352">
        <v>110.52512099999998</v>
      </c>
      <c r="BN158" s="307">
        <v>162.68257000000006</v>
      </c>
      <c r="BO158" s="307">
        <v>211.84622099999999</v>
      </c>
      <c r="BP158" s="307">
        <v>136.99157700000001</v>
      </c>
      <c r="BQ158" s="342">
        <v>172.39379399999999</v>
      </c>
      <c r="BR158" s="352">
        <v>113.23189599999999</v>
      </c>
      <c r="BS158" s="307">
        <v>15.723685000000001</v>
      </c>
      <c r="BT158" s="307">
        <v>515.65505099999996</v>
      </c>
      <c r="BU158" s="307">
        <v>20.021061000000003</v>
      </c>
      <c r="BV158" s="307">
        <v>10.814912</v>
      </c>
      <c r="BW158" s="307">
        <v>17.101914000000001</v>
      </c>
      <c r="BX158" s="307">
        <v>8.6239110000000014</v>
      </c>
      <c r="BY158" s="308">
        <v>338.29096399999997</v>
      </c>
      <c r="BZ158" s="308">
        <v>85.216188000000002</v>
      </c>
      <c r="CA158" s="308">
        <v>76.447373000000013</v>
      </c>
      <c r="CB158" s="308">
        <v>86.778383000000034</v>
      </c>
      <c r="CC158" s="2163"/>
      <c r="CD158" s="2163"/>
      <c r="CE158" s="2163"/>
      <c r="CF158" s="2163"/>
      <c r="CG158" s="2163"/>
      <c r="CH158" s="2163"/>
      <c r="CI158" s="2163"/>
      <c r="CJ158" s="2163"/>
      <c r="CK158" s="2163"/>
      <c r="CL158" s="2163"/>
      <c r="CM158" s="2163"/>
      <c r="CN158" s="2163"/>
      <c r="CO158" s="2163"/>
      <c r="CP158" s="2163"/>
      <c r="CQ158" s="2163"/>
      <c r="CR158" s="2163"/>
      <c r="CS158" s="2163"/>
      <c r="CT158" s="2163"/>
      <c r="CU158" s="2163"/>
      <c r="CV158" s="2163"/>
      <c r="CW158" s="2163"/>
      <c r="CX158" s="2163"/>
      <c r="CY158" s="2163"/>
      <c r="CZ158" s="2163"/>
    </row>
    <row r="159" s="399" customFormat="true" ht="15" customHeight="true" x14ac:dyDescent="0.2">
      <c r="A159" s="2712"/>
      <c r="B159" s="1779" t="s">
        <v>263</v>
      </c>
      <c r="C159" s="1700">
        <v>1.2871779014085529</v>
      </c>
      <c r="D159" s="1701">
        <v>1.2161476192206662</v>
      </c>
      <c r="E159" s="1701">
        <v>1.4434541911081031</v>
      </c>
      <c r="F159" s="1701">
        <v>2.2592558125689521</v>
      </c>
      <c r="G159" s="1702">
        <v>28.685962317311724</v>
      </c>
      <c r="H159" s="1703">
        <v>7.5881926274813774</v>
      </c>
      <c r="I159" s="1701">
        <v>13.613227500109124</v>
      </c>
      <c r="J159" s="1701">
        <v>30.470179831357509</v>
      </c>
      <c r="K159" s="1701">
        <v>45.168256534199891</v>
      </c>
      <c r="L159" s="1704">
        <v>51.268280627059191</v>
      </c>
      <c r="M159" s="1705">
        <v>1.1435743245446917</v>
      </c>
      <c r="N159" s="1701">
        <v>0.92845571252640913</v>
      </c>
      <c r="O159" s="1701">
        <v>1.3039196477413264</v>
      </c>
      <c r="P159" s="1701">
        <v>1.4197392316784672</v>
      </c>
      <c r="Q159" s="1702">
        <v>5.0540635511153367</v>
      </c>
      <c r="R159" s="1703">
        <v>55.066272437901716</v>
      </c>
      <c r="S159" s="1701">
        <v>9.4125709819176571</v>
      </c>
      <c r="T159" s="1701">
        <v>3.5704410998953868</v>
      </c>
      <c r="U159" s="1701">
        <v>2.5143873996591326</v>
      </c>
      <c r="V159" s="1701">
        <v>39.979749716702329</v>
      </c>
      <c r="W159" s="1701">
        <v>6.3494629658153947</v>
      </c>
      <c r="X159" s="1701">
        <v>27.56865094849163</v>
      </c>
      <c r="Y159" s="1701">
        <v>4.8230057607936123</v>
      </c>
      <c r="Z159" s="1701">
        <v>4.1804673827521182</v>
      </c>
      <c r="AA159" s="1701">
        <v>23.233095512892106</v>
      </c>
      <c r="AB159" s="2252">
        <v>6.2927791663632267</v>
      </c>
      <c r="AC159" s="667"/>
      <c r="AD159" s="667"/>
      <c r="AE159" s="667"/>
      <c r="AF159" s="667"/>
      <c r="AG159" s="667"/>
      <c r="AH159" s="667"/>
      <c r="AI159" s="667"/>
      <c r="AJ159" s="667"/>
      <c r="AK159" s="667"/>
      <c r="AL159" s="667"/>
      <c r="AM159" s="667"/>
      <c r="AN159" s="667"/>
      <c r="AO159" s="667"/>
      <c r="AP159" s="667"/>
      <c r="AQ159" s="667"/>
      <c r="AR159" s="667"/>
      <c r="AS159" s="667"/>
      <c r="AT159" s="667"/>
      <c r="AU159" s="667"/>
      <c r="AV159" s="667"/>
      <c r="AW159" s="667"/>
      <c r="AX159" s="667"/>
      <c r="AY159" s="667"/>
      <c r="AZ159" s="216"/>
      <c r="BA159" s="2773"/>
      <c r="BB159" s="159" t="s">
        <v>263</v>
      </c>
      <c r="BC159" s="341">
        <v>205.38204800000005</v>
      </c>
      <c r="BD159" s="307">
        <v>193.91005899999993</v>
      </c>
      <c r="BE159" s="307">
        <v>230.31278400000005</v>
      </c>
      <c r="BF159" s="307">
        <v>359.87129700000008</v>
      </c>
      <c r="BG159" s="342">
        <v>4574.8552119999986</v>
      </c>
      <c r="BH159" s="352">
        <v>219.25777399999996</v>
      </c>
      <c r="BI159" s="307">
        <v>392.06723899999986</v>
      </c>
      <c r="BJ159" s="307">
        <v>881.92739200000074</v>
      </c>
      <c r="BK159" s="307">
        <v>1307.1325130000009</v>
      </c>
      <c r="BL159" s="342">
        <v>1478.4672499999979</v>
      </c>
      <c r="BM159" s="352">
        <v>149.40013299999998</v>
      </c>
      <c r="BN159" s="307">
        <v>121.40641600000001</v>
      </c>
      <c r="BO159" s="307">
        <v>170.09719200000001</v>
      </c>
      <c r="BP159" s="307">
        <v>185.49326000000002</v>
      </c>
      <c r="BQ159" s="342">
        <v>659.08223100000009</v>
      </c>
      <c r="BR159" s="352">
        <v>1633.4146569999991</v>
      </c>
      <c r="BS159" s="307">
        <v>63.716713000000027</v>
      </c>
      <c r="BT159" s="307">
        <v>726.34976699999993</v>
      </c>
      <c r="BU159" s="307">
        <v>21.042109000000004</v>
      </c>
      <c r="BV159" s="307">
        <v>118.95240499999994</v>
      </c>
      <c r="BW159" s="307">
        <v>18.558422999999998</v>
      </c>
      <c r="BX159" s="307">
        <v>60.008252999999975</v>
      </c>
      <c r="BY159" s="308">
        <v>1476.6726100000003</v>
      </c>
      <c r="BZ159" s="308">
        <v>685.57184300000017</v>
      </c>
      <c r="CA159" s="308">
        <v>430.87800300000004</v>
      </c>
      <c r="CB159" s="308">
        <v>329.16661700000026</v>
      </c>
      <c r="CC159" s="2163"/>
      <c r="CD159" s="2163"/>
      <c r="CE159" s="2163"/>
      <c r="CF159" s="2163"/>
      <c r="CG159" s="2163"/>
      <c r="CH159" s="2163"/>
      <c r="CI159" s="2163"/>
      <c r="CJ159" s="2163"/>
      <c r="CK159" s="2163"/>
      <c r="CL159" s="2163"/>
      <c r="CM159" s="2163"/>
      <c r="CN159" s="2163"/>
      <c r="CO159" s="2163"/>
      <c r="CP159" s="2163"/>
      <c r="CQ159" s="2163"/>
      <c r="CR159" s="2163"/>
      <c r="CS159" s="2163"/>
      <c r="CT159" s="2163"/>
      <c r="CU159" s="2163"/>
      <c r="CV159" s="2163"/>
      <c r="CW159" s="2163"/>
      <c r="CX159" s="2163"/>
      <c r="CY159" s="2163"/>
      <c r="CZ159" s="2163"/>
    </row>
    <row r="160" s="399" customFormat="true" ht="15" customHeight="true" x14ac:dyDescent="0.2">
      <c r="A160" s="2712"/>
      <c r="B160" s="1779" t="s">
        <v>343</v>
      </c>
      <c r="C160" s="1700">
        <v>42.656009221443483</v>
      </c>
      <c r="D160" s="1701">
        <v>46.131943715440862</v>
      </c>
      <c r="E160" s="1701">
        <v>48.31451337114953</v>
      </c>
      <c r="F160" s="1701">
        <v>51.170245060425948</v>
      </c>
      <c r="G160" s="1702">
        <v>41.343680527934652</v>
      </c>
      <c r="H160" s="1703">
        <v>41.169195059707612</v>
      </c>
      <c r="I160" s="1701">
        <v>49.912456942014174</v>
      </c>
      <c r="J160" s="1701">
        <v>44.483395822498515</v>
      </c>
      <c r="K160" s="1701">
        <v>39.542181081039992</v>
      </c>
      <c r="L160" s="1704">
        <v>14.39671147470786</v>
      </c>
      <c r="M160" s="1705">
        <v>42.522538672328523</v>
      </c>
      <c r="N160" s="1701">
        <v>46.061803685991187</v>
      </c>
      <c r="O160" s="1701">
        <v>46.994225711921914</v>
      </c>
      <c r="P160" s="1701">
        <v>49.086585115848472</v>
      </c>
      <c r="Q160" s="1702">
        <v>53.822014786598182</v>
      </c>
      <c r="R160" s="1703">
        <v>19.23890212507726</v>
      </c>
      <c r="S160" s="1701">
        <v>5.377334714456631</v>
      </c>
      <c r="T160" s="1701">
        <v>40.760761197324754</v>
      </c>
      <c r="U160" s="1701">
        <v>45.018734293741403</v>
      </c>
      <c r="V160" s="1701">
        <v>8.836415515338123</v>
      </c>
      <c r="W160" s="1701">
        <v>24.097788410108791</v>
      </c>
      <c r="X160" s="1701">
        <v>24.26639227748046</v>
      </c>
      <c r="Y160" s="1701">
        <v>46.609005636708936</v>
      </c>
      <c r="Z160" s="1701">
        <v>66.961094348754273</v>
      </c>
      <c r="AA160" s="1701">
        <v>8.405756469100421</v>
      </c>
      <c r="AB160" s="2252">
        <v>34.065747105187114</v>
      </c>
      <c r="AC160" s="667"/>
      <c r="AD160" s="667"/>
      <c r="AE160" s="667"/>
      <c r="AF160" s="667"/>
      <c r="AG160" s="667"/>
      <c r="AH160" s="667"/>
      <c r="AI160" s="667"/>
      <c r="AJ160" s="667"/>
      <c r="AK160" s="667"/>
      <c r="AL160" s="667"/>
      <c r="AM160" s="667"/>
      <c r="AN160" s="667"/>
      <c r="AO160" s="667"/>
      <c r="AP160" s="667"/>
      <c r="AQ160" s="667"/>
      <c r="AR160" s="667"/>
      <c r="AS160" s="667"/>
      <c r="AT160" s="667"/>
      <c r="AU160" s="667"/>
      <c r="AV160" s="667"/>
      <c r="AW160" s="667"/>
      <c r="AX160" s="667"/>
      <c r="AY160" s="667"/>
      <c r="AZ160" s="216"/>
      <c r="BA160" s="2773"/>
      <c r="BB160" s="159" t="s">
        <v>343</v>
      </c>
      <c r="BC160" s="341">
        <v>6806.1909110000024</v>
      </c>
      <c r="BD160" s="307">
        <v>7355.5609419999946</v>
      </c>
      <c r="BE160" s="307">
        <v>7708.9042040000013</v>
      </c>
      <c r="BF160" s="307">
        <v>8150.7823750000052</v>
      </c>
      <c r="BG160" s="342">
        <v>6593.516028999994</v>
      </c>
      <c r="BH160" s="352">
        <v>1189.5673330000002</v>
      </c>
      <c r="BI160" s="307">
        <v>1437.5018110000003</v>
      </c>
      <c r="BJ160" s="307">
        <v>1287.5252290000028</v>
      </c>
      <c r="BK160" s="307">
        <v>1144.3184769999996</v>
      </c>
      <c r="BL160" s="342">
        <v>415.17028000000005</v>
      </c>
      <c r="BM160" s="352">
        <v>5555.2776910000039</v>
      </c>
      <c r="BN160" s="307">
        <v>6023.1181999999972</v>
      </c>
      <c r="BO160" s="307">
        <v>6130.428242</v>
      </c>
      <c r="BP160" s="307">
        <v>6413.3120310000013</v>
      </c>
      <c r="BQ160" s="342">
        <v>7018.7351670000025</v>
      </c>
      <c r="BR160" s="352">
        <v>570.67789999999991</v>
      </c>
      <c r="BS160" s="307">
        <v>36.40090399999999</v>
      </c>
      <c r="BT160" s="307">
        <v>8292.1321399999961</v>
      </c>
      <c r="BU160" s="307">
        <v>376.74747900000045</v>
      </c>
      <c r="BV160" s="307">
        <v>26.291132000000005</v>
      </c>
      <c r="BW160" s="307">
        <v>70.433822999999975</v>
      </c>
      <c r="BX160" s="307">
        <v>52.820278000000059</v>
      </c>
      <c r="BY160" s="308">
        <v>14270.40426999999</v>
      </c>
      <c r="BZ160" s="308">
        <v>10981.22211200001</v>
      </c>
      <c r="CA160" s="308">
        <v>155.89207899999997</v>
      </c>
      <c r="CB160" s="308">
        <v>1781.9323440000003</v>
      </c>
      <c r="CC160" s="2163"/>
      <c r="CD160" s="2163"/>
      <c r="CE160" s="2163"/>
      <c r="CF160" s="2163"/>
      <c r="CG160" s="2163"/>
      <c r="CH160" s="2163"/>
      <c r="CI160" s="2163"/>
      <c r="CJ160" s="2163"/>
      <c r="CK160" s="2163"/>
      <c r="CL160" s="2163"/>
      <c r="CM160" s="2163"/>
      <c r="CN160" s="2163"/>
      <c r="CO160" s="2163"/>
      <c r="CP160" s="2163"/>
      <c r="CQ160" s="2163"/>
      <c r="CR160" s="2163"/>
      <c r="CS160" s="2163"/>
      <c r="CT160" s="2163"/>
      <c r="CU160" s="2163"/>
      <c r="CV160" s="2163"/>
      <c r="CW160" s="2163"/>
      <c r="CX160" s="2163"/>
      <c r="CY160" s="2163"/>
      <c r="CZ160" s="2163"/>
    </row>
    <row r="161" s="399" customFormat="true" ht="15" customHeight="true" x14ac:dyDescent="0.2">
      <c r="A161" s="2712"/>
      <c r="B161" s="1779" t="s">
        <v>344</v>
      </c>
      <c r="C161" s="1700">
        <v>51.368705694529652</v>
      </c>
      <c r="D161" s="1701">
        <v>46.492198020905903</v>
      </c>
      <c r="E161" s="1701">
        <v>42.841028004231433</v>
      </c>
      <c r="F161" s="1701">
        <v>36.682289987601521</v>
      </c>
      <c r="G161" s="1702">
        <v>13.539863083099071</v>
      </c>
      <c r="H161" s="1703">
        <v>40.415919719083213</v>
      </c>
      <c r="I161" s="1701">
        <v>24.406106094722904</v>
      </c>
      <c r="J161" s="1701">
        <v>12.795422953832384</v>
      </c>
      <c r="K161" s="1701">
        <v>2.7734451113549685</v>
      </c>
      <c r="L161" s="1704">
        <v>0.30661961359724144</v>
      </c>
      <c r="M161" s="1705">
        <v>52.061365244029432</v>
      </c>
      <c r="N161" s="1701">
        <v>47.618820247911778</v>
      </c>
      <c r="O161" s="1701">
        <v>43.897751748040541</v>
      </c>
      <c r="P161" s="1701">
        <v>41.535117550568927</v>
      </c>
      <c r="Q161" s="1702">
        <v>30.181198325958679</v>
      </c>
      <c r="R161" s="1703">
        <v>5.6979300964405892</v>
      </c>
      <c r="S161" s="1701">
        <v>79.606679006801997</v>
      </c>
      <c r="T161" s="1701">
        <v>42.122958795268708</v>
      </c>
      <c r="U161" s="1701">
        <v>42.334572254403277</v>
      </c>
      <c r="V161" s="1701">
        <v>37.003195021544592</v>
      </c>
      <c r="W161" s="1701">
        <v>55.296241319583196</v>
      </c>
      <c r="X161" s="1701">
        <v>39.128580706246765</v>
      </c>
      <c r="Y161" s="1701">
        <v>43.073522483028277</v>
      </c>
      <c r="Z161" s="1701">
        <v>23.28714041939967</v>
      </c>
      <c r="AA161" s="1701">
        <v>57.67081160391038</v>
      </c>
      <c r="AB161" s="2252">
        <v>45.548412836340489</v>
      </c>
      <c r="AC161" s="667"/>
      <c r="AD161" s="667"/>
      <c r="AE161" s="667"/>
      <c r="AF161" s="667"/>
      <c r="AG161" s="667"/>
      <c r="AH161" s="667"/>
      <c r="AI161" s="667"/>
      <c r="AJ161" s="667"/>
      <c r="AK161" s="667"/>
      <c r="AL161" s="667"/>
      <c r="AM161" s="667"/>
      <c r="AN161" s="667"/>
      <c r="AO161" s="667"/>
      <c r="AP161" s="667"/>
      <c r="AQ161" s="667"/>
      <c r="AR161" s="667"/>
      <c r="AS161" s="667"/>
      <c r="AT161" s="667"/>
      <c r="AU161" s="667"/>
      <c r="AV161" s="667"/>
      <c r="AW161" s="667"/>
      <c r="AX161" s="667"/>
      <c r="AY161" s="667"/>
      <c r="AZ161" s="216"/>
      <c r="BA161" s="2773"/>
      <c r="BB161" s="159" t="s">
        <v>344</v>
      </c>
      <c r="BC161" s="341">
        <v>8196.3883680000399</v>
      </c>
      <c r="BD161" s="307">
        <v>7413.0021050000059</v>
      </c>
      <c r="BE161" s="307">
        <v>6835.5729540000075</v>
      </c>
      <c r="BF161" s="307">
        <v>5843.0316750000111</v>
      </c>
      <c r="BG161" s="342">
        <v>2159.3458330000017</v>
      </c>
      <c r="BH161" s="352">
        <v>1167.801745</v>
      </c>
      <c r="BI161" s="307">
        <v>702.9071269999987</v>
      </c>
      <c r="BJ161" s="307">
        <v>370.35009500000007</v>
      </c>
      <c r="BK161" s="307">
        <v>80.261240000000043</v>
      </c>
      <c r="BL161" s="342">
        <v>8.842252000000002</v>
      </c>
      <c r="BM161" s="352">
        <v>6801.4598830000268</v>
      </c>
      <c r="BN161" s="307">
        <v>6226.7162800000106</v>
      </c>
      <c r="BO161" s="307">
        <v>5726.4911380000003</v>
      </c>
      <c r="BP161" s="307">
        <v>5426.6897660000041</v>
      </c>
      <c r="BQ161" s="342">
        <v>3935.8214090000019</v>
      </c>
      <c r="BR161" s="352">
        <v>169.01602599999995</v>
      </c>
      <c r="BS161" s="307">
        <v>538.8831520000009</v>
      </c>
      <c r="BT161" s="307">
        <v>8569.2496950000041</v>
      </c>
      <c r="BU161" s="307">
        <v>354.28458000000069</v>
      </c>
      <c r="BV161" s="307">
        <v>110.09621300000012</v>
      </c>
      <c r="BW161" s="307">
        <v>161.6217059999999</v>
      </c>
      <c r="BX161" s="307">
        <v>85.170571999999964</v>
      </c>
      <c r="BY161" s="308">
        <v>13187.935910000022</v>
      </c>
      <c r="BZ161" s="308">
        <v>3818.9528379999988</v>
      </c>
      <c r="CA161" s="308">
        <v>1069.5554589999988</v>
      </c>
      <c r="CB161" s="308">
        <v>2382.5747840000031</v>
      </c>
      <c r="CC161" s="2163"/>
      <c r="CD161" s="2163"/>
      <c r="CE161" s="2163"/>
      <c r="CF161" s="2163"/>
      <c r="CG161" s="2163"/>
      <c r="CH161" s="2163"/>
      <c r="CI161" s="2163"/>
      <c r="CJ161" s="2163"/>
      <c r="CK161" s="2163"/>
      <c r="CL161" s="2163"/>
      <c r="CM161" s="2163"/>
      <c r="CN161" s="2163"/>
      <c r="CO161" s="2163"/>
      <c r="CP161" s="2163"/>
      <c r="CQ161" s="2163"/>
      <c r="CR161" s="2163"/>
      <c r="CS161" s="2163"/>
      <c r="CT161" s="2163"/>
      <c r="CU161" s="2163"/>
      <c r="CV161" s="2163"/>
      <c r="CW161" s="2163"/>
      <c r="CX161" s="2163"/>
      <c r="CY161" s="2163"/>
      <c r="CZ161" s="2163"/>
    </row>
    <row r="162" s="399" customFormat="true" ht="15" customHeight="true" x14ac:dyDescent="0.2">
      <c r="A162" s="2712"/>
      <c r="B162" s="1779" t="s">
        <v>265</v>
      </c>
      <c r="C162" s="1700">
        <v>2.6576251356623377</v>
      </c>
      <c r="D162" s="1701">
        <v>3.5047998621292509</v>
      </c>
      <c r="E162" s="1701">
        <v>5.2949060693235035</v>
      </c>
      <c r="F162" s="1701">
        <v>6.1424471294359586</v>
      </c>
      <c r="G162" s="1702">
        <v>4.6391924091867871</v>
      </c>
      <c r="H162" s="1703">
        <v>6.3301783352734455</v>
      </c>
      <c r="I162" s="1701">
        <v>7.4842825532565298</v>
      </c>
      <c r="J162" s="1701">
        <v>3.7182323864492419</v>
      </c>
      <c r="K162" s="1701">
        <v>2.1294663928640674</v>
      </c>
      <c r="L162" s="1704">
        <v>1.1318888260425624</v>
      </c>
      <c r="M162" s="1705">
        <v>2.6351135656323215</v>
      </c>
      <c r="N162" s="1701">
        <v>3.2291355956340166</v>
      </c>
      <c r="O162" s="1701">
        <v>4.7205155237598317</v>
      </c>
      <c r="P162" s="1701">
        <v>5.4431207626382108</v>
      </c>
      <c r="Q162" s="1702">
        <v>6.534840181764741</v>
      </c>
      <c r="R162" s="1703">
        <v>2.6727300824322975</v>
      </c>
      <c r="S162" s="1701">
        <v>0.92654834051779555</v>
      </c>
      <c r="T162" s="1701">
        <v>8.8234101873393733</v>
      </c>
      <c r="U162" s="1701">
        <v>5.4497576886708456</v>
      </c>
      <c r="V162" s="1701">
        <v>1.0598177054379816</v>
      </c>
      <c r="W162" s="1701">
        <v>4.5112487745581342</v>
      </c>
      <c r="X162" s="1701">
        <v>1.071634444831465</v>
      </c>
      <c r="Y162" s="1701">
        <v>2.7790401348477691</v>
      </c>
      <c r="Z162" s="1701">
        <v>3.3543053423921081</v>
      </c>
      <c r="AA162" s="1701">
        <v>1.6547885639233251</v>
      </c>
      <c r="AB162" s="2252">
        <v>3.2410584571903689</v>
      </c>
      <c r="AC162" s="667"/>
      <c r="AD162" s="667"/>
      <c r="AE162" s="667"/>
      <c r="AF162" s="667"/>
      <c r="AG162" s="667"/>
      <c r="AH162" s="667"/>
      <c r="AI162" s="667"/>
      <c r="AJ162" s="667"/>
      <c r="AK162" s="667"/>
      <c r="AL162" s="667"/>
      <c r="AM162" s="667"/>
      <c r="AN162" s="667"/>
      <c r="AO162" s="667"/>
      <c r="AP162" s="667"/>
      <c r="AQ162" s="667"/>
      <c r="AR162" s="667"/>
      <c r="AS162" s="667"/>
      <c r="AT162" s="667"/>
      <c r="AU162" s="667"/>
      <c r="AV162" s="667"/>
      <c r="AW162" s="667"/>
      <c r="AX162" s="667"/>
      <c r="AY162" s="667"/>
      <c r="AZ162" s="216"/>
      <c r="BA162" s="2773"/>
      <c r="BB162" s="159" t="s">
        <v>265</v>
      </c>
      <c r="BC162" s="341">
        <v>424.05054699999994</v>
      </c>
      <c r="BD162" s="307">
        <v>558.82685399999991</v>
      </c>
      <c r="BE162" s="307">
        <v>844.83772700000009</v>
      </c>
      <c r="BF162" s="307">
        <v>978.41528299999982</v>
      </c>
      <c r="BG162" s="342">
        <v>739.86130700000001</v>
      </c>
      <c r="BH162" s="352">
        <v>182.90795700000004</v>
      </c>
      <c r="BI162" s="307">
        <v>215.55079400000002</v>
      </c>
      <c r="BJ162" s="307">
        <v>107.62033600000001</v>
      </c>
      <c r="BK162" s="307">
        <v>61.625021000000004</v>
      </c>
      <c r="BL162" s="342">
        <v>32.641245999999995</v>
      </c>
      <c r="BM162" s="352">
        <v>344.25949300000002</v>
      </c>
      <c r="BN162" s="307">
        <v>422.24715100000003</v>
      </c>
      <c r="BO162" s="307">
        <v>615.79441400000007</v>
      </c>
      <c r="BP162" s="307">
        <v>711.16032599999983</v>
      </c>
      <c r="BQ162" s="342">
        <v>852.18498</v>
      </c>
      <c r="BR162" s="352">
        <v>79.280406999999997</v>
      </c>
      <c r="BS162" s="307">
        <v>6.2721029999999995</v>
      </c>
      <c r="BT162" s="307">
        <v>1794.9832399999984</v>
      </c>
      <c r="BU162" s="307">
        <v>45.60729000000002</v>
      </c>
      <c r="BV162" s="307">
        <v>3.1532930000000001</v>
      </c>
      <c r="BW162" s="307">
        <v>13.185629</v>
      </c>
      <c r="BX162" s="307">
        <v>2.3326100000000003</v>
      </c>
      <c r="BY162" s="308">
        <v>850.86617199999989</v>
      </c>
      <c r="BZ162" s="308">
        <v>550.08617100000004</v>
      </c>
      <c r="CA162" s="308">
        <v>30.689495999999998</v>
      </c>
      <c r="CB162" s="308">
        <v>169.53530700000002</v>
      </c>
      <c r="CC162" s="2163"/>
      <c r="CD162" s="2163"/>
      <c r="CE162" s="2163"/>
      <c r="CF162" s="2163"/>
      <c r="CG162" s="2163"/>
      <c r="CH162" s="2163"/>
      <c r="CI162" s="2163"/>
      <c r="CJ162" s="2163"/>
      <c r="CK162" s="2163"/>
      <c r="CL162" s="2163"/>
      <c r="CM162" s="2163"/>
      <c r="CN162" s="2163"/>
      <c r="CO162" s="2163"/>
      <c r="CP162" s="2163"/>
      <c r="CQ162" s="2163"/>
      <c r="CR162" s="2163"/>
      <c r="CS162" s="2163"/>
      <c r="CT162" s="2163"/>
      <c r="CU162" s="2163"/>
      <c r="CV162" s="2163"/>
      <c r="CW162" s="2163"/>
      <c r="CX162" s="2163"/>
      <c r="CY162" s="2163"/>
      <c r="CZ162" s="2163"/>
    </row>
    <row r="163" s="399" customFormat="true" ht="15" customHeight="true" x14ac:dyDescent="0.2">
      <c r="A163" s="2712"/>
      <c r="B163" s="1779" t="s">
        <v>266</v>
      </c>
      <c r="C163" s="1700">
        <v>5.6064894234404097E-2</v>
      </c>
      <c r="D163" s="1701">
        <v>0</v>
      </c>
      <c r="E163" s="1701">
        <v>0</v>
      </c>
      <c r="F163" s="1701">
        <v>2.2202113457985367E-3</v>
      </c>
      <c r="G163" s="1702">
        <v>2.7308082017557751E-2</v>
      </c>
      <c r="H163" s="1703">
        <v>1.9492224944553447E-3</v>
      </c>
      <c r="I163" s="1701">
        <v>3.4563647134404241E-2</v>
      </c>
      <c r="J163" s="1701">
        <v>0.10953380207145864</v>
      </c>
      <c r="K163" s="1701">
        <v>6.5419949714422849E-3</v>
      </c>
      <c r="L163" s="1704">
        <v>0</v>
      </c>
      <c r="M163" s="1705">
        <v>0</v>
      </c>
      <c r="N163" s="1701">
        <v>6.8412343290127658E-2</v>
      </c>
      <c r="O163" s="1701">
        <v>0</v>
      </c>
      <c r="P163" s="1701">
        <v>0</v>
      </c>
      <c r="Q163" s="1702">
        <v>2.2800261408551349E-3</v>
      </c>
      <c r="R163" s="1703">
        <v>0.13183055459815513</v>
      </c>
      <c r="S163" s="1701">
        <v>0</v>
      </c>
      <c r="T163" s="1701">
        <v>0</v>
      </c>
      <c r="U163" s="1701">
        <v>0</v>
      </c>
      <c r="V163" s="1701">
        <v>1.8929751471137634E-2</v>
      </c>
      <c r="W163" s="1701">
        <v>0.10172662966168469</v>
      </c>
      <c r="X163" s="1701">
        <v>0.20428271361449804</v>
      </c>
      <c r="Y163" s="1701">
        <v>0</v>
      </c>
      <c r="Z163" s="1701">
        <v>5.4548998202503779E-2</v>
      </c>
      <c r="AA163" s="1701">
        <v>0</v>
      </c>
      <c r="AB163" s="2252">
        <v>0</v>
      </c>
      <c r="AC163" s="667"/>
      <c r="AD163" s="667"/>
      <c r="AE163" s="667"/>
      <c r="AF163" s="667"/>
      <c r="AG163" s="667"/>
      <c r="AH163" s="667"/>
      <c r="AI163" s="667"/>
      <c r="AJ163" s="667"/>
      <c r="AK163" s="667"/>
      <c r="AL163" s="667"/>
      <c r="AM163" s="667"/>
      <c r="AN163" s="667"/>
      <c r="AO163" s="667"/>
      <c r="AP163" s="667"/>
      <c r="AQ163" s="667"/>
      <c r="AR163" s="667"/>
      <c r="AS163" s="667"/>
      <c r="AT163" s="667"/>
      <c r="AU163" s="667"/>
      <c r="AV163" s="667"/>
      <c r="AW163" s="667"/>
      <c r="AX163" s="667"/>
      <c r="AY163" s="667"/>
      <c r="AZ163" s="216"/>
      <c r="BA163" s="2773"/>
      <c r="BB163" s="159" t="s">
        <v>266</v>
      </c>
      <c r="BC163" s="341">
        <v>8.9457120000000003</v>
      </c>
      <c r="BD163" s="307">
        <v>0</v>
      </c>
      <c r="BE163" s="307">
        <v>0</v>
      </c>
      <c r="BF163" s="307">
        <v>0.35365199999999997</v>
      </c>
      <c r="BG163" s="342">
        <v>4.3551100000000007</v>
      </c>
      <c r="BH163" s="352">
        <v>5.6321999999999997E-2</v>
      </c>
      <c r="BI163" s="307">
        <v>0.99544900000000003</v>
      </c>
      <c r="BJ163" s="307">
        <v>3.1703410000000001</v>
      </c>
      <c r="BK163" s="307">
        <v>0.18931999999999999</v>
      </c>
      <c r="BL163" s="342">
        <v>0</v>
      </c>
      <c r="BM163" s="352">
        <v>0</v>
      </c>
      <c r="BN163" s="307">
        <v>8.9457120000000003</v>
      </c>
      <c r="BO163" s="307">
        <v>0</v>
      </c>
      <c r="BP163" s="307">
        <v>0</v>
      </c>
      <c r="BQ163" s="342">
        <v>0.29732999999999998</v>
      </c>
      <c r="BR163" s="352">
        <v>3.9104510000000001</v>
      </c>
      <c r="BS163" s="307">
        <v>0</v>
      </c>
      <c r="BT163" s="307">
        <v>0</v>
      </c>
      <c r="BU163" s="307">
        <v>0</v>
      </c>
      <c r="BV163" s="307">
        <v>5.6321999999999997E-2</v>
      </c>
      <c r="BW163" s="307">
        <v>0.29732999999999998</v>
      </c>
      <c r="BX163" s="307">
        <v>0.44465899999999997</v>
      </c>
      <c r="BY163" s="308">
        <v>0</v>
      </c>
      <c r="BZ163" s="308">
        <v>8.9457120000000003</v>
      </c>
      <c r="CA163" s="308">
        <v>0</v>
      </c>
      <c r="CB163" s="308">
        <v>0</v>
      </c>
      <c r="CC163" s="2163"/>
      <c r="CD163" s="2163"/>
      <c r="CE163" s="2163"/>
      <c r="CF163" s="2163"/>
      <c r="CG163" s="2163"/>
      <c r="CH163" s="2163"/>
      <c r="CI163" s="2163"/>
      <c r="CJ163" s="2163"/>
      <c r="CK163" s="2163"/>
      <c r="CL163" s="2163"/>
      <c r="CM163" s="2163"/>
      <c r="CN163" s="2163"/>
      <c r="CO163" s="2163"/>
      <c r="CP163" s="2163"/>
      <c r="CQ163" s="2163"/>
      <c r="CR163" s="2163"/>
      <c r="CS163" s="2163"/>
      <c r="CT163" s="2163"/>
      <c r="CU163" s="2163"/>
      <c r="CV163" s="2163"/>
      <c r="CW163" s="2163"/>
      <c r="CX163" s="2163"/>
      <c r="CY163" s="2163"/>
      <c r="CZ163" s="2163"/>
    </row>
    <row r="164" s="399" customFormat="true" ht="15" customHeight="true" x14ac:dyDescent="0.2">
      <c r="A164" s="2712"/>
      <c r="B164" s="1779" t="s">
        <v>345</v>
      </c>
      <c r="C164" s="1700">
        <v>4.5999361186332556E-2</v>
      </c>
      <c r="D164" s="1701">
        <v>5.9583751875626114E-3</v>
      </c>
      <c r="E164" s="1701">
        <v>0</v>
      </c>
      <c r="F164" s="1701">
        <v>3.591467391274597E-3</v>
      </c>
      <c r="G164" s="1702">
        <v>0.14114970352343842</v>
      </c>
      <c r="H164" s="1703">
        <v>0</v>
      </c>
      <c r="I164" s="1701">
        <v>5.6678813334153991E-2</v>
      </c>
      <c r="J164" s="1701">
        <v>9.2377229356144147E-2</v>
      </c>
      <c r="K164" s="1701">
        <v>0.41669311609885062</v>
      </c>
      <c r="L164" s="1704">
        <v>0.21311383839623566</v>
      </c>
      <c r="M164" s="1705">
        <v>5.6180955023583515E-2</v>
      </c>
      <c r="N164" s="1701">
        <v>7.2654320437940409E-3</v>
      </c>
      <c r="O164" s="1701">
        <v>0</v>
      </c>
      <c r="P164" s="1701">
        <v>0</v>
      </c>
      <c r="Q164" s="1702">
        <v>4.386870596831273E-3</v>
      </c>
      <c r="R164" s="1703">
        <v>0.69437970054824449</v>
      </c>
      <c r="S164" s="1701">
        <v>0.24923977417911927</v>
      </c>
      <c r="T164" s="1701">
        <v>3.6078774485920333E-2</v>
      </c>
      <c r="U164" s="1701">
        <v>0.11352325022041099</v>
      </c>
      <c r="V164" s="1701">
        <v>0</v>
      </c>
      <c r="W164" s="1701">
        <v>0</v>
      </c>
      <c r="X164" s="1701">
        <v>0.10395535426306762</v>
      </c>
      <c r="Y164" s="1701">
        <v>0</v>
      </c>
      <c r="Z164" s="1701">
        <v>0</v>
      </c>
      <c r="AA164" s="1701">
        <v>3.084654184268781E-2</v>
      </c>
      <c r="AB164" s="2252">
        <v>0</v>
      </c>
      <c r="AC164" s="667"/>
      <c r="AD164" s="667"/>
      <c r="AE164" s="667"/>
      <c r="AF164" s="667"/>
      <c r="AG164" s="667"/>
      <c r="AH164" s="667"/>
      <c r="AI164" s="667"/>
      <c r="AJ164" s="667"/>
      <c r="AK164" s="667"/>
      <c r="AL164" s="667"/>
      <c r="AM164" s="667"/>
      <c r="AN164" s="667"/>
      <c r="AO164" s="667"/>
      <c r="AP164" s="667"/>
      <c r="AQ164" s="667"/>
      <c r="AR164" s="667"/>
      <c r="AS164" s="667"/>
      <c r="AT164" s="667"/>
      <c r="AU164" s="667"/>
      <c r="AV164" s="667"/>
      <c r="AW164" s="667"/>
      <c r="AX164" s="667"/>
      <c r="AY164" s="667"/>
      <c r="AZ164" s="216"/>
      <c r="BA164" s="2773"/>
      <c r="BB164" s="159" t="s">
        <v>345</v>
      </c>
      <c r="BC164" s="341">
        <v>7.3396559999999997</v>
      </c>
      <c r="BD164" s="307">
        <v>0.95004</v>
      </c>
      <c r="BE164" s="307">
        <v>0</v>
      </c>
      <c r="BF164" s="307">
        <v>0.57207600000000003</v>
      </c>
      <c r="BG164" s="342">
        <v>22.510642999999995</v>
      </c>
      <c r="BH164" s="352">
        <v>0</v>
      </c>
      <c r="BI164" s="307">
        <v>1.632376</v>
      </c>
      <c r="BJ164" s="307">
        <v>2.673762</v>
      </c>
      <c r="BK164" s="307">
        <v>12.058759</v>
      </c>
      <c r="BL164" s="342">
        <v>6.1457459999999999</v>
      </c>
      <c r="BM164" s="352">
        <v>7.3396559999999997</v>
      </c>
      <c r="BN164" s="307">
        <v>0.95004</v>
      </c>
      <c r="BO164" s="307">
        <v>0</v>
      </c>
      <c r="BP164" s="307">
        <v>0</v>
      </c>
      <c r="BQ164" s="342">
        <v>0.57207600000000003</v>
      </c>
      <c r="BR164" s="352">
        <v>20.597180999999999</v>
      </c>
      <c r="BS164" s="307">
        <v>1.687184</v>
      </c>
      <c r="BT164" s="307">
        <v>7.3396559999999997</v>
      </c>
      <c r="BU164" s="307">
        <v>0.95004</v>
      </c>
      <c r="BV164" s="307">
        <v>0</v>
      </c>
      <c r="BW164" s="307">
        <v>0</v>
      </c>
      <c r="BX164" s="307">
        <v>0.22627799999999998</v>
      </c>
      <c r="BY164" s="308">
        <v>0</v>
      </c>
      <c r="BZ164" s="308">
        <v>0</v>
      </c>
      <c r="CA164" s="308">
        <v>0.57207600000000003</v>
      </c>
      <c r="CB164" s="308">
        <v>0</v>
      </c>
      <c r="CC164" s="2163"/>
      <c r="CD164" s="2163"/>
      <c r="CE164" s="2163"/>
      <c r="CF164" s="2163"/>
      <c r="CG164" s="2163"/>
      <c r="CH164" s="2163"/>
      <c r="CI164" s="2163"/>
      <c r="CJ164" s="2163"/>
      <c r="CK164" s="2163"/>
      <c r="CL164" s="2163"/>
      <c r="CM164" s="2163"/>
      <c r="CN164" s="2163"/>
      <c r="CO164" s="2163"/>
      <c r="CP164" s="2163"/>
      <c r="CQ164" s="2163"/>
      <c r="CR164" s="2163"/>
      <c r="CS164" s="2163"/>
      <c r="CT164" s="2163"/>
      <c r="CU164" s="2163"/>
      <c r="CV164" s="2163"/>
      <c r="CW164" s="2163"/>
      <c r="CX164" s="2163"/>
      <c r="CY164" s="2163"/>
      <c r="CZ164" s="2163"/>
    </row>
    <row r="165" s="399" customFormat="true" ht="15" customHeight="true" x14ac:dyDescent="0.2">
      <c r="A165" s="2713"/>
      <c r="B165" s="1781" t="s">
        <v>46</v>
      </c>
      <c r="C165" s="1700">
        <v>0.13284580709901098</v>
      </c>
      <c r="D165" s="1701">
        <v>6.0656026101782463E-3</v>
      </c>
      <c r="E165" s="1701">
        <v>5.809512940666052E-2</v>
      </c>
      <c r="F165" s="1701">
        <v>0.32181143305307058</v>
      </c>
      <c r="G165" s="1702">
        <v>0.17433596665142775</v>
      </c>
      <c r="H165" s="1703">
        <v>0.1474072776330527</v>
      </c>
      <c r="I165" s="1701">
        <v>0.24198702233102304</v>
      </c>
      <c r="J165" s="1701">
        <v>0.32773272729766539</v>
      </c>
      <c r="K165" s="1701">
        <v>5.0866049661168471E-2</v>
      </c>
      <c r="L165" s="1704">
        <v>0.22150409484302633</v>
      </c>
      <c r="M165" s="1705">
        <v>0.15413616070405781</v>
      </c>
      <c r="N165" s="1701">
        <v>7.3961813718778566E-3</v>
      </c>
      <c r="O165" s="1701">
        <v>4.0727924125019951E-2</v>
      </c>
      <c r="P165" s="1701">
        <v>8.7776894997174379E-2</v>
      </c>
      <c r="Q165" s="1702">
        <v>0.33769620308861764</v>
      </c>
      <c r="R165" s="1703">
        <v>0.28510362348386281</v>
      </c>
      <c r="S165" s="1701">
        <v>6.320530662983731E-2</v>
      </c>
      <c r="T165" s="1701">
        <v>0.13261988051001375</v>
      </c>
      <c r="U165" s="1701">
        <v>6.805790785575995E-2</v>
      </c>
      <c r="V165" s="1701">
        <v>0.22816128059523325</v>
      </c>
      <c r="W165" s="1701">
        <v>0</v>
      </c>
      <c r="X165" s="1701">
        <v>6.4196719890152909E-2</v>
      </c>
      <c r="Y165" s="1701">
        <v>0.12648294656140577</v>
      </c>
      <c r="Z165" s="1701">
        <v>0.16960094785146793</v>
      </c>
      <c r="AA165" s="1701">
        <v>0.1962677250217498</v>
      </c>
      <c r="AB165" s="2252">
        <v>5.8608787370993384E-2</v>
      </c>
      <c r="AC165" s="667"/>
      <c r="AD165" s="667"/>
      <c r="AE165" s="667"/>
      <c r="AF165" s="667"/>
      <c r="AG165" s="667"/>
      <c r="AH165" s="667"/>
      <c r="AI165" s="667"/>
      <c r="AJ165" s="667"/>
      <c r="AK165" s="667"/>
      <c r="AL165" s="667"/>
      <c r="AM165" s="667"/>
      <c r="AN165" s="667"/>
      <c r="AO165" s="667"/>
      <c r="AP165" s="667"/>
      <c r="AQ165" s="667"/>
      <c r="AR165" s="667"/>
      <c r="AS165" s="667"/>
      <c r="AT165" s="667"/>
      <c r="AU165" s="667"/>
      <c r="AV165" s="667"/>
      <c r="AW165" s="667"/>
      <c r="AX165" s="667"/>
      <c r="AY165" s="667"/>
      <c r="AZ165" s="216"/>
      <c r="BA165" s="2773"/>
      <c r="BB165" s="159" t="s">
        <v>46</v>
      </c>
      <c r="BC165" s="341">
        <v>21.196871000000002</v>
      </c>
      <c r="BD165" s="307">
        <v>0.96713700000000002</v>
      </c>
      <c r="BE165" s="307">
        <v>9.2694670000000006</v>
      </c>
      <c r="BF165" s="307">
        <v>51.260551</v>
      </c>
      <c r="BG165" s="342">
        <v>27.803208999999995</v>
      </c>
      <c r="BH165" s="352">
        <v>4.2592740000000004</v>
      </c>
      <c r="BI165" s="307">
        <v>6.9693379999999996</v>
      </c>
      <c r="BJ165" s="307">
        <v>9.4858799999999981</v>
      </c>
      <c r="BK165" s="307">
        <v>1.4720219999999999</v>
      </c>
      <c r="BL165" s="342">
        <v>6.3877030000000001</v>
      </c>
      <c r="BM165" s="352">
        <v>20.136831000000001</v>
      </c>
      <c r="BN165" s="307">
        <v>0.96713700000000002</v>
      </c>
      <c r="BO165" s="307">
        <v>5.3129850000000003</v>
      </c>
      <c r="BP165" s="307">
        <v>11.468319000000001</v>
      </c>
      <c r="BQ165" s="342">
        <v>44.037746000000006</v>
      </c>
      <c r="BR165" s="352">
        <v>8.4569449999999993</v>
      </c>
      <c r="BS165" s="307">
        <v>0.42785699999999999</v>
      </c>
      <c r="BT165" s="307">
        <v>26.979417000000005</v>
      </c>
      <c r="BU165" s="307">
        <v>0.56955500000000003</v>
      </c>
      <c r="BV165" s="307">
        <v>0.67885200000000001</v>
      </c>
      <c r="BW165" s="307">
        <v>0</v>
      </c>
      <c r="BX165" s="307">
        <v>0.139736</v>
      </c>
      <c r="BY165" s="308">
        <v>38.725622999999999</v>
      </c>
      <c r="BZ165" s="308">
        <v>27.813549000000002</v>
      </c>
      <c r="CA165" s="308">
        <v>3.6399559999999997</v>
      </c>
      <c r="CB165" s="308">
        <v>3.0657449999999997</v>
      </c>
      <c r="CC165" s="2163"/>
      <c r="CD165" s="2163"/>
      <c r="CE165" s="2163"/>
      <c r="CF165" s="2163"/>
      <c r="CG165" s="2163"/>
      <c r="CH165" s="2163"/>
      <c r="CI165" s="2163"/>
      <c r="CJ165" s="2163"/>
      <c r="CK165" s="2163"/>
      <c r="CL165" s="2163"/>
      <c r="CM165" s="2163"/>
      <c r="CN165" s="2163"/>
      <c r="CO165" s="2163"/>
      <c r="CP165" s="2163"/>
      <c r="CQ165" s="2163"/>
      <c r="CR165" s="2163"/>
      <c r="CS165" s="2163"/>
      <c r="CT165" s="2163"/>
      <c r="CU165" s="2163"/>
      <c r="CV165" s="2163"/>
      <c r="CW165" s="2163"/>
      <c r="CX165" s="2163"/>
      <c r="CY165" s="2163"/>
      <c r="CZ165" s="2163"/>
    </row>
    <row r="166" s="239" customFormat="true" ht="15" customHeight="true" x14ac:dyDescent="0.2">
      <c r="A166" s="1394"/>
      <c r="B166" s="1532"/>
      <c r="C166" s="976"/>
      <c r="D166" s="938"/>
      <c r="E166" s="938"/>
      <c r="F166" s="938"/>
      <c r="G166" s="939"/>
      <c r="H166" s="977"/>
      <c r="I166" s="938"/>
      <c r="J166" s="938"/>
      <c r="K166" s="938"/>
      <c r="L166" s="978"/>
      <c r="M166" s="976"/>
      <c r="N166" s="938"/>
      <c r="O166" s="938"/>
      <c r="P166" s="938"/>
      <c r="Q166" s="939"/>
      <c r="R166" s="977"/>
      <c r="S166" s="938"/>
      <c r="T166" s="938"/>
      <c r="U166" s="938"/>
      <c r="V166" s="938"/>
      <c r="W166" s="938"/>
      <c r="X166" s="938"/>
      <c r="Y166" s="938"/>
      <c r="Z166" s="938"/>
      <c r="AA166" s="938"/>
      <c r="AB166" s="978"/>
      <c r="AC166" s="667"/>
      <c r="AD166" s="667"/>
      <c r="AE166" s="667"/>
      <c r="AF166" s="667"/>
      <c r="AG166" s="667"/>
      <c r="AH166" s="667"/>
      <c r="AI166" s="667"/>
      <c r="AJ166" s="667"/>
      <c r="AK166" s="667"/>
      <c r="AL166" s="667"/>
      <c r="AM166" s="667"/>
      <c r="AN166" s="667"/>
      <c r="AO166" s="667"/>
      <c r="AP166" s="667"/>
      <c r="AQ166" s="667"/>
      <c r="AR166" s="667"/>
      <c r="AS166" s="667"/>
      <c r="AT166" s="667"/>
      <c r="AU166" s="667"/>
      <c r="AV166" s="667"/>
      <c r="AW166" s="667"/>
      <c r="AX166" s="667"/>
      <c r="AY166" s="667"/>
      <c r="AZ166" s="216"/>
      <c r="BA166" s="2774"/>
      <c r="BB166" s="159" t="s">
        <v>177</v>
      </c>
      <c r="BC166" s="341">
        <v>15955.995498000037</v>
      </c>
      <c r="BD166" s="307">
        <v>15944.615270000013</v>
      </c>
      <c r="BE166" s="307">
        <v>15955.669769000067</v>
      </c>
      <c r="BF166" s="307">
        <v>15928.753839999996</v>
      </c>
      <c r="BG166" s="342">
        <v>15948.062544999975</v>
      </c>
      <c r="BH166" s="352">
        <v>2889.4597800000042</v>
      </c>
      <c r="BI166" s="307">
        <v>2880.0461830000054</v>
      </c>
      <c r="BJ166" s="307">
        <v>2894.3951000000025</v>
      </c>
      <c r="BK166" s="307">
        <v>2893.9184579999983</v>
      </c>
      <c r="BL166" s="342">
        <v>2883.7855139999933</v>
      </c>
      <c r="BM166" s="352">
        <v>13064.313337000014</v>
      </c>
      <c r="BN166" s="307">
        <v>13076.166624000034</v>
      </c>
      <c r="BO166" s="307">
        <v>13045.067025000006</v>
      </c>
      <c r="BP166" s="307">
        <v>13065.30494200003</v>
      </c>
      <c r="BQ166" s="342">
        <v>13040.639958999984</v>
      </c>
      <c r="BR166" s="352">
        <v>2966.2706130000033</v>
      </c>
      <c r="BS166" s="307">
        <v>676.93208499999855</v>
      </c>
      <c r="BT166" s="307">
        <v>20343.418268999922</v>
      </c>
      <c r="BU166" s="307">
        <v>836.86821699999825</v>
      </c>
      <c r="BV166" s="307">
        <v>297.53164000000038</v>
      </c>
      <c r="BW166" s="307">
        <v>292.28334900000061</v>
      </c>
      <c r="BX166" s="307">
        <v>217.66844200000008</v>
      </c>
      <c r="BY166" s="308">
        <v>30617.268218999969</v>
      </c>
      <c r="BZ166" s="308">
        <v>16399.406579000006</v>
      </c>
      <c r="CA166" s="308">
        <v>1854.587146000001</v>
      </c>
      <c r="CB166" s="308">
        <v>5230.8623630000166</v>
      </c>
      <c r="CC166" s="2163"/>
      <c r="CD166" s="2163"/>
      <c r="CE166" s="2163"/>
      <c r="CF166" s="2163"/>
      <c r="CG166" s="2163"/>
      <c r="CH166" s="2163"/>
      <c r="CI166" s="2163"/>
      <c r="CJ166" s="2163"/>
      <c r="CK166" s="2163"/>
      <c r="CL166" s="2163"/>
      <c r="CM166" s="2163"/>
      <c r="CN166" s="2163"/>
      <c r="CO166" s="2163"/>
      <c r="CP166" s="2163"/>
      <c r="CQ166" s="2163"/>
      <c r="CR166" s="2163"/>
      <c r="CS166" s="2163"/>
      <c r="CT166" s="2163"/>
      <c r="CU166" s="2163"/>
      <c r="CV166" s="2163"/>
      <c r="CW166" s="2163"/>
      <c r="CX166" s="2163"/>
      <c r="CY166" s="2163"/>
      <c r="CZ166" s="2163"/>
    </row>
    <row r="167" s="239" customFormat="true" ht="15" customHeight="true" x14ac:dyDescent="0.2">
      <c r="A167" s="770"/>
      <c r="B167" s="1123"/>
      <c r="C167" s="976"/>
      <c r="D167" s="938"/>
      <c r="E167" s="938"/>
      <c r="F167" s="938"/>
      <c r="G167" s="939"/>
      <c r="H167" s="977"/>
      <c r="I167" s="938"/>
      <c r="J167" s="938"/>
      <c r="K167" s="938"/>
      <c r="L167" s="978"/>
      <c r="M167" s="976"/>
      <c r="N167" s="938"/>
      <c r="O167" s="938"/>
      <c r="P167" s="938"/>
      <c r="Q167" s="939"/>
      <c r="R167" s="977"/>
      <c r="S167" s="938"/>
      <c r="T167" s="938"/>
      <c r="U167" s="938"/>
      <c r="V167" s="938"/>
      <c r="W167" s="938"/>
      <c r="X167" s="938"/>
      <c r="Y167" s="938"/>
      <c r="Z167" s="938"/>
      <c r="AA167" s="938"/>
      <c r="AB167" s="978"/>
      <c r="AC167" s="667"/>
      <c r="AD167" s="667"/>
      <c r="AE167" s="667"/>
      <c r="AF167" s="667"/>
      <c r="AG167" s="667"/>
      <c r="AH167" s="667"/>
      <c r="AI167" s="667"/>
      <c r="AJ167" s="667"/>
      <c r="AK167" s="667"/>
      <c r="AL167" s="667"/>
      <c r="AM167" s="667"/>
      <c r="AN167" s="667"/>
      <c r="AO167" s="667"/>
      <c r="AP167" s="667"/>
      <c r="AQ167" s="667"/>
      <c r="AR167" s="667"/>
      <c r="AS167" s="667"/>
      <c r="AT167" s="667"/>
      <c r="AU167" s="667"/>
      <c r="AV167" s="667"/>
      <c r="AW167" s="667"/>
      <c r="AX167" s="667"/>
      <c r="AY167" s="667"/>
      <c r="AZ167" s="216"/>
      <c r="BA167" s="393"/>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308"/>
      <c r="CB167" s="308"/>
      <c r="CC167" s="2163"/>
      <c r="CD167" s="2163"/>
      <c r="CE167" s="2163"/>
      <c r="CF167" s="2163"/>
      <c r="CG167" s="2163"/>
      <c r="CH167" s="2163"/>
      <c r="CI167" s="2163"/>
      <c r="CJ167" s="2163"/>
      <c r="CK167" s="2163"/>
      <c r="CL167" s="2163"/>
      <c r="CM167" s="2163"/>
      <c r="CN167" s="2163"/>
      <c r="CO167" s="2163"/>
      <c r="CP167" s="2163"/>
      <c r="CQ167" s="2163"/>
      <c r="CR167" s="2163"/>
      <c r="CS167" s="2163"/>
      <c r="CT167" s="2163"/>
      <c r="CU167" s="2163"/>
      <c r="CV167" s="2163"/>
      <c r="CW167" s="2163"/>
      <c r="CX167" s="2163"/>
      <c r="CY167" s="2163"/>
      <c r="CZ167" s="2163"/>
    </row>
    <row r="168" s="239" customFormat="true" ht="15" customHeight="true" x14ac:dyDescent="0.2">
      <c r="A168" s="770"/>
      <c r="B168" s="1123"/>
      <c r="C168" s="976"/>
      <c r="D168" s="938"/>
      <c r="E168" s="938"/>
      <c r="F168" s="938"/>
      <c r="G168" s="939"/>
      <c r="H168" s="977"/>
      <c r="I168" s="938"/>
      <c r="J168" s="938"/>
      <c r="K168" s="938"/>
      <c r="L168" s="978"/>
      <c r="M168" s="976"/>
      <c r="N168" s="938"/>
      <c r="O168" s="938"/>
      <c r="P168" s="938"/>
      <c r="Q168" s="939"/>
      <c r="R168" s="977"/>
      <c r="S168" s="938"/>
      <c r="T168" s="938"/>
      <c r="U168" s="938"/>
      <c r="V168" s="938"/>
      <c r="W168" s="938"/>
      <c r="X168" s="938"/>
      <c r="Y168" s="938"/>
      <c r="Z168" s="938"/>
      <c r="AA168" s="938"/>
      <c r="AB168" s="978"/>
      <c r="AC168" s="667"/>
      <c r="AD168" s="667"/>
      <c r="AE168" s="667"/>
      <c r="AF168" s="667"/>
      <c r="AG168" s="667"/>
      <c r="AH168" s="667"/>
      <c r="AI168" s="667"/>
      <c r="AJ168" s="667"/>
      <c r="AK168" s="667"/>
      <c r="AL168" s="667"/>
      <c r="AM168" s="667"/>
      <c r="AN168" s="667"/>
      <c r="AO168" s="667"/>
      <c r="AP168" s="667"/>
      <c r="AQ168" s="667"/>
      <c r="AR168" s="667"/>
      <c r="AS168" s="667"/>
      <c r="AT168" s="667"/>
      <c r="AU168" s="667"/>
      <c r="AV168" s="667"/>
      <c r="AW168" s="667"/>
      <c r="AX168" s="667"/>
      <c r="AY168" s="667"/>
      <c r="AZ168" s="216"/>
      <c r="BA168" s="393"/>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308"/>
      <c r="CB168" s="308"/>
      <c r="CC168" s="2163"/>
      <c r="CD168" s="2163"/>
      <c r="CE168" s="2163"/>
      <c r="CF168" s="2163"/>
      <c r="CG168" s="2163"/>
      <c r="CH168" s="2163"/>
      <c r="CI168" s="2163"/>
      <c r="CJ168" s="2163"/>
      <c r="CK168" s="2163"/>
      <c r="CL168" s="2163"/>
      <c r="CM168" s="2163"/>
      <c r="CN168" s="2163"/>
      <c r="CO168" s="2163"/>
      <c r="CP168" s="2163"/>
      <c r="CQ168" s="2163"/>
      <c r="CR168" s="2163"/>
      <c r="CS168" s="2163"/>
      <c r="CT168" s="2163"/>
      <c r="CU168" s="2163"/>
      <c r="CV168" s="2163"/>
      <c r="CW168" s="2163"/>
      <c r="CX168" s="2163"/>
      <c r="CY168" s="2163"/>
      <c r="CZ168" s="2163"/>
    </row>
    <row r="169" s="239" customFormat="true" ht="15" customHeight="true" x14ac:dyDescent="0.2">
      <c r="A169" s="770"/>
      <c r="B169" s="1123"/>
      <c r="C169" s="976"/>
      <c r="D169" s="938"/>
      <c r="E169" s="938"/>
      <c r="F169" s="938"/>
      <c r="G169" s="939"/>
      <c r="H169" s="977"/>
      <c r="I169" s="938"/>
      <c r="J169" s="938"/>
      <c r="K169" s="938"/>
      <c r="L169" s="978"/>
      <c r="M169" s="976"/>
      <c r="N169" s="938"/>
      <c r="O169" s="938"/>
      <c r="P169" s="938"/>
      <c r="Q169" s="939"/>
      <c r="R169" s="977"/>
      <c r="S169" s="938"/>
      <c r="T169" s="938"/>
      <c r="U169" s="938"/>
      <c r="V169" s="938"/>
      <c r="W169" s="938"/>
      <c r="X169" s="938"/>
      <c r="Y169" s="938"/>
      <c r="Z169" s="938"/>
      <c r="AA169" s="938"/>
      <c r="AB169" s="978"/>
      <c r="AC169" s="667"/>
      <c r="AD169" s="667"/>
      <c r="AE169" s="667"/>
      <c r="AF169" s="667"/>
      <c r="AG169" s="667"/>
      <c r="AH169" s="667"/>
      <c r="AI169" s="667"/>
      <c r="AJ169" s="667"/>
      <c r="AK169" s="667"/>
      <c r="AL169" s="667"/>
      <c r="AM169" s="667"/>
      <c r="AN169" s="667"/>
      <c r="AO169" s="667"/>
      <c r="AP169" s="667"/>
      <c r="AQ169" s="667"/>
      <c r="AR169" s="667"/>
      <c r="AS169" s="667"/>
      <c r="AT169" s="667"/>
      <c r="AU169" s="667"/>
      <c r="AV169" s="667"/>
      <c r="AW169" s="667"/>
      <c r="AX169" s="667"/>
      <c r="AY169" s="667"/>
      <c r="AZ169" s="216"/>
      <c r="BA169" s="393"/>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308"/>
      <c r="CC169" s="2163"/>
      <c r="CD169" s="2163"/>
      <c r="CE169" s="2163"/>
      <c r="CF169" s="2163"/>
      <c r="CG169" s="2163"/>
      <c r="CH169" s="2163"/>
      <c r="CI169" s="2163"/>
      <c r="CJ169" s="2163"/>
      <c r="CK169" s="2163"/>
      <c r="CL169" s="2163"/>
      <c r="CM169" s="2163"/>
      <c r="CN169" s="2163"/>
      <c r="CO169" s="2163"/>
      <c r="CP169" s="2163"/>
      <c r="CQ169" s="2163"/>
      <c r="CR169" s="2163"/>
      <c r="CS169" s="2163"/>
      <c r="CT169" s="2163"/>
      <c r="CU169" s="2163"/>
      <c r="CV169" s="2163"/>
      <c r="CW169" s="2163"/>
      <c r="CX169" s="2163"/>
      <c r="CY169" s="2163"/>
      <c r="CZ169" s="2163"/>
    </row>
    <row r="170" s="239" customFormat="true" ht="15" customHeight="true" x14ac:dyDescent="0.2">
      <c r="A170" s="770"/>
      <c r="B170" s="1123"/>
      <c r="C170" s="976"/>
      <c r="D170" s="938"/>
      <c r="E170" s="938"/>
      <c r="F170" s="938"/>
      <c r="G170" s="939"/>
      <c r="H170" s="977"/>
      <c r="I170" s="938"/>
      <c r="J170" s="938"/>
      <c r="K170" s="938"/>
      <c r="L170" s="978"/>
      <c r="M170" s="976"/>
      <c r="N170" s="938"/>
      <c r="O170" s="938"/>
      <c r="P170" s="938"/>
      <c r="Q170" s="939"/>
      <c r="R170" s="977"/>
      <c r="S170" s="938"/>
      <c r="T170" s="938"/>
      <c r="U170" s="938"/>
      <c r="V170" s="938"/>
      <c r="W170" s="938"/>
      <c r="X170" s="938"/>
      <c r="Y170" s="938"/>
      <c r="Z170" s="938"/>
      <c r="AA170" s="938"/>
      <c r="AB170" s="978"/>
      <c r="AC170" s="667"/>
      <c r="AD170" s="667"/>
      <c r="AE170" s="667"/>
      <c r="AF170" s="667"/>
      <c r="AG170" s="667"/>
      <c r="AH170" s="667"/>
      <c r="AI170" s="667"/>
      <c r="AJ170" s="667"/>
      <c r="AK170" s="667"/>
      <c r="AL170" s="667"/>
      <c r="AM170" s="667"/>
      <c r="AN170" s="667"/>
      <c r="AO170" s="667"/>
      <c r="AP170" s="667"/>
      <c r="AQ170" s="667"/>
      <c r="AR170" s="667"/>
      <c r="AS170" s="667"/>
      <c r="AT170" s="667"/>
      <c r="AU170" s="667"/>
      <c r="AV170" s="667"/>
      <c r="AW170" s="667"/>
      <c r="AX170" s="667"/>
      <c r="AY170" s="667"/>
      <c r="AZ170" s="216"/>
      <c r="BA170" s="393"/>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308"/>
      <c r="CC170" s="2163"/>
      <c r="CD170" s="2163"/>
      <c r="CE170" s="2163"/>
      <c r="CF170" s="2163"/>
      <c r="CG170" s="2163"/>
      <c r="CH170" s="2163"/>
      <c r="CI170" s="2163"/>
      <c r="CJ170" s="2163"/>
      <c r="CK170" s="2163"/>
      <c r="CL170" s="2163"/>
      <c r="CM170" s="2163"/>
      <c r="CN170" s="2163"/>
      <c r="CO170" s="2163"/>
      <c r="CP170" s="2163"/>
      <c r="CQ170" s="2163"/>
      <c r="CR170" s="2163"/>
      <c r="CS170" s="2163"/>
      <c r="CT170" s="2163"/>
      <c r="CU170" s="2163"/>
      <c r="CV170" s="2163"/>
      <c r="CW170" s="2163"/>
      <c r="CX170" s="2163"/>
      <c r="CY170" s="2163"/>
      <c r="CZ170" s="2163"/>
    </row>
    <row r="171" s="239" customFormat="true" ht="15" customHeight="true" x14ac:dyDescent="0.2">
      <c r="A171" s="770"/>
      <c r="B171" s="1123"/>
      <c r="C171" s="976"/>
      <c r="D171" s="938"/>
      <c r="E171" s="938"/>
      <c r="F171" s="938"/>
      <c r="G171" s="939"/>
      <c r="H171" s="977"/>
      <c r="I171" s="938"/>
      <c r="J171" s="938"/>
      <c r="K171" s="938"/>
      <c r="L171" s="978"/>
      <c r="M171" s="976"/>
      <c r="N171" s="938"/>
      <c r="O171" s="938"/>
      <c r="P171" s="938"/>
      <c r="Q171" s="939"/>
      <c r="R171" s="977"/>
      <c r="S171" s="938"/>
      <c r="T171" s="938"/>
      <c r="U171" s="938"/>
      <c r="V171" s="938"/>
      <c r="W171" s="938"/>
      <c r="X171" s="938"/>
      <c r="Y171" s="938"/>
      <c r="Z171" s="938"/>
      <c r="AA171" s="938"/>
      <c r="AB171" s="978"/>
      <c r="AC171" s="667"/>
      <c r="AD171" s="667"/>
      <c r="AE171" s="667"/>
      <c r="AF171" s="667"/>
      <c r="AG171" s="667"/>
      <c r="AH171" s="667"/>
      <c r="AI171" s="667"/>
      <c r="AJ171" s="667"/>
      <c r="AK171" s="667"/>
      <c r="AL171" s="667"/>
      <c r="AM171" s="667"/>
      <c r="AN171" s="667"/>
      <c r="AO171" s="667"/>
      <c r="AP171" s="667"/>
      <c r="AQ171" s="667"/>
      <c r="AR171" s="667"/>
      <c r="AS171" s="667"/>
      <c r="AT171" s="667"/>
      <c r="AU171" s="667"/>
      <c r="AV171" s="667"/>
      <c r="AW171" s="667"/>
      <c r="AX171" s="667"/>
      <c r="AY171" s="667"/>
      <c r="AZ171" s="216"/>
      <c r="BA171" s="393"/>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308"/>
      <c r="CC171" s="2163"/>
      <c r="CD171" s="2163"/>
      <c r="CE171" s="2163"/>
      <c r="CF171" s="2163"/>
      <c r="CG171" s="2163"/>
      <c r="CH171" s="2163"/>
      <c r="CI171" s="2163"/>
      <c r="CJ171" s="2163"/>
      <c r="CK171" s="2163"/>
      <c r="CL171" s="2163"/>
      <c r="CM171" s="2163"/>
      <c r="CN171" s="2163"/>
      <c r="CO171" s="2163"/>
      <c r="CP171" s="2163"/>
      <c r="CQ171" s="2163"/>
      <c r="CR171" s="2163"/>
      <c r="CS171" s="2163"/>
      <c r="CT171" s="2163"/>
      <c r="CU171" s="2163"/>
      <c r="CV171" s="2163"/>
      <c r="CW171" s="2163"/>
      <c r="CX171" s="2163"/>
      <c r="CY171" s="2163"/>
      <c r="CZ171" s="2163"/>
    </row>
    <row r="172" s="399" customFormat="true" ht="15" customHeight="true" x14ac:dyDescent="0.2">
      <c r="A172" s="1383"/>
      <c r="B172" s="1397"/>
      <c r="C172" s="1042"/>
      <c r="D172" s="1043"/>
      <c r="E172" s="1043"/>
      <c r="F172" s="1043"/>
      <c r="G172" s="1044"/>
      <c r="H172" s="1045"/>
      <c r="I172" s="1043"/>
      <c r="J172" s="1043"/>
      <c r="K172" s="1043"/>
      <c r="L172" s="1046"/>
      <c r="M172" s="1047"/>
      <c r="N172" s="1043"/>
      <c r="O172" s="1043"/>
      <c r="P172" s="1043"/>
      <c r="Q172" s="1044"/>
      <c r="R172" s="1045"/>
      <c r="S172" s="1043"/>
      <c r="T172" s="1043"/>
      <c r="U172" s="1043"/>
      <c r="V172" s="1043"/>
      <c r="W172" s="1043"/>
      <c r="X172" s="1043"/>
      <c r="Y172" s="1043"/>
      <c r="Z172" s="1043"/>
      <c r="AA172" s="1043"/>
      <c r="AB172" s="2127"/>
      <c r="AC172" s="667"/>
      <c r="AD172" s="667"/>
      <c r="AE172" s="667"/>
      <c r="AF172" s="667"/>
      <c r="AG172" s="667"/>
      <c r="AH172" s="667"/>
      <c r="AI172" s="667"/>
      <c r="AJ172" s="667"/>
      <c r="AK172" s="667"/>
      <c r="AL172" s="667"/>
      <c r="AM172" s="667"/>
      <c r="AN172" s="667"/>
      <c r="AO172" s="667"/>
      <c r="AP172" s="667"/>
      <c r="AQ172" s="667"/>
      <c r="AR172" s="667"/>
      <c r="AS172" s="667"/>
      <c r="AT172" s="667"/>
      <c r="AU172" s="667"/>
      <c r="AV172" s="667"/>
      <c r="AW172" s="667"/>
      <c r="AX172" s="667"/>
      <c r="AY172" s="667"/>
      <c r="AZ172" s="216"/>
      <c r="BA172" s="393"/>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308"/>
      <c r="CC172" s="2163"/>
      <c r="CD172" s="2163"/>
      <c r="CE172" s="2163"/>
      <c r="CF172" s="2163"/>
      <c r="CG172" s="2163"/>
      <c r="CH172" s="2163"/>
      <c r="CI172" s="2163"/>
      <c r="CJ172" s="2163"/>
      <c r="CK172" s="2163"/>
      <c r="CL172" s="2163"/>
      <c r="CM172" s="2163"/>
      <c r="CN172" s="2163"/>
      <c r="CO172" s="2163"/>
      <c r="CP172" s="2163"/>
      <c r="CQ172" s="2163"/>
      <c r="CR172" s="2163"/>
      <c r="CS172" s="2163"/>
      <c r="CT172" s="2163"/>
      <c r="CU172" s="2163"/>
      <c r="CV172" s="2163"/>
      <c r="CW172" s="2163"/>
      <c r="CX172" s="2163"/>
      <c r="CY172" s="2163"/>
      <c r="CZ172" s="2163"/>
    </row>
    <row r="173" s="399" customFormat="true" ht="15" customHeight="true" x14ac:dyDescent="0.2">
      <c r="A173" s="1609"/>
      <c r="B173" s="1782"/>
      <c r="C173" s="1565"/>
      <c r="D173" s="1566"/>
      <c r="E173" s="1566"/>
      <c r="F173" s="1566"/>
      <c r="G173" s="1600"/>
      <c r="H173" s="1592"/>
      <c r="I173" s="1566"/>
      <c r="J173" s="1566"/>
      <c r="K173" s="1566"/>
      <c r="L173" s="1573"/>
      <c r="M173" s="1582"/>
      <c r="N173" s="1566"/>
      <c r="O173" s="1566"/>
      <c r="P173" s="1566"/>
      <c r="Q173" s="1600"/>
      <c r="R173" s="1592"/>
      <c r="S173" s="1566"/>
      <c r="T173" s="1566"/>
      <c r="U173" s="1566"/>
      <c r="V173" s="1566"/>
      <c r="W173" s="1566"/>
      <c r="X173" s="1566"/>
      <c r="Y173" s="1566"/>
      <c r="Z173" s="1566"/>
      <c r="AA173" s="1566"/>
      <c r="AB173" s="2253"/>
      <c r="AC173" s="667"/>
      <c r="AD173" s="667"/>
      <c r="AE173" s="667"/>
      <c r="AF173" s="667"/>
      <c r="AG173" s="667"/>
      <c r="AH173" s="667"/>
      <c r="AI173" s="667"/>
      <c r="AJ173" s="667"/>
      <c r="AK173" s="667"/>
      <c r="AL173" s="667"/>
      <c r="AM173" s="667"/>
      <c r="AN173" s="667"/>
      <c r="AO173" s="667"/>
      <c r="AP173" s="667"/>
      <c r="AQ173" s="667"/>
      <c r="AR173" s="667"/>
      <c r="AS173" s="667"/>
      <c r="AT173" s="667"/>
      <c r="AU173" s="667"/>
      <c r="AV173" s="667"/>
      <c r="AW173" s="667"/>
      <c r="AX173" s="667"/>
      <c r="AY173" s="667"/>
      <c r="AZ173" s="216"/>
      <c r="BA173" s="393"/>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308"/>
      <c r="CC173" s="2163"/>
      <c r="CD173" s="2163"/>
      <c r="CE173" s="2163"/>
      <c r="CF173" s="2163"/>
      <c r="CG173" s="2163"/>
      <c r="CH173" s="2163"/>
      <c r="CI173" s="2163"/>
      <c r="CJ173" s="2163"/>
      <c r="CK173" s="2163"/>
      <c r="CL173" s="2163"/>
      <c r="CM173" s="2163"/>
      <c r="CN173" s="2163"/>
      <c r="CO173" s="2163"/>
      <c r="CP173" s="2163"/>
      <c r="CQ173" s="2163"/>
      <c r="CR173" s="2163"/>
      <c r="CS173" s="2163"/>
      <c r="CT173" s="2163"/>
      <c r="CU173" s="2163"/>
      <c r="CV173" s="2163"/>
      <c r="CW173" s="2163"/>
      <c r="CX173" s="2163"/>
      <c r="CY173" s="2163"/>
      <c r="CZ173" s="2163"/>
    </row>
    <row r="174" s="399" customFormat="true" ht="15" customHeight="true" x14ac:dyDescent="0.2">
      <c r="A174" s="1610"/>
      <c r="B174" s="1783"/>
      <c r="C174" s="1567"/>
      <c r="D174" s="1568"/>
      <c r="E174" s="1568"/>
      <c r="F174" s="1568"/>
      <c r="G174" s="1601"/>
      <c r="H174" s="1593"/>
      <c r="I174" s="1568"/>
      <c r="J174" s="1568"/>
      <c r="K174" s="1568"/>
      <c r="L174" s="1574"/>
      <c r="M174" s="1583"/>
      <c r="N174" s="1568"/>
      <c r="O174" s="1568"/>
      <c r="P174" s="1568"/>
      <c r="Q174" s="1601"/>
      <c r="R174" s="1593"/>
      <c r="S174" s="1568"/>
      <c r="T174" s="1568"/>
      <c r="U174" s="1568"/>
      <c r="V174" s="1568"/>
      <c r="W174" s="1568"/>
      <c r="X174" s="1568"/>
      <c r="Y174" s="1568"/>
      <c r="Z174" s="1568"/>
      <c r="AA174" s="1568"/>
      <c r="AB174" s="2254"/>
      <c r="AC174" s="667"/>
      <c r="AD174" s="667"/>
      <c r="AE174" s="667"/>
      <c r="AF174" s="667"/>
      <c r="AG174" s="667"/>
      <c r="AH174" s="667"/>
      <c r="AI174" s="667"/>
      <c r="AJ174" s="667"/>
      <c r="AK174" s="667"/>
      <c r="AL174" s="667"/>
      <c r="AM174" s="667"/>
      <c r="AN174" s="667"/>
      <c r="AO174" s="667"/>
      <c r="AP174" s="667"/>
      <c r="AQ174" s="667"/>
      <c r="AR174" s="667"/>
      <c r="AS174" s="667"/>
      <c r="AT174" s="667"/>
      <c r="AU174" s="667"/>
      <c r="AV174" s="667"/>
      <c r="AW174" s="667"/>
      <c r="AX174" s="667"/>
      <c r="AY174" s="667"/>
      <c r="AZ174" s="216"/>
      <c r="BA174" s="393"/>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308"/>
      <c r="CC174" s="2163"/>
      <c r="CD174" s="2163"/>
      <c r="CE174" s="2163"/>
      <c r="CF174" s="2163"/>
      <c r="CG174" s="2163"/>
      <c r="CH174" s="2163"/>
      <c r="CI174" s="2163"/>
      <c r="CJ174" s="2163"/>
      <c r="CK174" s="2163"/>
      <c r="CL174" s="2163"/>
      <c r="CM174" s="2163"/>
      <c r="CN174" s="2163"/>
      <c r="CO174" s="2163"/>
      <c r="CP174" s="2163"/>
      <c r="CQ174" s="2163"/>
      <c r="CR174" s="2163"/>
      <c r="CS174" s="2163"/>
      <c r="CT174" s="2163"/>
      <c r="CU174" s="2163"/>
      <c r="CV174" s="2163"/>
      <c r="CW174" s="2163"/>
      <c r="CX174" s="2163"/>
      <c r="CY174" s="2163"/>
      <c r="CZ174" s="2163"/>
    </row>
    <row r="175" s="399" customFormat="true" ht="15" customHeight="true" x14ac:dyDescent="0.2">
      <c r="A175" s="1611"/>
      <c r="B175" s="1784"/>
      <c r="C175" s="1706"/>
      <c r="D175" s="1707"/>
      <c r="E175" s="1707"/>
      <c r="F175" s="1707"/>
      <c r="G175" s="1708"/>
      <c r="H175" s="1709"/>
      <c r="I175" s="1707"/>
      <c r="J175" s="1707"/>
      <c r="K175" s="1707"/>
      <c r="L175" s="1710"/>
      <c r="M175" s="1711"/>
      <c r="N175" s="1707"/>
      <c r="O175" s="1707"/>
      <c r="P175" s="1707"/>
      <c r="Q175" s="1708"/>
      <c r="R175" s="1709"/>
      <c r="S175" s="1707"/>
      <c r="T175" s="1707"/>
      <c r="U175" s="1707"/>
      <c r="V175" s="1707"/>
      <c r="W175" s="1707"/>
      <c r="X175" s="1707"/>
      <c r="Y175" s="1707"/>
      <c r="Z175" s="1707"/>
      <c r="AA175" s="1707"/>
      <c r="AB175" s="2255"/>
      <c r="AC175" s="667"/>
      <c r="AD175" s="667"/>
      <c r="AE175" s="667"/>
      <c r="AF175" s="667"/>
      <c r="AG175" s="667"/>
      <c r="AH175" s="667"/>
      <c r="AI175" s="667"/>
      <c r="AJ175" s="667"/>
      <c r="AK175" s="667"/>
      <c r="AL175" s="667"/>
      <c r="AM175" s="667"/>
      <c r="AN175" s="667"/>
      <c r="AO175" s="667"/>
      <c r="AP175" s="667"/>
      <c r="AQ175" s="667"/>
      <c r="AR175" s="667"/>
      <c r="AS175" s="667"/>
      <c r="AT175" s="667"/>
      <c r="AU175" s="667"/>
      <c r="AV175" s="667"/>
      <c r="AW175" s="667"/>
      <c r="AX175" s="667"/>
      <c r="AY175" s="667"/>
      <c r="AZ175" s="216"/>
      <c r="BA175" s="393"/>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308"/>
      <c r="CC175" s="2163"/>
      <c r="CD175" s="2163"/>
      <c r="CE175" s="2163"/>
      <c r="CF175" s="2163"/>
      <c r="CG175" s="2163"/>
      <c r="CH175" s="2163"/>
      <c r="CI175" s="2163"/>
      <c r="CJ175" s="2163"/>
      <c r="CK175" s="2163"/>
      <c r="CL175" s="2163"/>
      <c r="CM175" s="2163"/>
      <c r="CN175" s="2163"/>
      <c r="CO175" s="2163"/>
      <c r="CP175" s="2163"/>
      <c r="CQ175" s="2163"/>
      <c r="CR175" s="2163"/>
      <c r="CS175" s="2163"/>
      <c r="CT175" s="2163"/>
      <c r="CU175" s="2163"/>
      <c r="CV175" s="2163"/>
      <c r="CW175" s="2163"/>
      <c r="CX175" s="2163"/>
      <c r="CY175" s="2163"/>
      <c r="CZ175" s="2163"/>
    </row>
    <row r="176" s="399" customFormat="true" ht="15" customHeight="true" x14ac:dyDescent="0.2">
      <c r="A176" s="1612"/>
      <c r="B176" s="1785"/>
      <c r="C176" s="1712"/>
      <c r="D176" s="1713"/>
      <c r="E176" s="1713"/>
      <c r="F176" s="1713"/>
      <c r="G176" s="1714"/>
      <c r="H176" s="1715"/>
      <c r="I176" s="1713"/>
      <c r="J176" s="1713"/>
      <c r="K176" s="1713"/>
      <c r="L176" s="1716"/>
      <c r="M176" s="1717"/>
      <c r="N176" s="1713"/>
      <c r="O176" s="1713"/>
      <c r="P176" s="1713"/>
      <c r="Q176" s="1714"/>
      <c r="R176" s="1715"/>
      <c r="S176" s="1713"/>
      <c r="T176" s="1713"/>
      <c r="U176" s="1713"/>
      <c r="V176" s="1713"/>
      <c r="W176" s="1713"/>
      <c r="X176" s="1713"/>
      <c r="Y176" s="1713"/>
      <c r="Z176" s="1713"/>
      <c r="AA176" s="1713"/>
      <c r="AB176" s="2256"/>
      <c r="AC176" s="667"/>
      <c r="AD176" s="667"/>
      <c r="AE176" s="667"/>
      <c r="AF176" s="667"/>
      <c r="AG176" s="667"/>
      <c r="AH176" s="667"/>
      <c r="AI176" s="667"/>
      <c r="AJ176" s="667"/>
      <c r="AK176" s="667"/>
      <c r="AL176" s="667"/>
      <c r="AM176" s="667"/>
      <c r="AN176" s="667"/>
      <c r="AO176" s="667"/>
      <c r="AP176" s="667"/>
      <c r="AQ176" s="667"/>
      <c r="AR176" s="667"/>
      <c r="AS176" s="667"/>
      <c r="AT176" s="667"/>
      <c r="AU176" s="667"/>
      <c r="AV176" s="667"/>
      <c r="AW176" s="667"/>
      <c r="AX176" s="667"/>
      <c r="AY176" s="667"/>
      <c r="AZ176" s="216"/>
      <c r="BA176" s="393"/>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308"/>
      <c r="CC176" s="2163"/>
      <c r="CD176" s="2163"/>
      <c r="CE176" s="2163"/>
      <c r="CF176" s="2163"/>
      <c r="CG176" s="2163"/>
      <c r="CH176" s="2163"/>
      <c r="CI176" s="2163"/>
      <c r="CJ176" s="2163"/>
      <c r="CK176" s="2163"/>
      <c r="CL176" s="2163"/>
      <c r="CM176" s="2163"/>
      <c r="CN176" s="2163"/>
      <c r="CO176" s="2163"/>
      <c r="CP176" s="2163"/>
      <c r="CQ176" s="2163"/>
      <c r="CR176" s="2163"/>
      <c r="CS176" s="2163"/>
      <c r="CT176" s="2163"/>
      <c r="CU176" s="2163"/>
      <c r="CV176" s="2163"/>
      <c r="CW176" s="2163"/>
      <c r="CX176" s="2163"/>
      <c r="CY176" s="2163"/>
      <c r="CZ176" s="2163"/>
    </row>
    <row r="177" s="399" customFormat="true" ht="15" customHeight="true" x14ac:dyDescent="0.2">
      <c r="A177" s="1612"/>
      <c r="B177" s="1785"/>
      <c r="C177" s="1712"/>
      <c r="D177" s="1713"/>
      <c r="E177" s="1713"/>
      <c r="F177" s="1713"/>
      <c r="G177" s="1714"/>
      <c r="H177" s="1715"/>
      <c r="I177" s="1713"/>
      <c r="J177" s="1713"/>
      <c r="K177" s="1713"/>
      <c r="L177" s="1716"/>
      <c r="M177" s="1717"/>
      <c r="N177" s="1713"/>
      <c r="O177" s="1713"/>
      <c r="P177" s="1713"/>
      <c r="Q177" s="1714"/>
      <c r="R177" s="1715"/>
      <c r="S177" s="1713"/>
      <c r="T177" s="1713"/>
      <c r="U177" s="1713"/>
      <c r="V177" s="1713"/>
      <c r="W177" s="1713"/>
      <c r="X177" s="1713"/>
      <c r="Y177" s="1713"/>
      <c r="Z177" s="1713"/>
      <c r="AA177" s="1713"/>
      <c r="AB177" s="2256"/>
      <c r="AC177" s="667"/>
      <c r="AD177" s="667"/>
      <c r="AE177" s="667"/>
      <c r="AF177" s="667"/>
      <c r="AG177" s="667"/>
      <c r="AH177" s="667"/>
      <c r="AI177" s="667"/>
      <c r="AJ177" s="667"/>
      <c r="AK177" s="667"/>
      <c r="AL177" s="667"/>
      <c r="AM177" s="667"/>
      <c r="AN177" s="667"/>
      <c r="AO177" s="667"/>
      <c r="AP177" s="667"/>
      <c r="AQ177" s="667"/>
      <c r="AR177" s="667"/>
      <c r="AS177" s="667"/>
      <c r="AT177" s="667"/>
      <c r="AU177" s="667"/>
      <c r="AV177" s="667"/>
      <c r="AW177" s="667"/>
      <c r="AX177" s="667"/>
      <c r="AY177" s="667"/>
      <c r="AZ177" s="216"/>
      <c r="BA177" s="393"/>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308"/>
      <c r="CC177" s="2163"/>
      <c r="CD177" s="2163"/>
      <c r="CE177" s="2163"/>
      <c r="CF177" s="2163"/>
      <c r="CG177" s="2163"/>
      <c r="CH177" s="2163"/>
      <c r="CI177" s="2163"/>
      <c r="CJ177" s="2163"/>
      <c r="CK177" s="2163"/>
      <c r="CL177" s="2163"/>
      <c r="CM177" s="2163"/>
      <c r="CN177" s="2163"/>
      <c r="CO177" s="2163"/>
      <c r="CP177" s="2163"/>
      <c r="CQ177" s="2163"/>
      <c r="CR177" s="2163"/>
      <c r="CS177" s="2163"/>
      <c r="CT177" s="2163"/>
      <c r="CU177" s="2163"/>
      <c r="CV177" s="2163"/>
      <c r="CW177" s="2163"/>
      <c r="CX177" s="2163"/>
      <c r="CY177" s="2163"/>
      <c r="CZ177" s="2163"/>
    </row>
    <row r="178" s="399" customFormat="true" ht="15" customHeight="true" x14ac:dyDescent="0.2">
      <c r="A178" s="1612"/>
      <c r="B178" s="1785"/>
      <c r="C178" s="1712"/>
      <c r="D178" s="1713"/>
      <c r="E178" s="1713"/>
      <c r="F178" s="1713"/>
      <c r="G178" s="1714"/>
      <c r="H178" s="1715"/>
      <c r="I178" s="1713"/>
      <c r="J178" s="1713"/>
      <c r="K178" s="1713"/>
      <c r="L178" s="1716"/>
      <c r="M178" s="1717"/>
      <c r="N178" s="1713"/>
      <c r="O178" s="1713"/>
      <c r="P178" s="1713"/>
      <c r="Q178" s="1714"/>
      <c r="R178" s="1715"/>
      <c r="S178" s="1713"/>
      <c r="T178" s="1713"/>
      <c r="U178" s="1713"/>
      <c r="V178" s="1713"/>
      <c r="W178" s="1713"/>
      <c r="X178" s="1713"/>
      <c r="Y178" s="1713"/>
      <c r="Z178" s="1713"/>
      <c r="AA178" s="1713"/>
      <c r="AB178" s="2256"/>
      <c r="AC178" s="667"/>
      <c r="AD178" s="667"/>
      <c r="AE178" s="667"/>
      <c r="AF178" s="667"/>
      <c r="AG178" s="667"/>
      <c r="AH178" s="667"/>
      <c r="AI178" s="667"/>
      <c r="AJ178" s="667"/>
      <c r="AK178" s="667"/>
      <c r="AL178" s="667"/>
      <c r="AM178" s="667"/>
      <c r="AN178" s="667"/>
      <c r="AO178" s="667"/>
      <c r="AP178" s="667"/>
      <c r="AQ178" s="667"/>
      <c r="AR178" s="667"/>
      <c r="AS178" s="667"/>
      <c r="AT178" s="667"/>
      <c r="AU178" s="667"/>
      <c r="AV178" s="667"/>
      <c r="AW178" s="667"/>
      <c r="AX178" s="667"/>
      <c r="AY178" s="667"/>
      <c r="AZ178" s="216"/>
      <c r="BA178" s="393"/>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308"/>
      <c r="CC178" s="2163"/>
      <c r="CD178" s="2163"/>
      <c r="CE178" s="2163"/>
      <c r="CF178" s="2163"/>
      <c r="CG178" s="2163"/>
      <c r="CH178" s="2163"/>
      <c r="CI178" s="2163"/>
      <c r="CJ178" s="2163"/>
      <c r="CK178" s="2163"/>
      <c r="CL178" s="2163"/>
      <c r="CM178" s="2163"/>
      <c r="CN178" s="2163"/>
      <c r="CO178" s="2163"/>
      <c r="CP178" s="2163"/>
      <c r="CQ178" s="2163"/>
      <c r="CR178" s="2163"/>
      <c r="CS178" s="2163"/>
      <c r="CT178" s="2163"/>
      <c r="CU178" s="2163"/>
      <c r="CV178" s="2163"/>
      <c r="CW178" s="2163"/>
      <c r="CX178" s="2163"/>
      <c r="CY178" s="2163"/>
      <c r="CZ178" s="2163"/>
    </row>
    <row r="179" s="399" customFormat="true" ht="15" customHeight="true" x14ac:dyDescent="0.2">
      <c r="A179" s="1612"/>
      <c r="B179" s="1785"/>
      <c r="C179" s="1712"/>
      <c r="D179" s="1713"/>
      <c r="E179" s="1713"/>
      <c r="F179" s="1713"/>
      <c r="G179" s="1714"/>
      <c r="H179" s="1715"/>
      <c r="I179" s="1713"/>
      <c r="J179" s="1713"/>
      <c r="K179" s="1713"/>
      <c r="L179" s="1716"/>
      <c r="M179" s="1717"/>
      <c r="N179" s="1713"/>
      <c r="O179" s="1713"/>
      <c r="P179" s="1713"/>
      <c r="Q179" s="1714"/>
      <c r="R179" s="1715"/>
      <c r="S179" s="1713"/>
      <c r="T179" s="1713"/>
      <c r="U179" s="1713"/>
      <c r="V179" s="1713"/>
      <c r="W179" s="1713"/>
      <c r="X179" s="1713"/>
      <c r="Y179" s="1713"/>
      <c r="Z179" s="1713"/>
      <c r="AA179" s="1713"/>
      <c r="AB179" s="2256"/>
      <c r="AC179" s="667"/>
      <c r="AD179" s="667"/>
      <c r="AE179" s="667"/>
      <c r="AF179" s="667"/>
      <c r="AG179" s="667"/>
      <c r="AH179" s="667"/>
      <c r="AI179" s="667"/>
      <c r="AJ179" s="667"/>
      <c r="AK179" s="667"/>
      <c r="AL179" s="667"/>
      <c r="AM179" s="667"/>
      <c r="AN179" s="667"/>
      <c r="AO179" s="667"/>
      <c r="AP179" s="667"/>
      <c r="AQ179" s="667"/>
      <c r="AR179" s="667"/>
      <c r="AS179" s="667"/>
      <c r="AT179" s="667"/>
      <c r="AU179" s="667"/>
      <c r="AV179" s="667"/>
      <c r="AW179" s="667"/>
      <c r="AX179" s="667"/>
      <c r="AY179" s="667"/>
      <c r="AZ179" s="216"/>
      <c r="BA179" s="393"/>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308"/>
      <c r="CC179" s="2163"/>
      <c r="CD179" s="2163"/>
      <c r="CE179" s="2163"/>
      <c r="CF179" s="2163"/>
      <c r="CG179" s="2163"/>
      <c r="CH179" s="2163"/>
      <c r="CI179" s="2163"/>
      <c r="CJ179" s="2163"/>
      <c r="CK179" s="2163"/>
      <c r="CL179" s="2163"/>
      <c r="CM179" s="2163"/>
      <c r="CN179" s="2163"/>
      <c r="CO179" s="2163"/>
      <c r="CP179" s="2163"/>
      <c r="CQ179" s="2163"/>
      <c r="CR179" s="2163"/>
      <c r="CS179" s="2163"/>
      <c r="CT179" s="2163"/>
      <c r="CU179" s="2163"/>
      <c r="CV179" s="2163"/>
      <c r="CW179" s="2163"/>
      <c r="CX179" s="2163"/>
      <c r="CY179" s="2163"/>
      <c r="CZ179" s="2163"/>
    </row>
    <row r="180" s="399" customFormat="true" ht="15" customHeight="true" x14ac:dyDescent="0.2">
      <c r="A180" s="1612"/>
      <c r="B180" s="1785"/>
      <c r="C180" s="1712"/>
      <c r="D180" s="1713"/>
      <c r="E180" s="1713"/>
      <c r="F180" s="1713"/>
      <c r="G180" s="1714"/>
      <c r="H180" s="1715"/>
      <c r="I180" s="1713"/>
      <c r="J180" s="1713"/>
      <c r="K180" s="1713"/>
      <c r="L180" s="1716"/>
      <c r="M180" s="1717"/>
      <c r="N180" s="1713"/>
      <c r="O180" s="1713"/>
      <c r="P180" s="1713"/>
      <c r="Q180" s="1714"/>
      <c r="R180" s="1715"/>
      <c r="S180" s="1713"/>
      <c r="T180" s="1713"/>
      <c r="U180" s="1713"/>
      <c r="V180" s="1713"/>
      <c r="W180" s="1713"/>
      <c r="X180" s="1713"/>
      <c r="Y180" s="1713"/>
      <c r="Z180" s="1713"/>
      <c r="AA180" s="1713"/>
      <c r="AB180" s="2256"/>
      <c r="AC180" s="667"/>
      <c r="AD180" s="667"/>
      <c r="AE180" s="667"/>
      <c r="AF180" s="667"/>
      <c r="AG180" s="667"/>
      <c r="AH180" s="667"/>
      <c r="AI180" s="667"/>
      <c r="AJ180" s="667"/>
      <c r="AK180" s="667"/>
      <c r="AL180" s="667"/>
      <c r="AM180" s="667"/>
      <c r="AN180" s="667"/>
      <c r="AO180" s="667"/>
      <c r="AP180" s="667"/>
      <c r="AQ180" s="667"/>
      <c r="AR180" s="667"/>
      <c r="AS180" s="667"/>
      <c r="AT180" s="667"/>
      <c r="AU180" s="667"/>
      <c r="AV180" s="667"/>
      <c r="AW180" s="667"/>
      <c r="AX180" s="667"/>
      <c r="AY180" s="667"/>
      <c r="AZ180" s="216"/>
      <c r="BA180" s="393"/>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308"/>
      <c r="CC180" s="2163"/>
      <c r="CD180" s="2163"/>
      <c r="CE180" s="2163"/>
      <c r="CF180" s="2163"/>
      <c r="CG180" s="2163"/>
      <c r="CH180" s="2163"/>
      <c r="CI180" s="2163"/>
      <c r="CJ180" s="2163"/>
      <c r="CK180" s="2163"/>
      <c r="CL180" s="2163"/>
      <c r="CM180" s="2163"/>
      <c r="CN180" s="2163"/>
      <c r="CO180" s="2163"/>
      <c r="CP180" s="2163"/>
      <c r="CQ180" s="2163"/>
      <c r="CR180" s="2163"/>
      <c r="CS180" s="2163"/>
      <c r="CT180" s="2163"/>
      <c r="CU180" s="2163"/>
      <c r="CV180" s="2163"/>
      <c r="CW180" s="2163"/>
      <c r="CX180" s="2163"/>
      <c r="CY180" s="2163"/>
      <c r="CZ180" s="2163"/>
    </row>
    <row r="181" s="399" customFormat="true" ht="15" customHeight="true" x14ac:dyDescent="0.2">
      <c r="A181" s="1612"/>
      <c r="B181" s="1785"/>
      <c r="C181" s="1712"/>
      <c r="D181" s="1713"/>
      <c r="E181" s="1713"/>
      <c r="F181" s="1713"/>
      <c r="G181" s="1714"/>
      <c r="H181" s="1715"/>
      <c r="I181" s="1713"/>
      <c r="J181" s="1713"/>
      <c r="K181" s="1713"/>
      <c r="L181" s="1716"/>
      <c r="M181" s="1717"/>
      <c r="N181" s="1713"/>
      <c r="O181" s="1713"/>
      <c r="P181" s="1713"/>
      <c r="Q181" s="1714"/>
      <c r="R181" s="1715"/>
      <c r="S181" s="1713"/>
      <c r="T181" s="1713"/>
      <c r="U181" s="1713"/>
      <c r="V181" s="1713"/>
      <c r="W181" s="1713"/>
      <c r="X181" s="1713"/>
      <c r="Y181" s="1713"/>
      <c r="Z181" s="1713"/>
      <c r="AA181" s="1713"/>
      <c r="AB181" s="2256"/>
      <c r="AC181" s="667"/>
      <c r="AD181" s="667"/>
      <c r="AE181" s="667"/>
      <c r="AF181" s="667"/>
      <c r="AG181" s="667"/>
      <c r="AH181" s="667"/>
      <c r="AI181" s="667"/>
      <c r="AJ181" s="667"/>
      <c r="AK181" s="667"/>
      <c r="AL181" s="667"/>
      <c r="AM181" s="667"/>
      <c r="AN181" s="667"/>
      <c r="AO181" s="667"/>
      <c r="AP181" s="667"/>
      <c r="AQ181" s="667"/>
      <c r="AR181" s="667"/>
      <c r="AS181" s="667"/>
      <c r="AT181" s="667"/>
      <c r="AU181" s="667"/>
      <c r="AV181" s="667"/>
      <c r="AW181" s="667"/>
      <c r="AX181" s="667"/>
      <c r="AY181" s="667"/>
      <c r="AZ181" s="216"/>
      <c r="BA181" s="393"/>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308"/>
      <c r="CC181" s="2163"/>
      <c r="CD181" s="2163"/>
      <c r="CE181" s="2163"/>
      <c r="CF181" s="2163"/>
      <c r="CG181" s="2163"/>
      <c r="CH181" s="2163"/>
      <c r="CI181" s="2163"/>
      <c r="CJ181" s="2163"/>
      <c r="CK181" s="2163"/>
      <c r="CL181" s="2163"/>
      <c r="CM181" s="2163"/>
      <c r="CN181" s="2163"/>
      <c r="CO181" s="2163"/>
      <c r="CP181" s="2163"/>
      <c r="CQ181" s="2163"/>
      <c r="CR181" s="2163"/>
      <c r="CS181" s="2163"/>
      <c r="CT181" s="2163"/>
      <c r="CU181" s="2163"/>
      <c r="CV181" s="2163"/>
      <c r="CW181" s="2163"/>
      <c r="CX181" s="2163"/>
      <c r="CY181" s="2163"/>
      <c r="CZ181" s="2163"/>
    </row>
    <row r="182" s="399" customFormat="true" ht="15" customHeight="true" x14ac:dyDescent="0.2">
      <c r="A182" s="1612"/>
      <c r="B182" s="1785"/>
      <c r="C182" s="1712"/>
      <c r="D182" s="1713"/>
      <c r="E182" s="1713"/>
      <c r="F182" s="1713"/>
      <c r="G182" s="1714"/>
      <c r="H182" s="1715"/>
      <c r="I182" s="1713"/>
      <c r="J182" s="1713"/>
      <c r="K182" s="1713"/>
      <c r="L182" s="1716"/>
      <c r="M182" s="1717"/>
      <c r="N182" s="1713"/>
      <c r="O182" s="1713"/>
      <c r="P182" s="1713"/>
      <c r="Q182" s="1714"/>
      <c r="R182" s="1715"/>
      <c r="S182" s="1713"/>
      <c r="T182" s="1713"/>
      <c r="U182" s="1713"/>
      <c r="V182" s="1713"/>
      <c r="W182" s="1713"/>
      <c r="X182" s="1713"/>
      <c r="Y182" s="1713"/>
      <c r="Z182" s="1713"/>
      <c r="AA182" s="1713"/>
      <c r="AB182" s="2256"/>
      <c r="AC182" s="667"/>
      <c r="AD182" s="667"/>
      <c r="AE182" s="667"/>
      <c r="AF182" s="667"/>
      <c r="AG182" s="667"/>
      <c r="AH182" s="667"/>
      <c r="AI182" s="667"/>
      <c r="AJ182" s="667"/>
      <c r="AK182" s="667"/>
      <c r="AL182" s="667"/>
      <c r="AM182" s="667"/>
      <c r="AN182" s="667"/>
      <c r="AO182" s="667"/>
      <c r="AP182" s="667"/>
      <c r="AQ182" s="667"/>
      <c r="AR182" s="667"/>
      <c r="AS182" s="667"/>
      <c r="AT182" s="667"/>
      <c r="AU182" s="667"/>
      <c r="AV182" s="667"/>
      <c r="AW182" s="667"/>
      <c r="AX182" s="667"/>
      <c r="AY182" s="667"/>
      <c r="AZ182" s="216"/>
      <c r="BA182" s="393"/>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308"/>
      <c r="CC182" s="2163"/>
      <c r="CD182" s="2163"/>
      <c r="CE182" s="2163"/>
      <c r="CF182" s="2163"/>
      <c r="CG182" s="2163"/>
      <c r="CH182" s="2163"/>
      <c r="CI182" s="2163"/>
      <c r="CJ182" s="2163"/>
      <c r="CK182" s="2163"/>
      <c r="CL182" s="2163"/>
      <c r="CM182" s="2163"/>
      <c r="CN182" s="2163"/>
      <c r="CO182" s="2163"/>
      <c r="CP182" s="2163"/>
      <c r="CQ182" s="2163"/>
      <c r="CR182" s="2163"/>
      <c r="CS182" s="2163"/>
      <c r="CT182" s="2163"/>
      <c r="CU182" s="2163"/>
      <c r="CV182" s="2163"/>
      <c r="CW182" s="2163"/>
      <c r="CX182" s="2163"/>
      <c r="CY182" s="2163"/>
      <c r="CZ182" s="2163"/>
    </row>
    <row r="183" s="399" customFormat="true" ht="15" customHeight="true" x14ac:dyDescent="0.2">
      <c r="A183" s="1612"/>
      <c r="B183" s="1785"/>
      <c r="C183" s="1712"/>
      <c r="D183" s="1713"/>
      <c r="E183" s="1713"/>
      <c r="F183" s="1713"/>
      <c r="G183" s="1714"/>
      <c r="H183" s="1715"/>
      <c r="I183" s="1713"/>
      <c r="J183" s="1713"/>
      <c r="K183" s="1713"/>
      <c r="L183" s="1716"/>
      <c r="M183" s="1717"/>
      <c r="N183" s="1713"/>
      <c r="O183" s="1713"/>
      <c r="P183" s="1713"/>
      <c r="Q183" s="1714"/>
      <c r="R183" s="1715"/>
      <c r="S183" s="1713"/>
      <c r="T183" s="1713"/>
      <c r="U183" s="1713"/>
      <c r="V183" s="1713"/>
      <c r="W183" s="1713"/>
      <c r="X183" s="1713"/>
      <c r="Y183" s="1713"/>
      <c r="Z183" s="1713"/>
      <c r="AA183" s="1713"/>
      <c r="AB183" s="2256"/>
      <c r="AC183" s="667"/>
      <c r="AD183" s="667"/>
      <c r="AE183" s="667"/>
      <c r="AF183" s="667"/>
      <c r="AG183" s="667"/>
      <c r="AH183" s="667"/>
      <c r="AI183" s="667"/>
      <c r="AJ183" s="667"/>
      <c r="AK183" s="667"/>
      <c r="AL183" s="667"/>
      <c r="AM183" s="667"/>
      <c r="AN183" s="667"/>
      <c r="AO183" s="667"/>
      <c r="AP183" s="667"/>
      <c r="AQ183" s="667"/>
      <c r="AR183" s="667"/>
      <c r="AS183" s="667"/>
      <c r="AT183" s="667"/>
      <c r="AU183" s="667"/>
      <c r="AV183" s="667"/>
      <c r="AW183" s="667"/>
      <c r="AX183" s="667"/>
      <c r="AY183" s="667"/>
      <c r="AZ183" s="216"/>
      <c r="BA183" s="393"/>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308"/>
      <c r="CC183" s="2163"/>
      <c r="CD183" s="2163"/>
      <c r="CE183" s="2163"/>
      <c r="CF183" s="2163"/>
      <c r="CG183" s="2163"/>
      <c r="CH183" s="2163"/>
      <c r="CI183" s="2163"/>
      <c r="CJ183" s="2163"/>
      <c r="CK183" s="2163"/>
      <c r="CL183" s="2163"/>
      <c r="CM183" s="2163"/>
      <c r="CN183" s="2163"/>
      <c r="CO183" s="2163"/>
      <c r="CP183" s="2163"/>
      <c r="CQ183" s="2163"/>
      <c r="CR183" s="2163"/>
      <c r="CS183" s="2163"/>
      <c r="CT183" s="2163"/>
      <c r="CU183" s="2163"/>
      <c r="CV183" s="2163"/>
      <c r="CW183" s="2163"/>
      <c r="CX183" s="2163"/>
      <c r="CY183" s="2163"/>
      <c r="CZ183" s="2163"/>
    </row>
    <row r="184" s="399" customFormat="true" ht="15" customHeight="true" x14ac:dyDescent="0.2">
      <c r="A184" s="1612"/>
      <c r="B184" s="1785"/>
      <c r="C184" s="1712"/>
      <c r="D184" s="1713"/>
      <c r="E184" s="1713"/>
      <c r="F184" s="1713"/>
      <c r="G184" s="1714"/>
      <c r="H184" s="1715"/>
      <c r="I184" s="1713"/>
      <c r="J184" s="1713"/>
      <c r="K184" s="1713"/>
      <c r="L184" s="1716"/>
      <c r="M184" s="1717"/>
      <c r="N184" s="1713"/>
      <c r="O184" s="1713"/>
      <c r="P184" s="1713"/>
      <c r="Q184" s="1714"/>
      <c r="R184" s="1715"/>
      <c r="S184" s="1713"/>
      <c r="T184" s="1713"/>
      <c r="U184" s="1713"/>
      <c r="V184" s="1713"/>
      <c r="W184" s="1713"/>
      <c r="X184" s="1713"/>
      <c r="Y184" s="1713"/>
      <c r="Z184" s="1713"/>
      <c r="AA184" s="1713"/>
      <c r="AB184" s="2256"/>
      <c r="AC184" s="667"/>
      <c r="AD184" s="667"/>
      <c r="AE184" s="667"/>
      <c r="AF184" s="667"/>
      <c r="AG184" s="667"/>
      <c r="AH184" s="667"/>
      <c r="AI184" s="667"/>
      <c r="AJ184" s="667"/>
      <c r="AK184" s="667"/>
      <c r="AL184" s="667"/>
      <c r="AM184" s="667"/>
      <c r="AN184" s="667"/>
      <c r="AO184" s="667"/>
      <c r="AP184" s="667"/>
      <c r="AQ184" s="667"/>
      <c r="AR184" s="667"/>
      <c r="AS184" s="667"/>
      <c r="AT184" s="667"/>
      <c r="AU184" s="667"/>
      <c r="AV184" s="667"/>
      <c r="AW184" s="667"/>
      <c r="AX184" s="667"/>
      <c r="AY184" s="667"/>
      <c r="AZ184" s="216"/>
      <c r="BA184" s="393"/>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308"/>
      <c r="CC184" s="2163"/>
      <c r="CD184" s="2163"/>
      <c r="CE184" s="2163"/>
      <c r="CF184" s="2163"/>
      <c r="CG184" s="2163"/>
      <c r="CH184" s="2163"/>
      <c r="CI184" s="2163"/>
      <c r="CJ184" s="2163"/>
      <c r="CK184" s="2163"/>
      <c r="CL184" s="2163"/>
      <c r="CM184" s="2163"/>
      <c r="CN184" s="2163"/>
      <c r="CO184" s="2163"/>
      <c r="CP184" s="2163"/>
      <c r="CQ184" s="2163"/>
      <c r="CR184" s="2163"/>
      <c r="CS184" s="2163"/>
      <c r="CT184" s="2163"/>
      <c r="CU184" s="2163"/>
      <c r="CV184" s="2163"/>
      <c r="CW184" s="2163"/>
      <c r="CX184" s="2163"/>
      <c r="CY184" s="2163"/>
      <c r="CZ184" s="2163"/>
    </row>
    <row r="185" s="399" customFormat="true" ht="15" customHeight="true" x14ac:dyDescent="0.2">
      <c r="A185" s="1612"/>
      <c r="B185" s="1785"/>
      <c r="C185" s="1712"/>
      <c r="D185" s="1713"/>
      <c r="E185" s="1713"/>
      <c r="F185" s="1713"/>
      <c r="G185" s="1714"/>
      <c r="H185" s="1715"/>
      <c r="I185" s="1713"/>
      <c r="J185" s="1713"/>
      <c r="K185" s="1713"/>
      <c r="L185" s="1716"/>
      <c r="M185" s="1717"/>
      <c r="N185" s="1713"/>
      <c r="O185" s="1713"/>
      <c r="P185" s="1713"/>
      <c r="Q185" s="1714"/>
      <c r="R185" s="1715"/>
      <c r="S185" s="1713"/>
      <c r="T185" s="1713"/>
      <c r="U185" s="1713"/>
      <c r="V185" s="1713"/>
      <c r="W185" s="1713"/>
      <c r="X185" s="1713"/>
      <c r="Y185" s="1713"/>
      <c r="Z185" s="1713"/>
      <c r="AA185" s="1713"/>
      <c r="AB185" s="2256"/>
      <c r="AC185" s="667"/>
      <c r="AD185" s="667"/>
      <c r="AE185" s="667"/>
      <c r="AF185" s="667"/>
      <c r="AG185" s="667"/>
      <c r="AH185" s="667"/>
      <c r="AI185" s="667"/>
      <c r="AJ185" s="667"/>
      <c r="AK185" s="667"/>
      <c r="AL185" s="667"/>
      <c r="AM185" s="667"/>
      <c r="AN185" s="667"/>
      <c r="AO185" s="667"/>
      <c r="AP185" s="667"/>
      <c r="AQ185" s="667"/>
      <c r="AR185" s="667"/>
      <c r="AS185" s="667"/>
      <c r="AT185" s="667"/>
      <c r="AU185" s="667"/>
      <c r="AV185" s="667"/>
      <c r="AW185" s="667"/>
      <c r="AX185" s="667"/>
      <c r="AY185" s="667"/>
      <c r="AZ185" s="216"/>
      <c r="BA185" s="393"/>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308"/>
      <c r="CC185" s="2163"/>
      <c r="CD185" s="2163"/>
      <c r="CE185" s="2163"/>
      <c r="CF185" s="2163"/>
      <c r="CG185" s="2163"/>
      <c r="CH185" s="2163"/>
      <c r="CI185" s="2163"/>
      <c r="CJ185" s="2163"/>
      <c r="CK185" s="2163"/>
      <c r="CL185" s="2163"/>
      <c r="CM185" s="2163"/>
      <c r="CN185" s="2163"/>
      <c r="CO185" s="2163"/>
      <c r="CP185" s="2163"/>
      <c r="CQ185" s="2163"/>
      <c r="CR185" s="2163"/>
      <c r="CS185" s="2163"/>
      <c r="CT185" s="2163"/>
      <c r="CU185" s="2163"/>
      <c r="CV185" s="2163"/>
      <c r="CW185" s="2163"/>
      <c r="CX185" s="2163"/>
      <c r="CY185" s="2163"/>
      <c r="CZ185" s="2163"/>
    </row>
    <row r="186" s="399" customFormat="true" ht="15" customHeight="true" x14ac:dyDescent="0.2">
      <c r="A186" s="1612"/>
      <c r="B186" s="1785"/>
      <c r="C186" s="1712"/>
      <c r="D186" s="1713"/>
      <c r="E186" s="1713"/>
      <c r="F186" s="1713"/>
      <c r="G186" s="1714"/>
      <c r="H186" s="1715"/>
      <c r="I186" s="1713"/>
      <c r="J186" s="1713"/>
      <c r="K186" s="1713"/>
      <c r="L186" s="1716"/>
      <c r="M186" s="1717"/>
      <c r="N186" s="1713"/>
      <c r="O186" s="1713"/>
      <c r="P186" s="1713"/>
      <c r="Q186" s="1714"/>
      <c r="R186" s="1715"/>
      <c r="S186" s="1713"/>
      <c r="T186" s="1713"/>
      <c r="U186" s="1713"/>
      <c r="V186" s="1713"/>
      <c r="W186" s="1713"/>
      <c r="X186" s="1713"/>
      <c r="Y186" s="1713"/>
      <c r="Z186" s="1713"/>
      <c r="AA186" s="1713"/>
      <c r="AB186" s="2256"/>
      <c r="AC186" s="667"/>
      <c r="AD186" s="667"/>
      <c r="AE186" s="667"/>
      <c r="AF186" s="667"/>
      <c r="AG186" s="667"/>
      <c r="AH186" s="667"/>
      <c r="AI186" s="667"/>
      <c r="AJ186" s="667"/>
      <c r="AK186" s="667"/>
      <c r="AL186" s="667"/>
      <c r="AM186" s="667"/>
      <c r="AN186" s="667"/>
      <c r="AO186" s="667"/>
      <c r="AP186" s="667"/>
      <c r="AQ186" s="667"/>
      <c r="AR186" s="667"/>
      <c r="AS186" s="667"/>
      <c r="AT186" s="667"/>
      <c r="AU186" s="667"/>
      <c r="AV186" s="667"/>
      <c r="AW186" s="667"/>
      <c r="AX186" s="667"/>
      <c r="AY186" s="667"/>
      <c r="AZ186" s="216"/>
      <c r="BA186" s="393"/>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308"/>
      <c r="CC186" s="2163"/>
      <c r="CD186" s="2163"/>
      <c r="CE186" s="2163"/>
      <c r="CF186" s="2163"/>
      <c r="CG186" s="2163"/>
      <c r="CH186" s="2163"/>
      <c r="CI186" s="2163"/>
      <c r="CJ186" s="2163"/>
      <c r="CK186" s="2163"/>
      <c r="CL186" s="2163"/>
      <c r="CM186" s="2163"/>
      <c r="CN186" s="2163"/>
      <c r="CO186" s="2163"/>
      <c r="CP186" s="2163"/>
      <c r="CQ186" s="2163"/>
      <c r="CR186" s="2163"/>
      <c r="CS186" s="2163"/>
      <c r="CT186" s="2163"/>
      <c r="CU186" s="2163"/>
      <c r="CV186" s="2163"/>
      <c r="CW186" s="2163"/>
      <c r="CX186" s="2163"/>
      <c r="CY186" s="2163"/>
      <c r="CZ186" s="2163"/>
    </row>
    <row r="187" s="399" customFormat="true" ht="15" customHeight="true" x14ac:dyDescent="0.2">
      <c r="A187" s="1612"/>
      <c r="B187" s="1785"/>
      <c r="C187" s="1712"/>
      <c r="D187" s="1713"/>
      <c r="E187" s="1713"/>
      <c r="F187" s="1713"/>
      <c r="G187" s="1714"/>
      <c r="H187" s="1715"/>
      <c r="I187" s="1713"/>
      <c r="J187" s="1713"/>
      <c r="K187" s="1713"/>
      <c r="L187" s="1716"/>
      <c r="M187" s="1717"/>
      <c r="N187" s="1713"/>
      <c r="O187" s="1713"/>
      <c r="P187" s="1713"/>
      <c r="Q187" s="1714"/>
      <c r="R187" s="1715"/>
      <c r="S187" s="1713"/>
      <c r="T187" s="1713"/>
      <c r="U187" s="1713"/>
      <c r="V187" s="1713"/>
      <c r="W187" s="1713"/>
      <c r="X187" s="1713"/>
      <c r="Y187" s="1713"/>
      <c r="Z187" s="1713"/>
      <c r="AA187" s="1713"/>
      <c r="AB187" s="2256"/>
      <c r="AC187" s="667"/>
      <c r="AD187" s="667"/>
      <c r="AE187" s="667"/>
      <c r="AF187" s="667"/>
      <c r="AG187" s="667"/>
      <c r="AH187" s="667"/>
      <c r="AI187" s="667"/>
      <c r="AJ187" s="667"/>
      <c r="AK187" s="667"/>
      <c r="AL187" s="667"/>
      <c r="AM187" s="667"/>
      <c r="AN187" s="667"/>
      <c r="AO187" s="667"/>
      <c r="AP187" s="667"/>
      <c r="AQ187" s="667"/>
      <c r="AR187" s="667"/>
      <c r="AS187" s="667"/>
      <c r="AT187" s="667"/>
      <c r="AU187" s="667"/>
      <c r="AV187" s="667"/>
      <c r="AW187" s="667"/>
      <c r="AX187" s="667"/>
      <c r="AY187" s="667"/>
      <c r="AZ187" s="216"/>
      <c r="BA187" s="393"/>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308"/>
      <c r="CC187" s="2163"/>
      <c r="CD187" s="2163"/>
      <c r="CE187" s="2163"/>
      <c r="CF187" s="2163"/>
      <c r="CG187" s="2163"/>
      <c r="CH187" s="2163"/>
      <c r="CI187" s="2163"/>
      <c r="CJ187" s="2163"/>
      <c r="CK187" s="2163"/>
      <c r="CL187" s="2163"/>
      <c r="CM187" s="2163"/>
      <c r="CN187" s="2163"/>
      <c r="CO187" s="2163"/>
      <c r="CP187" s="2163"/>
      <c r="CQ187" s="2163"/>
      <c r="CR187" s="2163"/>
      <c r="CS187" s="2163"/>
      <c r="CT187" s="2163"/>
      <c r="CU187" s="2163"/>
      <c r="CV187" s="2163"/>
      <c r="CW187" s="2163"/>
      <c r="CX187" s="2163"/>
      <c r="CY187" s="2163"/>
      <c r="CZ187" s="2163"/>
    </row>
    <row r="188" s="399" customFormat="true" ht="15" customHeight="true" x14ac:dyDescent="0.2">
      <c r="A188" s="1612"/>
      <c r="B188" s="1785"/>
      <c r="C188" s="1712"/>
      <c r="D188" s="1713"/>
      <c r="E188" s="1713"/>
      <c r="F188" s="1713"/>
      <c r="G188" s="1714"/>
      <c r="H188" s="1715"/>
      <c r="I188" s="1713"/>
      <c r="J188" s="1713"/>
      <c r="K188" s="1713"/>
      <c r="L188" s="1716"/>
      <c r="M188" s="1717"/>
      <c r="N188" s="1713"/>
      <c r="O188" s="1713"/>
      <c r="P188" s="1713"/>
      <c r="Q188" s="1714"/>
      <c r="R188" s="1715"/>
      <c r="S188" s="1713"/>
      <c r="T188" s="1713"/>
      <c r="U188" s="1713"/>
      <c r="V188" s="1713"/>
      <c r="W188" s="1713"/>
      <c r="X188" s="1713"/>
      <c r="Y188" s="1713"/>
      <c r="Z188" s="1713"/>
      <c r="AA188" s="1713"/>
      <c r="AB188" s="2256"/>
      <c r="AC188" s="667"/>
      <c r="AD188" s="667"/>
      <c r="AE188" s="667"/>
      <c r="AF188" s="667"/>
      <c r="AG188" s="667"/>
      <c r="AH188" s="667"/>
      <c r="AI188" s="667"/>
      <c r="AJ188" s="667"/>
      <c r="AK188" s="667"/>
      <c r="AL188" s="667"/>
      <c r="AM188" s="667"/>
      <c r="AN188" s="667"/>
      <c r="AO188" s="667"/>
      <c r="AP188" s="667"/>
      <c r="AQ188" s="667"/>
      <c r="AR188" s="667"/>
      <c r="AS188" s="667"/>
      <c r="AT188" s="667"/>
      <c r="AU188" s="667"/>
      <c r="AV188" s="667"/>
      <c r="AW188" s="667"/>
      <c r="AX188" s="667"/>
      <c r="AY188" s="667"/>
      <c r="AZ188" s="216"/>
      <c r="BA188" s="393"/>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308"/>
      <c r="CC188" s="2163"/>
      <c r="CD188" s="2163"/>
      <c r="CE188" s="2163"/>
      <c r="CF188" s="2163"/>
      <c r="CG188" s="2163"/>
      <c r="CH188" s="2163"/>
      <c r="CI188" s="2163"/>
      <c r="CJ188" s="2163"/>
      <c r="CK188" s="2163"/>
      <c r="CL188" s="2163"/>
      <c r="CM188" s="2163"/>
      <c r="CN188" s="2163"/>
      <c r="CO188" s="2163"/>
      <c r="CP188" s="2163"/>
      <c r="CQ188" s="2163"/>
      <c r="CR188" s="2163"/>
      <c r="CS188" s="2163"/>
      <c r="CT188" s="2163"/>
      <c r="CU188" s="2163"/>
      <c r="CV188" s="2163"/>
      <c r="CW188" s="2163"/>
      <c r="CX188" s="2163"/>
      <c r="CY188" s="2163"/>
      <c r="CZ188" s="2163"/>
    </row>
    <row r="189" s="399" customFormat="true" ht="15" customHeight="true" x14ac:dyDescent="0.2">
      <c r="A189" s="1612"/>
      <c r="B189" s="1785"/>
      <c r="C189" s="1712"/>
      <c r="D189" s="1713"/>
      <c r="E189" s="1713"/>
      <c r="F189" s="1713"/>
      <c r="G189" s="1714"/>
      <c r="H189" s="1715"/>
      <c r="I189" s="1713"/>
      <c r="J189" s="1713"/>
      <c r="K189" s="1713"/>
      <c r="L189" s="1716"/>
      <c r="M189" s="1717"/>
      <c r="N189" s="1713"/>
      <c r="O189" s="1713"/>
      <c r="P189" s="1713"/>
      <c r="Q189" s="1714"/>
      <c r="R189" s="1715"/>
      <c r="S189" s="1713"/>
      <c r="T189" s="1713"/>
      <c r="U189" s="1713"/>
      <c r="V189" s="1713"/>
      <c r="W189" s="1713"/>
      <c r="X189" s="1713"/>
      <c r="Y189" s="1713"/>
      <c r="Z189" s="1713"/>
      <c r="AA189" s="1713"/>
      <c r="AB189" s="2256"/>
      <c r="AC189" s="667"/>
      <c r="AD189" s="667"/>
      <c r="AE189" s="667"/>
      <c r="AF189" s="667"/>
      <c r="AG189" s="667"/>
      <c r="AH189" s="667"/>
      <c r="AI189" s="667"/>
      <c r="AJ189" s="667"/>
      <c r="AK189" s="667"/>
      <c r="AL189" s="667"/>
      <c r="AM189" s="667"/>
      <c r="AN189" s="667"/>
      <c r="AO189" s="667"/>
      <c r="AP189" s="667"/>
      <c r="AQ189" s="667"/>
      <c r="AR189" s="667"/>
      <c r="AS189" s="667"/>
      <c r="AT189" s="667"/>
      <c r="AU189" s="667"/>
      <c r="AV189" s="667"/>
      <c r="AW189" s="667"/>
      <c r="AX189" s="667"/>
      <c r="AY189" s="667"/>
      <c r="AZ189" s="216"/>
      <c r="BA189" s="393"/>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308"/>
      <c r="CC189" s="2163"/>
      <c r="CD189" s="2163"/>
      <c r="CE189" s="2163"/>
      <c r="CF189" s="2163"/>
      <c r="CG189" s="2163"/>
      <c r="CH189" s="2163"/>
      <c r="CI189" s="2163"/>
      <c r="CJ189" s="2163"/>
      <c r="CK189" s="2163"/>
      <c r="CL189" s="2163"/>
      <c r="CM189" s="2163"/>
      <c r="CN189" s="2163"/>
      <c r="CO189" s="2163"/>
      <c r="CP189" s="2163"/>
      <c r="CQ189" s="2163"/>
      <c r="CR189" s="2163"/>
      <c r="CS189" s="2163"/>
      <c r="CT189" s="2163"/>
      <c r="CU189" s="2163"/>
      <c r="CV189" s="2163"/>
      <c r="CW189" s="2163"/>
      <c r="CX189" s="2163"/>
      <c r="CY189" s="2163"/>
      <c r="CZ189" s="2163"/>
    </row>
    <row r="190" s="399" customFormat="true" ht="15" customHeight="true" x14ac:dyDescent="0.2">
      <c r="A190" s="1612"/>
      <c r="B190" s="1785"/>
      <c r="C190" s="1712"/>
      <c r="D190" s="1713"/>
      <c r="E190" s="1713"/>
      <c r="F190" s="1713"/>
      <c r="G190" s="1714"/>
      <c r="H190" s="1715"/>
      <c r="I190" s="1713"/>
      <c r="J190" s="1713"/>
      <c r="K190" s="1713"/>
      <c r="L190" s="1716"/>
      <c r="M190" s="1717"/>
      <c r="N190" s="1713"/>
      <c r="O190" s="1713"/>
      <c r="P190" s="1713"/>
      <c r="Q190" s="1714"/>
      <c r="R190" s="1715"/>
      <c r="S190" s="1713"/>
      <c r="T190" s="1713"/>
      <c r="U190" s="1713"/>
      <c r="V190" s="1713"/>
      <c r="W190" s="1713"/>
      <c r="X190" s="1713"/>
      <c r="Y190" s="1713"/>
      <c r="Z190" s="1713"/>
      <c r="AA190" s="1713"/>
      <c r="AB190" s="2256"/>
      <c r="AC190" s="667"/>
      <c r="AD190" s="667"/>
      <c r="AE190" s="667"/>
      <c r="AF190" s="667"/>
      <c r="AG190" s="667"/>
      <c r="AH190" s="667"/>
      <c r="AI190" s="667"/>
      <c r="AJ190" s="667"/>
      <c r="AK190" s="667"/>
      <c r="AL190" s="667"/>
      <c r="AM190" s="667"/>
      <c r="AN190" s="667"/>
      <c r="AO190" s="667"/>
      <c r="AP190" s="667"/>
      <c r="AQ190" s="667"/>
      <c r="AR190" s="667"/>
      <c r="AS190" s="667"/>
      <c r="AT190" s="667"/>
      <c r="AU190" s="667"/>
      <c r="AV190" s="667"/>
      <c r="AW190" s="667"/>
      <c r="AX190" s="667"/>
      <c r="AY190" s="667"/>
      <c r="AZ190" s="216"/>
      <c r="BA190" s="393"/>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308"/>
      <c r="CC190" s="2163"/>
      <c r="CD190" s="2163"/>
      <c r="CE190" s="2163"/>
      <c r="CF190" s="2163"/>
      <c r="CG190" s="2163"/>
      <c r="CH190" s="2163"/>
      <c r="CI190" s="2163"/>
      <c r="CJ190" s="2163"/>
      <c r="CK190" s="2163"/>
      <c r="CL190" s="2163"/>
      <c r="CM190" s="2163"/>
      <c r="CN190" s="2163"/>
      <c r="CO190" s="2163"/>
      <c r="CP190" s="2163"/>
      <c r="CQ190" s="2163"/>
      <c r="CR190" s="2163"/>
      <c r="CS190" s="2163"/>
      <c r="CT190" s="2163"/>
      <c r="CU190" s="2163"/>
      <c r="CV190" s="2163"/>
      <c r="CW190" s="2163"/>
      <c r="CX190" s="2163"/>
      <c r="CY190" s="2163"/>
      <c r="CZ190" s="2163"/>
    </row>
    <row r="191" s="399" customFormat="true" ht="15" customHeight="true" x14ac:dyDescent="0.2">
      <c r="A191" s="1612"/>
      <c r="B191" s="1785"/>
      <c r="C191" s="1712"/>
      <c r="D191" s="1713"/>
      <c r="E191" s="1713"/>
      <c r="F191" s="1713"/>
      <c r="G191" s="1714"/>
      <c r="H191" s="1715"/>
      <c r="I191" s="1713"/>
      <c r="J191" s="1713"/>
      <c r="K191" s="1713"/>
      <c r="L191" s="1716"/>
      <c r="M191" s="1717"/>
      <c r="N191" s="1713"/>
      <c r="O191" s="1713"/>
      <c r="P191" s="1713"/>
      <c r="Q191" s="1714"/>
      <c r="R191" s="1715"/>
      <c r="S191" s="1713"/>
      <c r="T191" s="1713"/>
      <c r="U191" s="1713"/>
      <c r="V191" s="1713"/>
      <c r="W191" s="1713"/>
      <c r="X191" s="1713"/>
      <c r="Y191" s="1713"/>
      <c r="Z191" s="1713"/>
      <c r="AA191" s="1713"/>
      <c r="AB191" s="2256"/>
      <c r="AC191" s="667"/>
      <c r="AD191" s="667"/>
      <c r="AE191" s="667"/>
      <c r="AF191" s="667"/>
      <c r="AG191" s="667"/>
      <c r="AH191" s="667"/>
      <c r="AI191" s="667"/>
      <c r="AJ191" s="667"/>
      <c r="AK191" s="667"/>
      <c r="AL191" s="667"/>
      <c r="AM191" s="667"/>
      <c r="AN191" s="667"/>
      <c r="AO191" s="667"/>
      <c r="AP191" s="667"/>
      <c r="AQ191" s="667"/>
      <c r="AR191" s="667"/>
      <c r="AS191" s="667"/>
      <c r="AT191" s="667"/>
      <c r="AU191" s="667"/>
      <c r="AV191" s="667"/>
      <c r="AW191" s="667"/>
      <c r="AX191" s="667"/>
      <c r="AY191" s="667"/>
      <c r="AZ191" s="216"/>
      <c r="BA191" s="393"/>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308"/>
      <c r="CC191" s="2163"/>
      <c r="CD191" s="2163"/>
      <c r="CE191" s="2163"/>
      <c r="CF191" s="2163"/>
      <c r="CG191" s="2163"/>
      <c r="CH191" s="2163"/>
      <c r="CI191" s="2163"/>
      <c r="CJ191" s="2163"/>
      <c r="CK191" s="2163"/>
      <c r="CL191" s="2163"/>
      <c r="CM191" s="2163"/>
      <c r="CN191" s="2163"/>
      <c r="CO191" s="2163"/>
      <c r="CP191" s="2163"/>
      <c r="CQ191" s="2163"/>
      <c r="CR191" s="2163"/>
      <c r="CS191" s="2163"/>
      <c r="CT191" s="2163"/>
      <c r="CU191" s="2163"/>
      <c r="CV191" s="2163"/>
      <c r="CW191" s="2163"/>
      <c r="CX191" s="2163"/>
      <c r="CY191" s="2163"/>
      <c r="CZ191" s="2163"/>
    </row>
    <row r="192" s="399" customFormat="true" ht="15" customHeight="true" x14ac:dyDescent="0.2">
      <c r="A192" s="1612"/>
      <c r="B192" s="1785"/>
      <c r="C192" s="1712"/>
      <c r="D192" s="1713"/>
      <c r="E192" s="1713"/>
      <c r="F192" s="1713"/>
      <c r="G192" s="1714"/>
      <c r="H192" s="1715"/>
      <c r="I192" s="1713"/>
      <c r="J192" s="1713"/>
      <c r="K192" s="1713"/>
      <c r="L192" s="1716"/>
      <c r="M192" s="1717"/>
      <c r="N192" s="1713"/>
      <c r="O192" s="1713"/>
      <c r="P192" s="1713"/>
      <c r="Q192" s="1714"/>
      <c r="R192" s="1715"/>
      <c r="S192" s="1713"/>
      <c r="T192" s="1713"/>
      <c r="U192" s="1713"/>
      <c r="V192" s="1713"/>
      <c r="W192" s="1713"/>
      <c r="X192" s="1713"/>
      <c r="Y192" s="1713"/>
      <c r="Z192" s="1713"/>
      <c r="AA192" s="1713"/>
      <c r="AB192" s="2256"/>
      <c r="AC192" s="667"/>
      <c r="AD192" s="667"/>
      <c r="AE192" s="667"/>
      <c r="AF192" s="667"/>
      <c r="AG192" s="667"/>
      <c r="AH192" s="667"/>
      <c r="AI192" s="667"/>
      <c r="AJ192" s="667"/>
      <c r="AK192" s="667"/>
      <c r="AL192" s="667"/>
      <c r="AM192" s="667"/>
      <c r="AN192" s="667"/>
      <c r="AO192" s="667"/>
      <c r="AP192" s="667"/>
      <c r="AQ192" s="667"/>
      <c r="AR192" s="667"/>
      <c r="AS192" s="667"/>
      <c r="AT192" s="667"/>
      <c r="AU192" s="667"/>
      <c r="AV192" s="667"/>
      <c r="AW192" s="667"/>
      <c r="AX192" s="667"/>
      <c r="AY192" s="667"/>
      <c r="AZ192" s="216"/>
      <c r="BA192" s="393"/>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308"/>
      <c r="CC192" s="2163"/>
      <c r="CD192" s="2163"/>
      <c r="CE192" s="2163"/>
      <c r="CF192" s="2163"/>
      <c r="CG192" s="2163"/>
      <c r="CH192" s="2163"/>
      <c r="CI192" s="2163"/>
      <c r="CJ192" s="2163"/>
      <c r="CK192" s="2163"/>
      <c r="CL192" s="2163"/>
      <c r="CM192" s="2163"/>
      <c r="CN192" s="2163"/>
      <c r="CO192" s="2163"/>
      <c r="CP192" s="2163"/>
      <c r="CQ192" s="2163"/>
      <c r="CR192" s="2163"/>
      <c r="CS192" s="2163"/>
      <c r="CT192" s="2163"/>
      <c r="CU192" s="2163"/>
      <c r="CV192" s="2163"/>
      <c r="CW192" s="2163"/>
      <c r="CX192" s="2163"/>
      <c r="CY192" s="2163"/>
      <c r="CZ192" s="2163"/>
    </row>
    <row r="193" s="399" customFormat="true" ht="15" customHeight="true" x14ac:dyDescent="0.2">
      <c r="A193" s="1612"/>
      <c r="B193" s="1785"/>
      <c r="C193" s="1712"/>
      <c r="D193" s="1713"/>
      <c r="E193" s="1713"/>
      <c r="F193" s="1713"/>
      <c r="G193" s="1714"/>
      <c r="H193" s="1715"/>
      <c r="I193" s="1713"/>
      <c r="J193" s="1713"/>
      <c r="K193" s="1713"/>
      <c r="L193" s="1716"/>
      <c r="M193" s="1717"/>
      <c r="N193" s="1713"/>
      <c r="O193" s="1713"/>
      <c r="P193" s="1713"/>
      <c r="Q193" s="1714"/>
      <c r="R193" s="1715"/>
      <c r="S193" s="1713"/>
      <c r="T193" s="1713"/>
      <c r="U193" s="1713"/>
      <c r="V193" s="1713"/>
      <c r="W193" s="1713"/>
      <c r="X193" s="1713"/>
      <c r="Y193" s="1713"/>
      <c r="Z193" s="1713"/>
      <c r="AA193" s="1713"/>
      <c r="AB193" s="2256"/>
      <c r="AC193" s="667"/>
      <c r="AD193" s="667"/>
      <c r="AE193" s="667"/>
      <c r="AF193" s="667"/>
      <c r="AG193" s="667"/>
      <c r="AH193" s="667"/>
      <c r="AI193" s="667"/>
      <c r="AJ193" s="667"/>
      <c r="AK193" s="667"/>
      <c r="AL193" s="667"/>
      <c r="AM193" s="667"/>
      <c r="AN193" s="667"/>
      <c r="AO193" s="667"/>
      <c r="AP193" s="667"/>
      <c r="AQ193" s="667"/>
      <c r="AR193" s="667"/>
      <c r="AS193" s="667"/>
      <c r="AT193" s="667"/>
      <c r="AU193" s="667"/>
      <c r="AV193" s="667"/>
      <c r="AW193" s="667"/>
      <c r="AX193" s="667"/>
      <c r="AY193" s="667"/>
      <c r="AZ193" s="216"/>
      <c r="BA193" s="393"/>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308"/>
      <c r="CC193" s="2163"/>
      <c r="CD193" s="2163"/>
      <c r="CE193" s="2163"/>
      <c r="CF193" s="2163"/>
      <c r="CG193" s="2163"/>
      <c r="CH193" s="2163"/>
      <c r="CI193" s="2163"/>
      <c r="CJ193" s="2163"/>
      <c r="CK193" s="2163"/>
      <c r="CL193" s="2163"/>
      <c r="CM193" s="2163"/>
      <c r="CN193" s="2163"/>
      <c r="CO193" s="2163"/>
      <c r="CP193" s="2163"/>
      <c r="CQ193" s="2163"/>
      <c r="CR193" s="2163"/>
      <c r="CS193" s="2163"/>
      <c r="CT193" s="2163"/>
      <c r="CU193" s="2163"/>
      <c r="CV193" s="2163"/>
      <c r="CW193" s="2163"/>
      <c r="CX193" s="2163"/>
      <c r="CY193" s="2163"/>
      <c r="CZ193" s="2163"/>
    </row>
    <row r="194" s="399" customFormat="true" ht="15" customHeight="true" x14ac:dyDescent="0.2">
      <c r="A194" s="1613"/>
      <c r="B194" s="1786"/>
      <c r="C194" s="1718"/>
      <c r="D194" s="1719"/>
      <c r="E194" s="1719"/>
      <c r="F194" s="1719"/>
      <c r="G194" s="1720"/>
      <c r="H194" s="1721"/>
      <c r="I194" s="1719"/>
      <c r="J194" s="1719"/>
      <c r="K194" s="1719"/>
      <c r="L194" s="1722"/>
      <c r="M194" s="1723"/>
      <c r="N194" s="1719"/>
      <c r="O194" s="1719"/>
      <c r="P194" s="1719"/>
      <c r="Q194" s="1720"/>
      <c r="R194" s="1721"/>
      <c r="S194" s="1719"/>
      <c r="T194" s="1719"/>
      <c r="U194" s="1719"/>
      <c r="V194" s="1719"/>
      <c r="W194" s="1719"/>
      <c r="X194" s="1719"/>
      <c r="Y194" s="1719"/>
      <c r="Z194" s="1719"/>
      <c r="AA194" s="1719"/>
      <c r="AB194" s="2257"/>
      <c r="AC194" s="667"/>
      <c r="AD194" s="667"/>
      <c r="AE194" s="667"/>
      <c r="AF194" s="667"/>
      <c r="AG194" s="667"/>
      <c r="AH194" s="667"/>
      <c r="AI194" s="667"/>
      <c r="AJ194" s="667"/>
      <c r="AK194" s="667"/>
      <c r="AL194" s="667"/>
      <c r="AM194" s="667"/>
      <c r="AN194" s="667"/>
      <c r="AO194" s="667"/>
      <c r="AP194" s="667"/>
      <c r="AQ194" s="667"/>
      <c r="AR194" s="667"/>
      <c r="AS194" s="667"/>
      <c r="AT194" s="667"/>
      <c r="AU194" s="667"/>
      <c r="AV194" s="667"/>
      <c r="AW194" s="667"/>
      <c r="AX194" s="667"/>
      <c r="AY194" s="667"/>
      <c r="AZ194" s="216"/>
      <c r="BA194" s="393"/>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308"/>
      <c r="CC194" s="2163"/>
      <c r="CD194" s="2163"/>
      <c r="CE194" s="2163"/>
      <c r="CF194" s="2163"/>
      <c r="CG194" s="2163"/>
      <c r="CH194" s="2163"/>
      <c r="CI194" s="2163"/>
      <c r="CJ194" s="2163"/>
      <c r="CK194" s="2163"/>
      <c r="CL194" s="2163"/>
      <c r="CM194" s="2163"/>
      <c r="CN194" s="2163"/>
      <c r="CO194" s="2163"/>
      <c r="CP194" s="2163"/>
      <c r="CQ194" s="2163"/>
      <c r="CR194" s="2163"/>
      <c r="CS194" s="2163"/>
      <c r="CT194" s="2163"/>
      <c r="CU194" s="2163"/>
      <c r="CV194" s="2163"/>
      <c r="CW194" s="2163"/>
      <c r="CX194" s="2163"/>
      <c r="CY194" s="2163"/>
      <c r="CZ194" s="2163"/>
    </row>
    <row r="195" s="131" customFormat="true" ht="15" customHeight="true" x14ac:dyDescent="0.2">
      <c r="A195" s="769"/>
      <c r="B195" s="892"/>
      <c r="C195" s="976"/>
      <c r="D195" s="938"/>
      <c r="E195" s="938"/>
      <c r="F195" s="938"/>
      <c r="G195" s="939"/>
      <c r="H195" s="977"/>
      <c r="I195" s="938"/>
      <c r="J195" s="938"/>
      <c r="K195" s="938"/>
      <c r="L195" s="978"/>
      <c r="M195" s="976"/>
      <c r="N195" s="938"/>
      <c r="O195" s="938"/>
      <c r="P195" s="938"/>
      <c r="Q195" s="939"/>
      <c r="R195" s="977"/>
      <c r="S195" s="938"/>
      <c r="T195" s="938"/>
      <c r="U195" s="938"/>
      <c r="V195" s="938"/>
      <c r="W195" s="938"/>
      <c r="X195" s="938"/>
      <c r="Y195" s="938"/>
      <c r="Z195" s="938"/>
      <c r="AA195" s="938"/>
      <c r="AB195" s="978"/>
      <c r="AC195" s="667"/>
      <c r="AD195" s="667"/>
      <c r="AE195" s="667"/>
      <c r="AF195" s="667"/>
      <c r="AG195" s="667"/>
      <c r="AH195" s="667"/>
      <c r="AI195" s="667"/>
      <c r="AJ195" s="667"/>
      <c r="AK195" s="667"/>
      <c r="AL195" s="667"/>
      <c r="AM195" s="667"/>
      <c r="AN195" s="667"/>
      <c r="AO195" s="667"/>
      <c r="AP195" s="667"/>
      <c r="AQ195" s="667"/>
      <c r="AR195" s="667"/>
      <c r="AS195" s="667"/>
      <c r="AT195" s="667"/>
      <c r="AU195" s="667"/>
      <c r="AV195" s="667"/>
      <c r="AW195" s="667"/>
      <c r="AX195" s="667"/>
      <c r="AY195" s="667"/>
      <c r="AZ195" s="216"/>
      <c r="BA195" s="393"/>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308"/>
      <c r="CC195" s="2163"/>
      <c r="CD195" s="2163"/>
      <c r="CE195" s="2163"/>
      <c r="CF195" s="2163"/>
      <c r="CG195" s="2163"/>
      <c r="CH195" s="2163"/>
      <c r="CI195" s="2163"/>
      <c r="CJ195" s="2163"/>
      <c r="CK195" s="2163"/>
      <c r="CL195" s="2163"/>
      <c r="CM195" s="2163"/>
      <c r="CN195" s="2163"/>
      <c r="CO195" s="2163"/>
      <c r="CP195" s="2163"/>
      <c r="CQ195" s="2163"/>
      <c r="CR195" s="2163"/>
      <c r="CS195" s="2163"/>
      <c r="CT195" s="2163"/>
      <c r="CU195" s="2163"/>
      <c r="CV195" s="2163"/>
      <c r="CW195" s="2163"/>
      <c r="CX195" s="2163"/>
      <c r="CY195" s="2163"/>
      <c r="CZ195" s="2163"/>
    </row>
    <row r="196" s="131" customFormat="true" ht="15" customHeight="true" x14ac:dyDescent="0.2">
      <c r="A196" s="769"/>
      <c r="B196" s="892"/>
      <c r="C196" s="976"/>
      <c r="D196" s="938"/>
      <c r="E196" s="938"/>
      <c r="F196" s="938"/>
      <c r="G196" s="939"/>
      <c r="H196" s="977"/>
      <c r="I196" s="938"/>
      <c r="J196" s="938"/>
      <c r="K196" s="938"/>
      <c r="L196" s="978"/>
      <c r="M196" s="976"/>
      <c r="N196" s="938"/>
      <c r="O196" s="938"/>
      <c r="P196" s="938"/>
      <c r="Q196" s="939"/>
      <c r="R196" s="977"/>
      <c r="S196" s="938"/>
      <c r="T196" s="938"/>
      <c r="U196" s="938"/>
      <c r="V196" s="938"/>
      <c r="W196" s="938"/>
      <c r="X196" s="938"/>
      <c r="Y196" s="938"/>
      <c r="Z196" s="938"/>
      <c r="AA196" s="938"/>
      <c r="AB196" s="978"/>
      <c r="AC196" s="667"/>
      <c r="AD196" s="667"/>
      <c r="AE196" s="667"/>
      <c r="AF196" s="667"/>
      <c r="AG196" s="667"/>
      <c r="AH196" s="667"/>
      <c r="AI196" s="667"/>
      <c r="AJ196" s="667"/>
      <c r="AK196" s="667"/>
      <c r="AL196" s="667"/>
      <c r="AM196" s="667"/>
      <c r="AN196" s="667"/>
      <c r="AO196" s="667"/>
      <c r="AP196" s="667"/>
      <c r="AQ196" s="667"/>
      <c r="AR196" s="667"/>
      <c r="AS196" s="667"/>
      <c r="AT196" s="667"/>
      <c r="AU196" s="667"/>
      <c r="AV196" s="667"/>
      <c r="AW196" s="667"/>
      <c r="AX196" s="667"/>
      <c r="AY196" s="667"/>
      <c r="AZ196" s="216"/>
      <c r="BA196" s="393"/>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308"/>
      <c r="CC196" s="2163"/>
      <c r="CD196" s="2163"/>
      <c r="CE196" s="2163"/>
      <c r="CF196" s="2163"/>
      <c r="CG196" s="2163"/>
      <c r="CH196" s="2163"/>
      <c r="CI196" s="2163"/>
      <c r="CJ196" s="2163"/>
      <c r="CK196" s="2163"/>
      <c r="CL196" s="2163"/>
      <c r="CM196" s="2163"/>
      <c r="CN196" s="2163"/>
      <c r="CO196" s="2163"/>
      <c r="CP196" s="2163"/>
      <c r="CQ196" s="2163"/>
      <c r="CR196" s="2163"/>
      <c r="CS196" s="2163"/>
      <c r="CT196" s="2163"/>
      <c r="CU196" s="2163"/>
      <c r="CV196" s="2163"/>
      <c r="CW196" s="2163"/>
      <c r="CX196" s="2163"/>
      <c r="CY196" s="2163"/>
      <c r="CZ196" s="2163"/>
    </row>
    <row r="197" s="131" customFormat="true" ht="15" customHeight="true" x14ac:dyDescent="0.2">
      <c r="A197" s="769"/>
      <c r="B197" s="892"/>
      <c r="C197" s="976"/>
      <c r="D197" s="938"/>
      <c r="E197" s="938"/>
      <c r="F197" s="938"/>
      <c r="G197" s="939"/>
      <c r="H197" s="977"/>
      <c r="I197" s="938"/>
      <c r="J197" s="938"/>
      <c r="K197" s="938"/>
      <c r="L197" s="978"/>
      <c r="M197" s="976"/>
      <c r="N197" s="938"/>
      <c r="O197" s="938"/>
      <c r="P197" s="938"/>
      <c r="Q197" s="939"/>
      <c r="R197" s="977"/>
      <c r="S197" s="938"/>
      <c r="T197" s="938"/>
      <c r="U197" s="938"/>
      <c r="V197" s="938"/>
      <c r="W197" s="938"/>
      <c r="X197" s="938"/>
      <c r="Y197" s="938"/>
      <c r="Z197" s="938"/>
      <c r="AA197" s="938"/>
      <c r="AB197" s="978"/>
      <c r="AC197" s="667"/>
      <c r="AD197" s="667"/>
      <c r="AE197" s="667"/>
      <c r="AF197" s="667"/>
      <c r="AG197" s="667"/>
      <c r="AH197" s="667"/>
      <c r="AI197" s="667"/>
      <c r="AJ197" s="667"/>
      <c r="AK197" s="667"/>
      <c r="AL197" s="667"/>
      <c r="AM197" s="667"/>
      <c r="AN197" s="667"/>
      <c r="AO197" s="667"/>
      <c r="AP197" s="667"/>
      <c r="AQ197" s="667"/>
      <c r="AR197" s="667"/>
      <c r="AS197" s="667"/>
      <c r="AT197" s="667"/>
      <c r="AU197" s="667"/>
      <c r="AV197" s="667"/>
      <c r="AW197" s="667"/>
      <c r="AX197" s="667"/>
      <c r="AY197" s="667"/>
      <c r="AZ197" s="216"/>
      <c r="BA197" s="393"/>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308"/>
      <c r="CC197" s="2163"/>
      <c r="CD197" s="2163"/>
      <c r="CE197" s="2163"/>
      <c r="CF197" s="2163"/>
      <c r="CG197" s="2163"/>
      <c r="CH197" s="2163"/>
      <c r="CI197" s="2163"/>
      <c r="CJ197" s="2163"/>
      <c r="CK197" s="2163"/>
      <c r="CL197" s="2163"/>
      <c r="CM197" s="2163"/>
      <c r="CN197" s="2163"/>
      <c r="CO197" s="2163"/>
      <c r="CP197" s="2163"/>
      <c r="CQ197" s="2163"/>
      <c r="CR197" s="2163"/>
      <c r="CS197" s="2163"/>
      <c r="CT197" s="2163"/>
      <c r="CU197" s="2163"/>
      <c r="CV197" s="2163"/>
      <c r="CW197" s="2163"/>
      <c r="CX197" s="2163"/>
      <c r="CY197" s="2163"/>
      <c r="CZ197" s="2163"/>
    </row>
    <row r="198" s="131" customFormat="true" ht="15" customHeight="true" x14ac:dyDescent="0.2">
      <c r="A198" s="769"/>
      <c r="B198" s="892"/>
      <c r="C198" s="976"/>
      <c r="D198" s="938"/>
      <c r="E198" s="938"/>
      <c r="F198" s="938"/>
      <c r="G198" s="939"/>
      <c r="H198" s="977"/>
      <c r="I198" s="938"/>
      <c r="J198" s="938"/>
      <c r="K198" s="938"/>
      <c r="L198" s="978"/>
      <c r="M198" s="976"/>
      <c r="N198" s="938"/>
      <c r="O198" s="938"/>
      <c r="P198" s="938"/>
      <c r="Q198" s="939"/>
      <c r="R198" s="977"/>
      <c r="S198" s="938"/>
      <c r="T198" s="938"/>
      <c r="U198" s="938"/>
      <c r="V198" s="938"/>
      <c r="W198" s="938"/>
      <c r="X198" s="938"/>
      <c r="Y198" s="938"/>
      <c r="Z198" s="938"/>
      <c r="AA198" s="938"/>
      <c r="AB198" s="978"/>
      <c r="AC198" s="667"/>
      <c r="AD198" s="667"/>
      <c r="AE198" s="667"/>
      <c r="AF198" s="667"/>
      <c r="AG198" s="667"/>
      <c r="AH198" s="667"/>
      <c r="AI198" s="667"/>
      <c r="AJ198" s="667"/>
      <c r="AK198" s="667"/>
      <c r="AL198" s="667"/>
      <c r="AM198" s="667"/>
      <c r="AN198" s="667"/>
      <c r="AO198" s="667"/>
      <c r="AP198" s="667"/>
      <c r="AQ198" s="667"/>
      <c r="AR198" s="667"/>
      <c r="AS198" s="667"/>
      <c r="AT198" s="667"/>
      <c r="AU198" s="667"/>
      <c r="AV198" s="667"/>
      <c r="AW198" s="667"/>
      <c r="AX198" s="667"/>
      <c r="AY198" s="667"/>
      <c r="AZ198" s="216"/>
      <c r="BA198" s="393"/>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308"/>
      <c r="CC198" s="2163"/>
      <c r="CD198" s="2163"/>
      <c r="CE198" s="2163"/>
      <c r="CF198" s="2163"/>
      <c r="CG198" s="2163"/>
      <c r="CH198" s="2163"/>
      <c r="CI198" s="2163"/>
      <c r="CJ198" s="2163"/>
      <c r="CK198" s="2163"/>
      <c r="CL198" s="2163"/>
      <c r="CM198" s="2163"/>
      <c r="CN198" s="2163"/>
      <c r="CO198" s="2163"/>
      <c r="CP198" s="2163"/>
      <c r="CQ198" s="2163"/>
      <c r="CR198" s="2163"/>
      <c r="CS198" s="2163"/>
      <c r="CT198" s="2163"/>
      <c r="CU198" s="2163"/>
      <c r="CV198" s="2163"/>
      <c r="CW198" s="2163"/>
      <c r="CX198" s="2163"/>
      <c r="CY198" s="2163"/>
      <c r="CZ198" s="2163"/>
    </row>
    <row r="199" s="131" customFormat="true" ht="15" customHeight="true" x14ac:dyDescent="0.2">
      <c r="A199" s="769"/>
      <c r="B199" s="892"/>
      <c r="C199" s="976"/>
      <c r="D199" s="938"/>
      <c r="E199" s="938"/>
      <c r="F199" s="938"/>
      <c r="G199" s="939"/>
      <c r="H199" s="977"/>
      <c r="I199" s="938"/>
      <c r="J199" s="938"/>
      <c r="K199" s="938"/>
      <c r="L199" s="978"/>
      <c r="M199" s="976"/>
      <c r="N199" s="938"/>
      <c r="O199" s="938"/>
      <c r="P199" s="938"/>
      <c r="Q199" s="939"/>
      <c r="R199" s="977"/>
      <c r="S199" s="938"/>
      <c r="T199" s="938"/>
      <c r="U199" s="938"/>
      <c r="V199" s="938"/>
      <c r="W199" s="938"/>
      <c r="X199" s="938"/>
      <c r="Y199" s="938"/>
      <c r="Z199" s="938"/>
      <c r="AA199" s="938"/>
      <c r="AB199" s="978"/>
      <c r="AC199" s="667"/>
      <c r="AD199" s="667"/>
      <c r="AE199" s="667"/>
      <c r="AF199" s="667"/>
      <c r="AG199" s="667"/>
      <c r="AH199" s="667"/>
      <c r="AI199" s="667"/>
      <c r="AJ199" s="667"/>
      <c r="AK199" s="667"/>
      <c r="AL199" s="667"/>
      <c r="AM199" s="667"/>
      <c r="AN199" s="667"/>
      <c r="AO199" s="667"/>
      <c r="AP199" s="667"/>
      <c r="AQ199" s="667"/>
      <c r="AR199" s="667"/>
      <c r="AS199" s="667"/>
      <c r="AT199" s="667"/>
      <c r="AU199" s="667"/>
      <c r="AV199" s="667"/>
      <c r="AW199" s="667"/>
      <c r="AX199" s="667"/>
      <c r="AY199" s="667"/>
      <c r="AZ199" s="216"/>
      <c r="BA199" s="393"/>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308"/>
      <c r="CC199" s="2163"/>
      <c r="CD199" s="2163"/>
      <c r="CE199" s="2163"/>
      <c r="CF199" s="2163"/>
      <c r="CG199" s="2163"/>
      <c r="CH199" s="2163"/>
      <c r="CI199" s="2163"/>
      <c r="CJ199" s="2163"/>
      <c r="CK199" s="2163"/>
      <c r="CL199" s="2163"/>
      <c r="CM199" s="2163"/>
      <c r="CN199" s="2163"/>
      <c r="CO199" s="2163"/>
      <c r="CP199" s="2163"/>
      <c r="CQ199" s="2163"/>
      <c r="CR199" s="2163"/>
      <c r="CS199" s="2163"/>
      <c r="CT199" s="2163"/>
      <c r="CU199" s="2163"/>
      <c r="CV199" s="2163"/>
      <c r="CW199" s="2163"/>
      <c r="CX199" s="2163"/>
      <c r="CY199" s="2163"/>
      <c r="CZ199" s="2163"/>
    </row>
    <row r="200" s="131" customFormat="true" ht="15" customHeight="true" x14ac:dyDescent="0.2">
      <c r="A200" s="769"/>
      <c r="B200" s="892"/>
      <c r="C200" s="976"/>
      <c r="D200" s="938"/>
      <c r="E200" s="938"/>
      <c r="F200" s="938"/>
      <c r="G200" s="939"/>
      <c r="H200" s="977"/>
      <c r="I200" s="938"/>
      <c r="J200" s="938"/>
      <c r="K200" s="938"/>
      <c r="L200" s="978"/>
      <c r="M200" s="976"/>
      <c r="N200" s="938"/>
      <c r="O200" s="938"/>
      <c r="P200" s="938"/>
      <c r="Q200" s="939"/>
      <c r="R200" s="977"/>
      <c r="S200" s="938"/>
      <c r="T200" s="938"/>
      <c r="U200" s="938"/>
      <c r="V200" s="938"/>
      <c r="W200" s="938"/>
      <c r="X200" s="938"/>
      <c r="Y200" s="938"/>
      <c r="Z200" s="938"/>
      <c r="AA200" s="938"/>
      <c r="AB200" s="978"/>
      <c r="AC200" s="667"/>
      <c r="AD200" s="667"/>
      <c r="AE200" s="667"/>
      <c r="AF200" s="667"/>
      <c r="AG200" s="667"/>
      <c r="AH200" s="667"/>
      <c r="AI200" s="667"/>
      <c r="AJ200" s="667"/>
      <c r="AK200" s="667"/>
      <c r="AL200" s="667"/>
      <c r="AM200" s="667"/>
      <c r="AN200" s="667"/>
      <c r="AO200" s="667"/>
      <c r="AP200" s="667"/>
      <c r="AQ200" s="667"/>
      <c r="AR200" s="667"/>
      <c r="AS200" s="667"/>
      <c r="AT200" s="667"/>
      <c r="AU200" s="667"/>
      <c r="AV200" s="667"/>
      <c r="AW200" s="667"/>
      <c r="AX200" s="667"/>
      <c r="AY200" s="667"/>
      <c r="AZ200" s="216"/>
      <c r="BA200" s="393"/>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308"/>
      <c r="CC200" s="2163"/>
      <c r="CD200" s="2163"/>
      <c r="CE200" s="2163"/>
      <c r="CF200" s="2163"/>
      <c r="CG200" s="2163"/>
      <c r="CH200" s="2163"/>
      <c r="CI200" s="2163"/>
      <c r="CJ200" s="2163"/>
      <c r="CK200" s="2163"/>
      <c r="CL200" s="2163"/>
      <c r="CM200" s="2163"/>
      <c r="CN200" s="2163"/>
      <c r="CO200" s="2163"/>
      <c r="CP200" s="2163"/>
      <c r="CQ200" s="2163"/>
      <c r="CR200" s="2163"/>
      <c r="CS200" s="2163"/>
      <c r="CT200" s="2163"/>
      <c r="CU200" s="2163"/>
      <c r="CV200" s="2163"/>
      <c r="CW200" s="2163"/>
      <c r="CX200" s="2163"/>
      <c r="CY200" s="2163"/>
      <c r="CZ200" s="2163"/>
    </row>
    <row r="201" s="131" customFormat="true" ht="15" customHeight="true" x14ac:dyDescent="0.2">
      <c r="A201" s="769"/>
      <c r="B201" s="892"/>
      <c r="C201" s="976"/>
      <c r="D201" s="938"/>
      <c r="E201" s="938"/>
      <c r="F201" s="938"/>
      <c r="G201" s="939"/>
      <c r="H201" s="977"/>
      <c r="I201" s="938"/>
      <c r="J201" s="938"/>
      <c r="K201" s="938"/>
      <c r="L201" s="978"/>
      <c r="M201" s="976"/>
      <c r="N201" s="938"/>
      <c r="O201" s="938"/>
      <c r="P201" s="938"/>
      <c r="Q201" s="939"/>
      <c r="R201" s="977"/>
      <c r="S201" s="938"/>
      <c r="T201" s="938"/>
      <c r="U201" s="938"/>
      <c r="V201" s="938"/>
      <c r="W201" s="938"/>
      <c r="X201" s="938"/>
      <c r="Y201" s="938"/>
      <c r="Z201" s="938"/>
      <c r="AA201" s="938"/>
      <c r="AB201" s="978"/>
      <c r="AC201" s="667"/>
      <c r="AD201" s="667"/>
      <c r="AE201" s="667"/>
      <c r="AF201" s="667"/>
      <c r="AG201" s="667"/>
      <c r="AH201" s="667"/>
      <c r="AI201" s="667"/>
      <c r="AJ201" s="667"/>
      <c r="AK201" s="667"/>
      <c r="AL201" s="667"/>
      <c r="AM201" s="667"/>
      <c r="AN201" s="667"/>
      <c r="AO201" s="667"/>
      <c r="AP201" s="667"/>
      <c r="AQ201" s="667"/>
      <c r="AR201" s="667"/>
      <c r="AS201" s="667"/>
      <c r="AT201" s="667"/>
      <c r="AU201" s="667"/>
      <c r="AV201" s="667"/>
      <c r="AW201" s="667"/>
      <c r="AX201" s="667"/>
      <c r="AY201" s="667"/>
      <c r="AZ201" s="216"/>
      <c r="BA201" s="393"/>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308"/>
      <c r="CC201" s="2163"/>
      <c r="CD201" s="2163"/>
      <c r="CE201" s="2163"/>
      <c r="CF201" s="2163"/>
      <c r="CG201" s="2163"/>
      <c r="CH201" s="2163"/>
      <c r="CI201" s="2163"/>
      <c r="CJ201" s="2163"/>
      <c r="CK201" s="2163"/>
      <c r="CL201" s="2163"/>
      <c r="CM201" s="2163"/>
      <c r="CN201" s="2163"/>
      <c r="CO201" s="2163"/>
      <c r="CP201" s="2163"/>
      <c r="CQ201" s="2163"/>
      <c r="CR201" s="2163"/>
      <c r="CS201" s="2163"/>
      <c r="CT201" s="2163"/>
      <c r="CU201" s="2163"/>
      <c r="CV201" s="2163"/>
      <c r="CW201" s="2163"/>
      <c r="CX201" s="2163"/>
      <c r="CY201" s="2163"/>
      <c r="CZ201" s="2163"/>
    </row>
    <row r="202" s="131" customFormat="true" ht="15" customHeight="true" x14ac:dyDescent="0.2">
      <c r="A202" s="769"/>
      <c r="B202" s="892"/>
      <c r="C202" s="976"/>
      <c r="D202" s="938"/>
      <c r="E202" s="938"/>
      <c r="F202" s="938"/>
      <c r="G202" s="939"/>
      <c r="H202" s="977"/>
      <c r="I202" s="938"/>
      <c r="J202" s="938"/>
      <c r="K202" s="938"/>
      <c r="L202" s="978"/>
      <c r="M202" s="976"/>
      <c r="N202" s="938"/>
      <c r="O202" s="938"/>
      <c r="P202" s="938"/>
      <c r="Q202" s="939"/>
      <c r="R202" s="977"/>
      <c r="S202" s="938"/>
      <c r="T202" s="938"/>
      <c r="U202" s="938"/>
      <c r="V202" s="938"/>
      <c r="W202" s="938"/>
      <c r="X202" s="938"/>
      <c r="Y202" s="938"/>
      <c r="Z202" s="938"/>
      <c r="AA202" s="938"/>
      <c r="AB202" s="978"/>
      <c r="AC202" s="667"/>
      <c r="AD202" s="667"/>
      <c r="AE202" s="667"/>
      <c r="AF202" s="667"/>
      <c r="AG202" s="667"/>
      <c r="AH202" s="667"/>
      <c r="AI202" s="667"/>
      <c r="AJ202" s="667"/>
      <c r="AK202" s="667"/>
      <c r="AL202" s="667"/>
      <c r="AM202" s="667"/>
      <c r="AN202" s="667"/>
      <c r="AO202" s="667"/>
      <c r="AP202" s="667"/>
      <c r="AQ202" s="667"/>
      <c r="AR202" s="667"/>
      <c r="AS202" s="667"/>
      <c r="AT202" s="667"/>
      <c r="AU202" s="667"/>
      <c r="AV202" s="667"/>
      <c r="AW202" s="667"/>
      <c r="AX202" s="667"/>
      <c r="AY202" s="667"/>
      <c r="AZ202" s="216"/>
      <c r="BA202" s="393"/>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308"/>
      <c r="CC202" s="2163"/>
      <c r="CD202" s="2163"/>
      <c r="CE202" s="2163"/>
      <c r="CF202" s="2163"/>
      <c r="CG202" s="2163"/>
      <c r="CH202" s="2163"/>
      <c r="CI202" s="2163"/>
      <c r="CJ202" s="2163"/>
      <c r="CK202" s="2163"/>
      <c r="CL202" s="2163"/>
      <c r="CM202" s="2163"/>
      <c r="CN202" s="2163"/>
      <c r="CO202" s="2163"/>
      <c r="CP202" s="2163"/>
      <c r="CQ202" s="2163"/>
      <c r="CR202" s="2163"/>
      <c r="CS202" s="2163"/>
      <c r="CT202" s="2163"/>
      <c r="CU202" s="2163"/>
      <c r="CV202" s="2163"/>
      <c r="CW202" s="2163"/>
      <c r="CX202" s="2163"/>
      <c r="CY202" s="2163"/>
      <c r="CZ202" s="2163"/>
    </row>
    <row r="203" s="693" customFormat="true" ht="15" customHeight="true" x14ac:dyDescent="0.2">
      <c r="A203" s="1612"/>
      <c r="B203" s="1785"/>
      <c r="C203" s="1700"/>
      <c r="D203" s="1701"/>
      <c r="E203" s="1701"/>
      <c r="F203" s="1701"/>
      <c r="G203" s="1702"/>
      <c r="H203" s="1703"/>
      <c r="I203" s="1701"/>
      <c r="J203" s="1701"/>
      <c r="K203" s="1701"/>
      <c r="L203" s="1704"/>
      <c r="M203" s="1705"/>
      <c r="N203" s="1701"/>
      <c r="O203" s="1701"/>
      <c r="P203" s="1701"/>
      <c r="Q203" s="1702"/>
      <c r="R203" s="1703"/>
      <c r="S203" s="1701"/>
      <c r="T203" s="1701"/>
      <c r="U203" s="1701"/>
      <c r="V203" s="1701"/>
      <c r="W203" s="1701"/>
      <c r="X203" s="1701"/>
      <c r="Y203" s="1701"/>
      <c r="Z203" s="1701"/>
      <c r="AA203" s="1701"/>
      <c r="AB203" s="2252"/>
      <c r="AC203" s="667"/>
      <c r="AD203" s="667"/>
      <c r="AE203" s="667"/>
      <c r="AF203" s="667"/>
      <c r="AG203" s="667"/>
      <c r="AH203" s="667"/>
      <c r="AI203" s="667"/>
      <c r="AJ203" s="667"/>
      <c r="AK203" s="667"/>
      <c r="AL203" s="667"/>
      <c r="AM203" s="667"/>
      <c r="AN203" s="667"/>
      <c r="AO203" s="667"/>
      <c r="AP203" s="667"/>
      <c r="AQ203" s="667"/>
      <c r="AR203" s="667"/>
      <c r="AS203" s="667"/>
      <c r="AT203" s="667"/>
      <c r="AU203" s="667"/>
      <c r="AV203" s="667"/>
      <c r="AW203" s="667"/>
      <c r="AX203" s="667"/>
      <c r="AY203" s="667"/>
      <c r="AZ203" s="216"/>
      <c r="BA203" s="393"/>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308"/>
      <c r="CC203" s="2163"/>
      <c r="CD203" s="2163"/>
      <c r="CE203" s="2163"/>
      <c r="CF203" s="2163"/>
      <c r="CG203" s="2163"/>
      <c r="CH203" s="2163"/>
      <c r="CI203" s="2163"/>
      <c r="CJ203" s="2163"/>
      <c r="CK203" s="2163"/>
      <c r="CL203" s="2163"/>
      <c r="CM203" s="2163"/>
      <c r="CN203" s="2163"/>
      <c r="CO203" s="2163"/>
      <c r="CP203" s="2163"/>
      <c r="CQ203" s="2163"/>
      <c r="CR203" s="2163"/>
      <c r="CS203" s="2163"/>
      <c r="CT203" s="2163"/>
      <c r="CU203" s="2163"/>
      <c r="CV203" s="2163"/>
      <c r="CW203" s="2163"/>
      <c r="CX203" s="2163"/>
      <c r="CY203" s="2163"/>
      <c r="CZ203" s="2163"/>
    </row>
    <row r="204" s="693" customFormat="true" ht="15" customHeight="true" x14ac:dyDescent="0.2">
      <c r="A204" s="1612"/>
      <c r="B204" s="1785"/>
      <c r="C204" s="1700"/>
      <c r="D204" s="1701"/>
      <c r="E204" s="1701"/>
      <c r="F204" s="1701"/>
      <c r="G204" s="1702"/>
      <c r="H204" s="1703"/>
      <c r="I204" s="1701"/>
      <c r="J204" s="1701"/>
      <c r="K204" s="1701"/>
      <c r="L204" s="1704"/>
      <c r="M204" s="1705"/>
      <c r="N204" s="1701"/>
      <c r="O204" s="1701"/>
      <c r="P204" s="1701"/>
      <c r="Q204" s="1702"/>
      <c r="R204" s="1703"/>
      <c r="S204" s="1701"/>
      <c r="T204" s="1701"/>
      <c r="U204" s="1701"/>
      <c r="V204" s="1701"/>
      <c r="W204" s="1701"/>
      <c r="X204" s="1701"/>
      <c r="Y204" s="1701"/>
      <c r="Z204" s="1701"/>
      <c r="AA204" s="1701"/>
      <c r="AB204" s="2252"/>
      <c r="AC204" s="667"/>
      <c r="AD204" s="667"/>
      <c r="AE204" s="667"/>
      <c r="AF204" s="667"/>
      <c r="AG204" s="667"/>
      <c r="AH204" s="667"/>
      <c r="AI204" s="667"/>
      <c r="AJ204" s="667"/>
      <c r="AK204" s="667"/>
      <c r="AL204" s="667"/>
      <c r="AM204" s="667"/>
      <c r="AN204" s="667"/>
      <c r="AO204" s="667"/>
      <c r="AP204" s="667"/>
      <c r="AQ204" s="667"/>
      <c r="AR204" s="667"/>
      <c r="AS204" s="667"/>
      <c r="AT204" s="667"/>
      <c r="AU204" s="667"/>
      <c r="AV204" s="667"/>
      <c r="AW204" s="667"/>
      <c r="AX204" s="667"/>
      <c r="AY204" s="667"/>
      <c r="AZ204" s="216"/>
      <c r="BA204" s="393"/>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308"/>
      <c r="CC204" s="2163"/>
      <c r="CD204" s="2163"/>
      <c r="CE204" s="2163"/>
      <c r="CF204" s="2163"/>
      <c r="CG204" s="2163"/>
      <c r="CH204" s="2163"/>
      <c r="CI204" s="2163"/>
      <c r="CJ204" s="2163"/>
      <c r="CK204" s="2163"/>
      <c r="CL204" s="2163"/>
      <c r="CM204" s="2163"/>
      <c r="CN204" s="2163"/>
      <c r="CO204" s="2163"/>
      <c r="CP204" s="2163"/>
      <c r="CQ204" s="2163"/>
      <c r="CR204" s="2163"/>
      <c r="CS204" s="2163"/>
      <c r="CT204" s="2163"/>
      <c r="CU204" s="2163"/>
      <c r="CV204" s="2163"/>
      <c r="CW204" s="2163"/>
      <c r="CX204" s="2163"/>
      <c r="CY204" s="2163"/>
      <c r="CZ204" s="2163"/>
    </row>
    <row r="205" s="693" customFormat="true" ht="15" customHeight="true" x14ac:dyDescent="0.2">
      <c r="A205" s="1619"/>
      <c r="B205" s="1787"/>
      <c r="C205" s="1724"/>
      <c r="D205" s="1725"/>
      <c r="E205" s="1725"/>
      <c r="F205" s="1725"/>
      <c r="G205" s="1726"/>
      <c r="H205" s="1727"/>
      <c r="I205" s="1725"/>
      <c r="J205" s="1725"/>
      <c r="K205" s="1725"/>
      <c r="L205" s="1728"/>
      <c r="M205" s="1729"/>
      <c r="N205" s="1725"/>
      <c r="O205" s="1725"/>
      <c r="P205" s="1725"/>
      <c r="Q205" s="1726"/>
      <c r="R205" s="1727"/>
      <c r="S205" s="1725"/>
      <c r="T205" s="1725"/>
      <c r="U205" s="1725"/>
      <c r="V205" s="1725"/>
      <c r="W205" s="1725"/>
      <c r="X205" s="1725"/>
      <c r="Y205" s="1725"/>
      <c r="Z205" s="1725"/>
      <c r="AA205" s="1725"/>
      <c r="AB205" s="2258"/>
      <c r="AC205" s="667"/>
      <c r="AD205" s="667"/>
      <c r="AE205" s="667"/>
      <c r="AF205" s="667"/>
      <c r="AG205" s="667"/>
      <c r="AH205" s="667"/>
      <c r="AI205" s="667"/>
      <c r="AJ205" s="667"/>
      <c r="AK205" s="667"/>
      <c r="AL205" s="667"/>
      <c r="AM205" s="667"/>
      <c r="AN205" s="667"/>
      <c r="AO205" s="667"/>
      <c r="AP205" s="667"/>
      <c r="AQ205" s="667"/>
      <c r="AR205" s="667"/>
      <c r="AS205" s="667"/>
      <c r="AT205" s="667"/>
      <c r="AU205" s="667"/>
      <c r="AV205" s="667"/>
      <c r="AW205" s="667"/>
      <c r="AX205" s="667"/>
      <c r="AY205" s="667"/>
      <c r="AZ205" s="216"/>
      <c r="BA205" s="393"/>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358"/>
      <c r="CC205" s="2163"/>
      <c r="CD205" s="2163"/>
      <c r="CE205" s="2163"/>
      <c r="CF205" s="2163"/>
      <c r="CG205" s="2163"/>
      <c r="CH205" s="2163"/>
      <c r="CI205" s="2163"/>
      <c r="CJ205" s="2163"/>
      <c r="CK205" s="2163"/>
      <c r="CL205" s="2163"/>
      <c r="CM205" s="2163"/>
      <c r="CN205" s="2163"/>
      <c r="CO205" s="2163"/>
      <c r="CP205" s="2163"/>
      <c r="CQ205" s="2163"/>
      <c r="CR205" s="2163"/>
      <c r="CS205" s="2163"/>
      <c r="CT205" s="2163"/>
      <c r="CU205" s="2163"/>
      <c r="CV205" s="2163"/>
      <c r="CW205" s="2163"/>
      <c r="CX205" s="2163"/>
      <c r="CY205" s="2163"/>
      <c r="CZ205" s="2163"/>
    </row>
    <row r="206" s="693" customFormat="true" ht="250.15" customHeight="true" x14ac:dyDescent="0.2">
      <c r="B206" s="695"/>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447" t="str">
        <f>A1026</f>
        <v>Ethiopia</v>
      </c>
      <c r="B208" s="2448"/>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2011</v>
      </c>
      <c r="B209" s="139"/>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4" t="s">
        <v>111</v>
      </c>
      <c r="B210" s="14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5" t="s">
        <v>97</v>
      </c>
      <c r="B212" s="222"/>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DHS11</v>
      </c>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99"/>
      <c r="B216" s="697"/>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99"/>
      <c r="B217" s="698"/>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99"/>
      <c r="B218" s="697"/>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700"/>
      <c r="B219" s="70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399" customFormat="true" ht="15" customHeight="true" x14ac:dyDescent="0.2">
      <c r="A220" s="114" t="s">
        <v>86</v>
      </c>
      <c r="B220" s="206"/>
      <c r="C220" s="2449" t="s">
        <v>114</v>
      </c>
      <c r="D220" s="2450"/>
      <c r="E220" s="2450"/>
      <c r="F220" s="2450"/>
      <c r="G220" s="2451"/>
      <c r="H220" s="2717" t="s">
        <v>38</v>
      </c>
      <c r="I220" s="2718"/>
      <c r="J220" s="2718"/>
      <c r="K220" s="2718"/>
      <c r="L220" s="2719"/>
      <c r="M220" s="2720" t="s">
        <v>37</v>
      </c>
      <c r="N220" s="2721"/>
      <c r="O220" s="2721"/>
      <c r="P220" s="2721"/>
      <c r="Q220" s="2722"/>
      <c r="R220" s="2226" t="s">
        <v>137</v>
      </c>
      <c r="S220" s="2237"/>
      <c r="T220" s="2237"/>
      <c r="U220" s="2237"/>
      <c r="V220" s="2237"/>
      <c r="W220" s="2237"/>
      <c r="X220" s="2237"/>
      <c r="Y220" s="2237"/>
      <c r="Z220" s="2237"/>
      <c r="AA220" s="2237"/>
      <c r="AB220" s="2238"/>
      <c r="AC220" s="667"/>
      <c r="AD220" s="667"/>
      <c r="AE220" s="667"/>
      <c r="AF220" s="667"/>
      <c r="AG220" s="667"/>
      <c r="AH220" s="667"/>
      <c r="AI220" s="667"/>
      <c r="AJ220" s="667"/>
      <c r="AK220" s="667"/>
      <c r="AL220" s="667"/>
      <c r="AM220" s="667"/>
      <c r="AN220" s="667"/>
      <c r="AO220" s="667"/>
      <c r="AP220" s="667"/>
      <c r="AQ220" s="667"/>
      <c r="AR220" s="667"/>
      <c r="AS220" s="667"/>
      <c r="AT220" s="667"/>
      <c r="AU220" s="667"/>
      <c r="AV220" s="667"/>
      <c r="AW220" s="667"/>
      <c r="AX220" s="667"/>
      <c r="AY220" s="667"/>
      <c r="AZ220" s="216"/>
      <c r="BA220" s="217" t="s">
        <v>128</v>
      </c>
      <c r="BB220" s="114" t="s">
        <v>86</v>
      </c>
      <c r="BC220" s="2561" t="s">
        <v>114</v>
      </c>
      <c r="BD220" s="2562"/>
      <c r="BE220" s="2562"/>
      <c r="BF220" s="2562"/>
      <c r="BG220" s="2563"/>
      <c r="BH220" s="2564" t="s">
        <v>38</v>
      </c>
      <c r="BI220" s="2562"/>
      <c r="BJ220" s="2562"/>
      <c r="BK220" s="2562"/>
      <c r="BL220" s="2563"/>
      <c r="BM220" s="2564" t="s">
        <v>37</v>
      </c>
      <c r="BN220" s="2562"/>
      <c r="BO220" s="2562"/>
      <c r="BP220" s="2562"/>
      <c r="BQ220" s="2565"/>
      <c r="BR220" s="2082" t="s">
        <v>137</v>
      </c>
      <c r="BS220" s="2083"/>
      <c r="BT220" s="2083"/>
      <c r="BU220" s="2083"/>
      <c r="BV220" s="2083"/>
      <c r="BW220" s="2083"/>
      <c r="BX220" s="2083"/>
      <c r="BY220" s="2084"/>
      <c r="BZ220" s="313"/>
      <c r="CA220" s="313"/>
      <c r="CB220" s="313"/>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399" customFormat="true" ht="24" x14ac:dyDescent="0.2">
      <c r="A221" s="190" t="s">
        <v>87</v>
      </c>
      <c r="B221" s="247"/>
      <c r="C221" s="285" t="s">
        <v>0</v>
      </c>
      <c r="D221" s="286" t="s">
        <v>1</v>
      </c>
      <c r="E221" s="286" t="s">
        <v>2</v>
      </c>
      <c r="F221" s="286" t="s">
        <v>3</v>
      </c>
      <c r="G221" s="287" t="s">
        <v>4</v>
      </c>
      <c r="H221" s="1594" t="s">
        <v>0</v>
      </c>
      <c r="I221" s="1562" t="s">
        <v>1</v>
      </c>
      <c r="J221" s="1562" t="s">
        <v>2</v>
      </c>
      <c r="K221" s="1562" t="s">
        <v>3</v>
      </c>
      <c r="L221" s="1563" t="s">
        <v>4</v>
      </c>
      <c r="M221" s="1584" t="s">
        <v>0</v>
      </c>
      <c r="N221" s="1562" t="s">
        <v>1</v>
      </c>
      <c r="O221" s="1562" t="s">
        <v>2</v>
      </c>
      <c r="P221" s="1562" t="s">
        <v>3</v>
      </c>
      <c r="Q221" s="1606" t="s">
        <v>4</v>
      </c>
      <c r="R221" s="1594" t="s">
        <v>336</v>
      </c>
      <c r="S221" s="1562" t="s">
        <v>149</v>
      </c>
      <c r="T221" s="1562" t="s">
        <v>150</v>
      </c>
      <c r="U221" s="1562" t="s">
        <v>337</v>
      </c>
      <c r="V221" s="1562" t="s">
        <v>152</v>
      </c>
      <c r="W221" s="1562" t="s">
        <v>153</v>
      </c>
      <c r="X221" s="1562" t="s">
        <v>154</v>
      </c>
      <c r="Y221" s="1562" t="s">
        <v>155</v>
      </c>
      <c r="Z221" s="1562" t="s">
        <v>156</v>
      </c>
      <c r="AA221" s="1562" t="s">
        <v>157</v>
      </c>
      <c r="AB221" s="1564" t="s">
        <v>158</v>
      </c>
      <c r="AC221" s="667"/>
      <c r="AD221" s="667"/>
      <c r="AE221" s="667"/>
      <c r="AF221" s="667"/>
      <c r="AG221" s="667"/>
      <c r="AH221" s="667"/>
      <c r="AI221" s="667"/>
      <c r="AJ221" s="667"/>
      <c r="AK221" s="667"/>
      <c r="AL221" s="667"/>
      <c r="AM221" s="667"/>
      <c r="AN221" s="667"/>
      <c r="AO221" s="667"/>
      <c r="AP221" s="667"/>
      <c r="AQ221" s="667"/>
      <c r="AR221" s="667"/>
      <c r="AS221" s="667"/>
      <c r="AT221" s="667"/>
      <c r="AU221" s="667"/>
      <c r="AV221" s="667"/>
      <c r="AW221" s="667"/>
      <c r="AX221" s="667"/>
      <c r="AY221" s="667"/>
      <c r="AZ221" s="216"/>
      <c r="BA221" s="202" t="s">
        <v>117</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336</v>
      </c>
      <c r="BS221" s="176" t="s">
        <v>149</v>
      </c>
      <c r="BT221" s="176" t="s">
        <v>150</v>
      </c>
      <c r="BU221" s="176" t="s">
        <v>337</v>
      </c>
      <c r="BV221" s="176" t="s">
        <v>152</v>
      </c>
      <c r="BW221" s="176" t="s">
        <v>153</v>
      </c>
      <c r="BX221" s="176" t="s">
        <v>154</v>
      </c>
      <c r="BY221" s="177" t="s">
        <v>155</v>
      </c>
      <c r="BZ221" s="177" t="s">
        <v>156</v>
      </c>
      <c r="CA221" s="177" t="s">
        <v>157</v>
      </c>
      <c r="CB221" s="177" t="s">
        <v>158</v>
      </c>
      <c r="CC221" s="2164"/>
      <c r="CD221" s="2164"/>
      <c r="CE221" s="2164"/>
      <c r="CF221" s="2164"/>
      <c r="CG221" s="2164"/>
      <c r="CH221" s="2164"/>
      <c r="CI221" s="2164"/>
      <c r="CJ221" s="2164"/>
      <c r="CK221" s="2164"/>
      <c r="CL221" s="2164"/>
      <c r="CM221" s="2164"/>
      <c r="CN221" s="2164"/>
      <c r="CO221" s="2164"/>
      <c r="CP221" s="2164"/>
      <c r="CQ221" s="2164"/>
      <c r="CR221" s="2164"/>
      <c r="CS221" s="2164"/>
      <c r="CT221" s="2164"/>
      <c r="CU221" s="2164"/>
      <c r="CV221" s="2164"/>
      <c r="CW221" s="2164"/>
      <c r="CX221" s="2164"/>
      <c r="CY221" s="2164"/>
      <c r="CZ221" s="2164"/>
    </row>
    <row r="222" s="399" customFormat="true" ht="15" customHeight="true" x14ac:dyDescent="0.2">
      <c r="A222" s="2733" t="s">
        <v>36</v>
      </c>
      <c r="B222" s="1788" t="s">
        <v>15</v>
      </c>
      <c r="C222" s="1730">
        <v>0</v>
      </c>
      <c r="D222" s="1731">
        <v>1.0449482439524586E-2</v>
      </c>
      <c r="E222" s="1731">
        <v>0.17018455477653049</v>
      </c>
      <c r="F222" s="1731">
        <v>4.5061204263307904E-2</v>
      </c>
      <c r="G222" s="1732">
        <v>4.4997909957455597</v>
      </c>
      <c r="H222" s="1733">
        <v>8.3253347793614096E-2</v>
      </c>
      <c r="I222" s="1731">
        <v>0.31587951278696069</v>
      </c>
      <c r="J222" s="1731">
        <v>0.75786720488561321</v>
      </c>
      <c r="K222" s="1731">
        <v>1.9383599697864222</v>
      </c>
      <c r="L222" s="1734">
        <v>20.919968574613581</v>
      </c>
      <c r="M222" s="1735">
        <v>0</v>
      </c>
      <c r="N222" s="1731">
        <v>0</v>
      </c>
      <c r="O222" s="1731">
        <v>0.20517029097098316</v>
      </c>
      <c r="P222" s="1731">
        <v>1.0205294036169205E-2</v>
      </c>
      <c r="Q222" s="1732">
        <v>0.21921084874439861</v>
      </c>
      <c r="R222" s="1733">
        <v>8.9672076742678151</v>
      </c>
      <c r="S222" s="1731">
        <v>0.74663970875043861</v>
      </c>
      <c r="T222" s="1731">
        <v>0.16244887546937128</v>
      </c>
      <c r="U222" s="1731">
        <v>0.20864755316047143</v>
      </c>
      <c r="V222" s="1731">
        <v>2.9315313425772596</v>
      </c>
      <c r="W222" s="1731">
        <v>4.9015132230471226</v>
      </c>
      <c r="X222" s="1731">
        <v>1.7097854048389527</v>
      </c>
      <c r="Y222" s="1731">
        <v>0.15114035085300789</v>
      </c>
      <c r="Z222" s="1731">
        <v>1.5026704682928049</v>
      </c>
      <c r="AA222" s="1731">
        <v>0.37019369247992945</v>
      </c>
      <c r="AB222" s="2259">
        <v>2.2488833396453316</v>
      </c>
      <c r="AC222" s="667"/>
      <c r="AD222" s="667"/>
      <c r="AE222" s="667"/>
      <c r="AF222" s="667"/>
      <c r="AG222" s="667"/>
      <c r="AH222" s="667"/>
      <c r="AI222" s="667"/>
      <c r="AJ222" s="667"/>
      <c r="AK222" s="667"/>
      <c r="AL222" s="667"/>
      <c r="AM222" s="667"/>
      <c r="AN222" s="667"/>
      <c r="AO222" s="667"/>
      <c r="AP222" s="667"/>
      <c r="AQ222" s="667"/>
      <c r="AR222" s="667"/>
      <c r="AS222" s="667"/>
      <c r="AT222" s="667"/>
      <c r="AU222" s="667"/>
      <c r="AV222" s="667"/>
      <c r="AW222" s="667"/>
      <c r="AX222" s="667"/>
      <c r="AY222" s="667"/>
      <c r="AZ222" s="216"/>
      <c r="BA222" s="2573" t="s">
        <v>36</v>
      </c>
      <c r="BB222" s="160" t="s">
        <v>15</v>
      </c>
      <c r="BC222" s="370">
        <v>0</v>
      </c>
      <c r="BD222" s="374">
        <v>1.6653960000000001</v>
      </c>
      <c r="BE222" s="374">
        <v>27.159648999999995</v>
      </c>
      <c r="BF222" s="374">
        <v>7.179182</v>
      </c>
      <c r="BG222" s="378">
        <v>713.87321899999995</v>
      </c>
      <c r="BH222" s="382">
        <v>2.4055720000000003</v>
      </c>
      <c r="BI222" s="374">
        <v>8.8925669999999997</v>
      </c>
      <c r="BJ222" s="374">
        <v>21.781618999999999</v>
      </c>
      <c r="BK222" s="374">
        <v>56.063689999999994</v>
      </c>
      <c r="BL222" s="378">
        <v>603.99723300000039</v>
      </c>
      <c r="BM222" s="382">
        <v>0</v>
      </c>
      <c r="BN222" s="374">
        <v>0</v>
      </c>
      <c r="BO222" s="374">
        <v>26.789560999999999</v>
      </c>
      <c r="BP222" s="374">
        <v>1.33131</v>
      </c>
      <c r="BQ222" s="378">
        <v>28.615894000000004</v>
      </c>
      <c r="BR222" s="382">
        <v>265.96402399999988</v>
      </c>
      <c r="BS222" s="374">
        <v>5.047453</v>
      </c>
      <c r="BT222" s="374">
        <v>32.907347999999999</v>
      </c>
      <c r="BU222" s="374">
        <v>1.7368809999999999</v>
      </c>
      <c r="BV222" s="374">
        <v>8.7082479999999975</v>
      </c>
      <c r="BW222" s="374">
        <v>14.326307</v>
      </c>
      <c r="BX222" s="374">
        <v>3.7204629999999996</v>
      </c>
      <c r="BY222" s="386">
        <v>46.266604000000001</v>
      </c>
      <c r="BZ222" s="386">
        <v>246.56070399999993</v>
      </c>
      <c r="CA222" s="386">
        <v>6.8578720000000004</v>
      </c>
      <c r="CB222" s="386">
        <v>117.78154199999997</v>
      </c>
      <c r="CC222" s="2165"/>
      <c r="CD222" s="2165"/>
      <c r="CE222" s="2165"/>
      <c r="CF222" s="2165"/>
      <c r="CG222" s="2165"/>
      <c r="CH222" s="2165"/>
      <c r="CI222" s="2165"/>
      <c r="CJ222" s="2165"/>
      <c r="CK222" s="2165"/>
      <c r="CL222" s="2165"/>
      <c r="CM222" s="2165"/>
      <c r="CN222" s="2165"/>
      <c r="CO222" s="2165"/>
      <c r="CP222" s="2165"/>
      <c r="CQ222" s="2165"/>
      <c r="CR222" s="2165"/>
      <c r="CS222" s="2165"/>
      <c r="CT222" s="2165"/>
      <c r="CU222" s="2165"/>
      <c r="CV222" s="2165"/>
      <c r="CW222" s="2165"/>
      <c r="CX222" s="2165"/>
      <c r="CY222" s="2165"/>
      <c r="CZ222" s="2166"/>
    </row>
    <row r="223" s="399" customFormat="true" ht="15" customHeight="true" x14ac:dyDescent="0.2">
      <c r="A223" s="2734"/>
      <c r="B223" s="1789" t="s">
        <v>16</v>
      </c>
      <c r="C223" s="1736">
        <v>0.40829370494622225</v>
      </c>
      <c r="D223" s="1737">
        <v>0.56159908853750706</v>
      </c>
      <c r="E223" s="1737">
        <v>0.82808139928910951</v>
      </c>
      <c r="F223" s="1737">
        <v>1.5735247846884202</v>
      </c>
      <c r="G223" s="1738">
        <v>2.6386022748710198</v>
      </c>
      <c r="H223" s="1739">
        <v>0.2817613886288457</v>
      </c>
      <c r="I223" s="1737">
        <v>0.91242927643314253</v>
      </c>
      <c r="J223" s="1737">
        <v>1.3916554050218248</v>
      </c>
      <c r="K223" s="1737">
        <v>2.3493135022891516</v>
      </c>
      <c r="L223" s="1740">
        <v>7.5637456105301952</v>
      </c>
      <c r="M223" s="1741">
        <v>0.4077285053150751</v>
      </c>
      <c r="N223" s="1737">
        <v>0.40489474433439965</v>
      </c>
      <c r="O223" s="1737">
        <v>0.76945428844949737</v>
      </c>
      <c r="P223" s="1737">
        <v>1.1915135242506136</v>
      </c>
      <c r="Q223" s="1738">
        <v>1.7914552829947483</v>
      </c>
      <c r="R223" s="1739">
        <v>2.2952183376147688</v>
      </c>
      <c r="S223" s="1737">
        <v>1.1185300990324787</v>
      </c>
      <c r="T223" s="1737">
        <v>1.8787680303942476</v>
      </c>
      <c r="U223" s="1737">
        <v>1.390995860678695</v>
      </c>
      <c r="V223" s="1737">
        <v>0.38870769659511945</v>
      </c>
      <c r="W223" s="1737">
        <v>4.4857844433690177</v>
      </c>
      <c r="X223" s="1737">
        <v>1.4351421026869222</v>
      </c>
      <c r="Y223" s="1737">
        <v>0.51301209637407796</v>
      </c>
      <c r="Z223" s="1737">
        <v>1.309247333962853</v>
      </c>
      <c r="AA223" s="1737">
        <v>0.51114468372693977</v>
      </c>
      <c r="AB223" s="2260">
        <v>1.7103691919938639</v>
      </c>
      <c r="AC223" s="667"/>
      <c r="AD223" s="667"/>
      <c r="AE223" s="667"/>
      <c r="AF223" s="667"/>
      <c r="AG223" s="667"/>
      <c r="AH223" s="667"/>
      <c r="AI223" s="667"/>
      <c r="AJ223" s="667"/>
      <c r="AK223" s="667"/>
      <c r="AL223" s="667"/>
      <c r="AM223" s="667"/>
      <c r="AN223" s="667"/>
      <c r="AO223" s="667"/>
      <c r="AP223" s="667"/>
      <c r="AQ223" s="667"/>
      <c r="AR223" s="667"/>
      <c r="AS223" s="667"/>
      <c r="AT223" s="667"/>
      <c r="AU223" s="667"/>
      <c r="AV223" s="667"/>
      <c r="AW223" s="667"/>
      <c r="AX223" s="667"/>
      <c r="AY223" s="667"/>
      <c r="AZ223" s="216"/>
      <c r="BA223" s="2574"/>
      <c r="BB223" s="161" t="s">
        <v>16</v>
      </c>
      <c r="BC223" s="371">
        <v>65.142955000000001</v>
      </c>
      <c r="BD223" s="375">
        <v>89.505377999999993</v>
      </c>
      <c r="BE223" s="375">
        <v>132.15300400000004</v>
      </c>
      <c r="BF223" s="375">
        <v>250.69504899999995</v>
      </c>
      <c r="BG223" s="379">
        <v>418.60333099999991</v>
      </c>
      <c r="BH223" s="383">
        <v>8.1413820000000019</v>
      </c>
      <c r="BI223" s="375">
        <v>25.686498</v>
      </c>
      <c r="BJ223" s="375">
        <v>39.997123000000002</v>
      </c>
      <c r="BK223" s="375">
        <v>67.949806000000009</v>
      </c>
      <c r="BL223" s="379">
        <v>218.37898100000001</v>
      </c>
      <c r="BM223" s="383">
        <v>53.261195999999998</v>
      </c>
      <c r="BN223" s="375">
        <v>52.921458000000008</v>
      </c>
      <c r="BO223" s="375">
        <v>100.46943199999998</v>
      </c>
      <c r="BP223" s="375">
        <v>155.43637100000004</v>
      </c>
      <c r="BQ223" s="379">
        <v>233.85746999999995</v>
      </c>
      <c r="BR223" s="383">
        <v>68.075316999999998</v>
      </c>
      <c r="BS223" s="375">
        <v>7.5615160000000001</v>
      </c>
      <c r="BT223" s="375">
        <v>380.58295700000002</v>
      </c>
      <c r="BU223" s="375">
        <v>11.579308000000001</v>
      </c>
      <c r="BV223" s="375">
        <v>1.154674</v>
      </c>
      <c r="BW223" s="375">
        <v>13.111201000000001</v>
      </c>
      <c r="BX223" s="375">
        <v>3.1228439999999997</v>
      </c>
      <c r="BY223" s="387">
        <v>157.04163300000002</v>
      </c>
      <c r="BZ223" s="387">
        <v>214.82351</v>
      </c>
      <c r="CA223" s="387">
        <v>9.4690019999999997</v>
      </c>
      <c r="CB223" s="387">
        <v>89.57775500000001</v>
      </c>
      <c r="CC223" s="2167"/>
      <c r="CD223" s="2167"/>
      <c r="CE223" s="2167"/>
      <c r="CF223" s="2167"/>
      <c r="CG223" s="2167"/>
      <c r="CH223" s="2167"/>
      <c r="CI223" s="2167"/>
      <c r="CJ223" s="2167"/>
      <c r="CK223" s="2167"/>
      <c r="CL223" s="2167"/>
      <c r="CM223" s="2167"/>
      <c r="CN223" s="2167"/>
      <c r="CO223" s="2167"/>
      <c r="CP223" s="2167"/>
      <c r="CQ223" s="2167"/>
      <c r="CR223" s="2167"/>
      <c r="CS223" s="2167"/>
      <c r="CT223" s="2167"/>
      <c r="CU223" s="2167"/>
      <c r="CV223" s="2167"/>
      <c r="CW223" s="2167"/>
      <c r="CX223" s="2167"/>
      <c r="CY223" s="2167"/>
      <c r="CZ223" s="2168"/>
    </row>
    <row r="224" s="399" customFormat="true" ht="15" customHeight="true" x14ac:dyDescent="0.2">
      <c r="A224" s="2735"/>
      <c r="B224" s="1790" t="s">
        <v>20</v>
      </c>
      <c r="C224" s="1736">
        <v>99.591706295053783</v>
      </c>
      <c r="D224" s="1737">
        <v>99.427951429022983</v>
      </c>
      <c r="E224" s="1737">
        <v>99.001734045934342</v>
      </c>
      <c r="F224" s="1737">
        <v>98.381414011048278</v>
      </c>
      <c r="G224" s="1738">
        <v>92.861606729383368</v>
      </c>
      <c r="H224" s="1739">
        <v>99.634985263577548</v>
      </c>
      <c r="I224" s="1737">
        <v>98.771691210779906</v>
      </c>
      <c r="J224" s="1737">
        <v>97.85047739009255</v>
      </c>
      <c r="K224" s="1737">
        <v>95.712326527924375</v>
      </c>
      <c r="L224" s="1740">
        <v>71.516285814856346</v>
      </c>
      <c r="M224" s="1741">
        <v>99.592271494684951</v>
      </c>
      <c r="N224" s="1737">
        <v>99.595105255665601</v>
      </c>
      <c r="O224" s="1737">
        <v>99.025375420579536</v>
      </c>
      <c r="P224" s="1737">
        <v>98.798281181713193</v>
      </c>
      <c r="Q224" s="1738">
        <v>97.989333868260871</v>
      </c>
      <c r="R224" s="1739">
        <v>88.737573988117333</v>
      </c>
      <c r="S224" s="1737">
        <v>98.134830192217166</v>
      </c>
      <c r="T224" s="1737">
        <v>97.958783094136407</v>
      </c>
      <c r="U224" s="1737">
        <v>98.400356586160825</v>
      </c>
      <c r="V224" s="1737">
        <v>96.679760960827608</v>
      </c>
      <c r="W224" s="1737">
        <v>90.612702333583869</v>
      </c>
      <c r="X224" s="1737">
        <v>96.855072492474164</v>
      </c>
      <c r="Y224" s="1737">
        <v>99.335847552772876</v>
      </c>
      <c r="Z224" s="1737">
        <v>97.18808219774435</v>
      </c>
      <c r="AA224" s="1737">
        <v>99.11866162379313</v>
      </c>
      <c r="AB224" s="2260">
        <v>96.040747468360763</v>
      </c>
      <c r="AC224" s="667"/>
      <c r="AD224" s="667"/>
      <c r="AE224" s="667"/>
      <c r="AF224" s="667"/>
      <c r="AG224" s="667"/>
      <c r="AH224" s="667"/>
      <c r="AI224" s="667"/>
      <c r="AJ224" s="667"/>
      <c r="AK224" s="667"/>
      <c r="AL224" s="667"/>
      <c r="AM224" s="667"/>
      <c r="AN224" s="667"/>
      <c r="AO224" s="667"/>
      <c r="AP224" s="667"/>
      <c r="AQ224" s="667"/>
      <c r="AR224" s="667"/>
      <c r="AS224" s="667"/>
      <c r="AT224" s="667"/>
      <c r="AU224" s="667"/>
      <c r="AV224" s="667"/>
      <c r="AW224" s="667"/>
      <c r="AX224" s="667"/>
      <c r="AY224" s="667"/>
      <c r="AZ224" s="216"/>
      <c r="BA224" s="2574"/>
      <c r="BB224" s="161" t="s">
        <v>20</v>
      </c>
      <c r="BC224" s="371">
        <v>15889.782191000037</v>
      </c>
      <c r="BD224" s="375">
        <v>15846.422400000012</v>
      </c>
      <c r="BE224" s="375">
        <v>15799.626180000065</v>
      </c>
      <c r="BF224" s="375">
        <v>15674.194423999996</v>
      </c>
      <c r="BG224" s="379">
        <v>14732.109597999963</v>
      </c>
      <c r="BH224" s="383">
        <v>2878.9128260000043</v>
      </c>
      <c r="BI224" s="375">
        <v>2780.597811000006</v>
      </c>
      <c r="BJ224" s="375">
        <v>2812.2892820000025</v>
      </c>
      <c r="BK224" s="375">
        <v>2768.3125359999967</v>
      </c>
      <c r="BL224" s="379">
        <v>2064.8041889999968</v>
      </c>
      <c r="BM224" s="383">
        <v>13009.645936000015</v>
      </c>
      <c r="BN224" s="375">
        <v>13017.502088000034</v>
      </c>
      <c r="BO224" s="375">
        <v>12929.973062000008</v>
      </c>
      <c r="BP224" s="375">
        <v>12888.520336000027</v>
      </c>
      <c r="BQ224" s="379">
        <v>12791.576726999987</v>
      </c>
      <c r="BR224" s="383">
        <v>2631.9232380000008</v>
      </c>
      <c r="BS224" s="375">
        <v>663.41360799999927</v>
      </c>
      <c r="BT224" s="375">
        <v>19843.558507999929</v>
      </c>
      <c r="BU224" s="375">
        <v>819.13114799999823</v>
      </c>
      <c r="BV224" s="375">
        <v>287.19165400000037</v>
      </c>
      <c r="BW224" s="375">
        <v>264.84584100000063</v>
      </c>
      <c r="BX224" s="375">
        <v>210.75493600000016</v>
      </c>
      <c r="BY224" s="387">
        <v>30408.374042999963</v>
      </c>
      <c r="BZ224" s="387">
        <v>15946.784390000012</v>
      </c>
      <c r="CA224" s="387">
        <v>1836.182269000001</v>
      </c>
      <c r="CB224" s="387">
        <v>5029.9751580000138</v>
      </c>
      <c r="CC224" s="2167"/>
      <c r="CD224" s="2167"/>
      <c r="CE224" s="2167"/>
      <c r="CF224" s="2167"/>
      <c r="CG224" s="2167"/>
      <c r="CH224" s="2167"/>
      <c r="CI224" s="2167"/>
      <c r="CJ224" s="2167"/>
      <c r="CK224" s="2167"/>
      <c r="CL224" s="2167"/>
      <c r="CM224" s="2167"/>
      <c r="CN224" s="2167"/>
      <c r="CO224" s="2167"/>
      <c r="CP224" s="2167"/>
      <c r="CQ224" s="2167"/>
      <c r="CR224" s="2167"/>
      <c r="CS224" s="2167"/>
      <c r="CT224" s="2167"/>
      <c r="CU224" s="2167"/>
      <c r="CV224" s="2167"/>
      <c r="CW224" s="2167"/>
      <c r="CX224" s="2167"/>
      <c r="CY224" s="2167"/>
      <c r="CZ224" s="2168"/>
    </row>
    <row r="225" s="399" customFormat="true" ht="15" customHeight="true" x14ac:dyDescent="0.2">
      <c r="A225" s="2736" t="s">
        <v>346</v>
      </c>
      <c r="B225" s="1791" t="s">
        <v>347</v>
      </c>
      <c r="C225" s="1736">
        <v>0.40800737647982932</v>
      </c>
      <c r="D225" s="1737">
        <v>0.5713570056118219</v>
      </c>
      <c r="E225" s="1737">
        <v>0.99722809989281713</v>
      </c>
      <c r="F225" s="1737">
        <v>1.6158686698184679</v>
      </c>
      <c r="G225" s="1738">
        <v>7.0973811743165376</v>
      </c>
      <c r="H225" s="1739">
        <v>0.36501473642245968</v>
      </c>
      <c r="I225" s="1737">
        <v>1.2006427259433963</v>
      </c>
      <c r="J225" s="1737">
        <v>2.1344267062917548</v>
      </c>
      <c r="K225" s="1737">
        <v>4.2845864792258528</v>
      </c>
      <c r="L225" s="1740">
        <v>28.477909404461382</v>
      </c>
      <c r="M225" s="1741">
        <v>0.40737932445723102</v>
      </c>
      <c r="N225" s="1737">
        <v>0.40459802203921535</v>
      </c>
      <c r="O225" s="1737">
        <v>0.97390069772237509</v>
      </c>
      <c r="P225" s="1737">
        <v>1.1992562939492268</v>
      </c>
      <c r="Q225" s="1738">
        <v>2.0075260170824998</v>
      </c>
      <c r="R225" s="1739">
        <v>11.246154032208889</v>
      </c>
      <c r="S225" s="1737">
        <v>1.8626638150856787</v>
      </c>
      <c r="T225" s="1737">
        <v>2.0295471758845602</v>
      </c>
      <c r="U225" s="1737">
        <v>1.5911930611650922</v>
      </c>
      <c r="V225" s="1737">
        <v>3.3057234920649345</v>
      </c>
      <c r="W225" s="1737">
        <v>9.3872976664161403</v>
      </c>
      <c r="X225" s="1737">
        <v>3.1408441750512806</v>
      </c>
      <c r="Y225" s="1737">
        <v>0.66345902967877002</v>
      </c>
      <c r="Z225" s="1737">
        <v>2.8119178022556572</v>
      </c>
      <c r="AA225" s="1737">
        <v>0.88035086597111523</v>
      </c>
      <c r="AB225" s="2260">
        <v>3.9563785689542343</v>
      </c>
      <c r="AC225" s="667"/>
      <c r="AD225" s="667"/>
      <c r="AE225" s="667"/>
      <c r="AF225" s="667"/>
      <c r="AG225" s="667"/>
      <c r="AH225" s="667"/>
      <c r="AI225" s="667"/>
      <c r="AJ225" s="667"/>
      <c r="AK225" s="667"/>
      <c r="AL225" s="667"/>
      <c r="AM225" s="667"/>
      <c r="AN225" s="667"/>
      <c r="AO225" s="667"/>
      <c r="AP225" s="667"/>
      <c r="AQ225" s="667"/>
      <c r="AR225" s="667"/>
      <c r="AS225" s="667"/>
      <c r="AT225" s="667"/>
      <c r="AU225" s="667"/>
      <c r="AV225" s="667"/>
      <c r="AW225" s="667"/>
      <c r="AX225" s="667"/>
      <c r="AY225" s="667"/>
      <c r="AZ225" s="216"/>
      <c r="BA225" s="2574" t="s">
        <v>70</v>
      </c>
      <c r="BB225" s="161" t="s">
        <v>71</v>
      </c>
      <c r="BC225" s="1231" t="s">
        <v>35</v>
      </c>
      <c r="BD225" s="1251" t="s">
        <v>35</v>
      </c>
      <c r="BE225" s="1251" t="s">
        <v>35</v>
      </c>
      <c r="BF225" s="1251" t="s">
        <v>35</v>
      </c>
      <c r="BG225" s="1272" t="s">
        <v>35</v>
      </c>
      <c r="BH225" s="1293" t="s">
        <v>35</v>
      </c>
      <c r="BI225" s="1251" t="s">
        <v>35</v>
      </c>
      <c r="BJ225" s="1251" t="s">
        <v>35</v>
      </c>
      <c r="BK225" s="1251" t="s">
        <v>35</v>
      </c>
      <c r="BL225" s="1272" t="s">
        <v>35</v>
      </c>
      <c r="BM225" s="1293" t="s">
        <v>35</v>
      </c>
      <c r="BN225" s="1251" t="s">
        <v>35</v>
      </c>
      <c r="BO225" s="1251" t="s">
        <v>35</v>
      </c>
      <c r="BP225" s="1251" t="s">
        <v>35</v>
      </c>
      <c r="BQ225" s="1272" t="s">
        <v>35</v>
      </c>
      <c r="BR225" s="1293" t="s">
        <v>35</v>
      </c>
      <c r="BS225" s="1251" t="s">
        <v>35</v>
      </c>
      <c r="BT225" s="1251" t="s">
        <v>35</v>
      </c>
      <c r="BU225" s="1251" t="s">
        <v>35</v>
      </c>
      <c r="BV225" s="1251" t="s">
        <v>35</v>
      </c>
      <c r="BW225" s="1251" t="s">
        <v>35</v>
      </c>
      <c r="BX225" s="1251" t="s">
        <v>35</v>
      </c>
      <c r="BY225" s="1312" t="s">
        <v>35</v>
      </c>
      <c r="BZ225" s="1312" t="s">
        <v>35</v>
      </c>
      <c r="CA225" s="1312" t="s">
        <v>35</v>
      </c>
      <c r="CB225" s="1312" t="s">
        <v>35</v>
      </c>
      <c r="CC225" s="2168"/>
      <c r="CD225" s="2168"/>
      <c r="CE225" s="2168"/>
      <c r="CF225" s="2168"/>
      <c r="CG225" s="2168"/>
      <c r="CH225" s="2168"/>
      <c r="CI225" s="2168"/>
      <c r="CJ225" s="2168"/>
      <c r="CK225" s="2168"/>
      <c r="CL225" s="2168"/>
      <c r="CM225" s="2168"/>
      <c r="CN225" s="2168"/>
      <c r="CO225" s="2168"/>
      <c r="CP225" s="2168"/>
      <c r="CQ225" s="2168"/>
      <c r="CR225" s="2168"/>
      <c r="CS225" s="2168"/>
      <c r="CT225" s="2168"/>
      <c r="CU225" s="2168"/>
      <c r="CV225" s="2168"/>
      <c r="CW225" s="2168"/>
      <c r="CX225" s="2168"/>
      <c r="CY225" s="2168"/>
      <c r="CZ225" s="2168"/>
    </row>
    <row r="226" s="399" customFormat="true" ht="15" customHeight="true" x14ac:dyDescent="0.2">
      <c r="A226" s="2734"/>
      <c r="B226" s="1789" t="s">
        <v>348</v>
      </c>
      <c r="C226" s="1736">
        <v>98.580025645974871</v>
      </c>
      <c r="D226" s="1737">
        <v>97.74881614475126</v>
      </c>
      <c r="E226" s="1737">
        <v>97.536724024135353</v>
      </c>
      <c r="F226" s="1737">
        <v>96.647718717437996</v>
      </c>
      <c r="G226" s="1738">
        <v>91.193694952285014</v>
      </c>
      <c r="H226" s="1739">
        <v>97.946466311429305</v>
      </c>
      <c r="I226" s="1737">
        <v>94.912106761865815</v>
      </c>
      <c r="J226" s="1737">
        <v>95.515578263658625</v>
      </c>
      <c r="K226" s="1737">
        <v>95.019011574572673</v>
      </c>
      <c r="L226" s="1740">
        <v>70.930311352372115</v>
      </c>
      <c r="M226" s="1741">
        <v>98.491005945399948</v>
      </c>
      <c r="N226" s="1737">
        <v>98.4228329367577</v>
      </c>
      <c r="O226" s="1737">
        <v>97.202319915174613</v>
      </c>
      <c r="P226" s="1737">
        <v>97.056451382706143</v>
      </c>
      <c r="Q226" s="1738">
        <v>96.586010653960003</v>
      </c>
      <c r="R226" s="1739">
        <v>88.147310501618364</v>
      </c>
      <c r="S226" s="1737">
        <v>97.67230356646499</v>
      </c>
      <c r="T226" s="1737">
        <v>93.199291303362244</v>
      </c>
      <c r="U226" s="1737">
        <v>94.448344905898139</v>
      </c>
      <c r="V226" s="1737">
        <v>91.301721051420984</v>
      </c>
      <c r="W226" s="1737">
        <v>89.2965325917352</v>
      </c>
      <c r="X226" s="1737">
        <v>96.610579923676511</v>
      </c>
      <c r="Y226" s="1737">
        <v>99.014319529766894</v>
      </c>
      <c r="Z226" s="1737">
        <v>97.053643775441557</v>
      </c>
      <c r="AA226" s="1737">
        <v>97.777501095653562</v>
      </c>
      <c r="AB226" s="2260">
        <v>95.641200538908791</v>
      </c>
      <c r="AC226" s="667"/>
      <c r="AD226" s="667"/>
      <c r="AE226" s="667"/>
      <c r="AF226" s="667"/>
      <c r="AG226" s="667"/>
      <c r="AH226" s="667"/>
      <c r="AI226" s="667"/>
      <c r="AJ226" s="667"/>
      <c r="AK226" s="667"/>
      <c r="AL226" s="667"/>
      <c r="AM226" s="667"/>
      <c r="AN226" s="667"/>
      <c r="AO226" s="667"/>
      <c r="AP226" s="667"/>
      <c r="AQ226" s="667"/>
      <c r="AR226" s="667"/>
      <c r="AS226" s="667"/>
      <c r="AT226" s="667"/>
      <c r="AU226" s="667"/>
      <c r="AV226" s="667"/>
      <c r="AW226" s="667"/>
      <c r="AX226" s="667"/>
      <c r="AY226" s="667"/>
      <c r="AZ226" s="216"/>
      <c r="BA226" s="2574"/>
      <c r="BB226" s="161" t="s">
        <v>72</v>
      </c>
      <c r="BC226" s="1231" t="s">
        <v>35</v>
      </c>
      <c r="BD226" s="1251" t="s">
        <v>35</v>
      </c>
      <c r="BE226" s="1251" t="s">
        <v>35</v>
      </c>
      <c r="BF226" s="1251" t="s">
        <v>35</v>
      </c>
      <c r="BG226" s="1272" t="s">
        <v>35</v>
      </c>
      <c r="BH226" s="1293" t="s">
        <v>35</v>
      </c>
      <c r="BI226" s="1251" t="s">
        <v>35</v>
      </c>
      <c r="BJ226" s="1251" t="s">
        <v>35</v>
      </c>
      <c r="BK226" s="1251" t="s">
        <v>35</v>
      </c>
      <c r="BL226" s="1272" t="s">
        <v>35</v>
      </c>
      <c r="BM226" s="1293" t="s">
        <v>35</v>
      </c>
      <c r="BN226" s="1251" t="s">
        <v>35</v>
      </c>
      <c r="BO226" s="1251" t="s">
        <v>35</v>
      </c>
      <c r="BP226" s="1251" t="s">
        <v>35</v>
      </c>
      <c r="BQ226" s="1272" t="s">
        <v>35</v>
      </c>
      <c r="BR226" s="1293" t="s">
        <v>35</v>
      </c>
      <c r="BS226" s="1251" t="s">
        <v>35</v>
      </c>
      <c r="BT226" s="1251" t="s">
        <v>35</v>
      </c>
      <c r="BU226" s="1251" t="s">
        <v>35</v>
      </c>
      <c r="BV226" s="1251" t="s">
        <v>35</v>
      </c>
      <c r="BW226" s="1251" t="s">
        <v>35</v>
      </c>
      <c r="BX226" s="1251" t="s">
        <v>35</v>
      </c>
      <c r="BY226" s="1312" t="s">
        <v>35</v>
      </c>
      <c r="BZ226" s="1312" t="s">
        <v>35</v>
      </c>
      <c r="CA226" s="1312" t="s">
        <v>35</v>
      </c>
      <c r="CB226" s="1312" t="s">
        <v>35</v>
      </c>
      <c r="CC226" s="2168"/>
      <c r="CD226" s="2168"/>
      <c r="CE226" s="2168"/>
      <c r="CF226" s="2168"/>
      <c r="CG226" s="2168"/>
      <c r="CH226" s="2168"/>
      <c r="CI226" s="2168"/>
      <c r="CJ226" s="2168"/>
      <c r="CK226" s="2168"/>
      <c r="CL226" s="2168"/>
      <c r="CM226" s="2168"/>
      <c r="CN226" s="2168"/>
      <c r="CO226" s="2168"/>
      <c r="CP226" s="2168"/>
      <c r="CQ226" s="2168"/>
      <c r="CR226" s="2168"/>
      <c r="CS226" s="2168"/>
      <c r="CT226" s="2168"/>
      <c r="CU226" s="2168"/>
      <c r="CV226" s="2168"/>
      <c r="CW226" s="2168"/>
      <c r="CX226" s="2168"/>
      <c r="CY226" s="2168"/>
      <c r="CZ226" s="2168"/>
    </row>
    <row r="227" s="399" customFormat="true" ht="15" customHeight="true" x14ac:dyDescent="0.2">
      <c r="A227" s="2734"/>
      <c r="B227" s="1789" t="s">
        <v>349</v>
      </c>
      <c r="C227" s="1736">
        <v>7.0128062941998123E-2</v>
      </c>
      <c r="D227" s="1737">
        <v>0.12089277035137469</v>
      </c>
      <c r="E227" s="1737">
        <v>0.1039656985791881</v>
      </c>
      <c r="F227" s="1737">
        <v>0.16788228440182293</v>
      </c>
      <c r="G227" s="1738">
        <v>0.57404825759567113</v>
      </c>
      <c r="H227" s="1739">
        <v>0</v>
      </c>
      <c r="I227" s="1737">
        <v>2.2523703745760342</v>
      </c>
      <c r="J227" s="1737">
        <v>0.69964408107241416</v>
      </c>
      <c r="K227" s="1737">
        <v>7.1996920237197781E-2</v>
      </c>
      <c r="L227" s="1740">
        <v>2.0379296901565484E-2</v>
      </c>
      <c r="M227" s="1741">
        <v>8.5640531209412965E-2</v>
      </c>
      <c r="N227" s="1737">
        <v>7.3283810011423658E-2</v>
      </c>
      <c r="O227" s="1737">
        <v>7.4272875257846968E-2</v>
      </c>
      <c r="P227" s="1737">
        <v>0.2049168491067227</v>
      </c>
      <c r="Q227" s="1738">
        <v>0.15617285272173242</v>
      </c>
      <c r="R227" s="1739">
        <v>0.14448023593257592</v>
      </c>
      <c r="S227" s="1737">
        <v>0.13435734841849045</v>
      </c>
      <c r="T227" s="1737">
        <v>0.57170455259001107</v>
      </c>
      <c r="U227" s="1737">
        <v>0.52826477457202903</v>
      </c>
      <c r="V227" s="1737">
        <v>0.41150600230186429</v>
      </c>
      <c r="W227" s="1737">
        <v>0</v>
      </c>
      <c r="X227" s="1737">
        <v>0.12983868355708089</v>
      </c>
      <c r="Y227" s="1737">
        <v>0.10440638308435678</v>
      </c>
      <c r="Z227" s="1737">
        <v>0</v>
      </c>
      <c r="AA227" s="1737">
        <v>0.11204666248668148</v>
      </c>
      <c r="AB227" s="2260">
        <v>7.2588516695909072E-2</v>
      </c>
      <c r="AC227" s="667"/>
      <c r="AD227" s="667"/>
      <c r="AE227" s="667"/>
      <c r="AF227" s="667"/>
      <c r="AG227" s="667"/>
      <c r="AH227" s="667"/>
      <c r="AI227" s="667"/>
      <c r="AJ227" s="667"/>
      <c r="AK227" s="667"/>
      <c r="AL227" s="667"/>
      <c r="AM227" s="667"/>
      <c r="AN227" s="667"/>
      <c r="AO227" s="667"/>
      <c r="AP227" s="667"/>
      <c r="AQ227" s="667"/>
      <c r="AR227" s="667"/>
      <c r="AS227" s="667"/>
      <c r="AT227" s="667"/>
      <c r="AU227" s="667"/>
      <c r="AV227" s="667"/>
      <c r="AW227" s="667"/>
      <c r="AX227" s="667"/>
      <c r="AY227" s="667"/>
      <c r="AZ227" s="216"/>
      <c r="BA227" s="2574" t="s">
        <v>94</v>
      </c>
      <c r="BB227" s="161" t="s">
        <v>61</v>
      </c>
      <c r="BC227" s="1231" t="s">
        <v>35</v>
      </c>
      <c r="BD227" s="1251" t="s">
        <v>35</v>
      </c>
      <c r="BE227" s="1251" t="s">
        <v>35</v>
      </c>
      <c r="BF227" s="1251" t="s">
        <v>35</v>
      </c>
      <c r="BG227" s="1272" t="s">
        <v>35</v>
      </c>
      <c r="BH227" s="1293" t="s">
        <v>35</v>
      </c>
      <c r="BI227" s="1251" t="s">
        <v>35</v>
      </c>
      <c r="BJ227" s="1251" t="s">
        <v>35</v>
      </c>
      <c r="BK227" s="1251" t="s">
        <v>35</v>
      </c>
      <c r="BL227" s="1272" t="s">
        <v>35</v>
      </c>
      <c r="BM227" s="1293" t="s">
        <v>35</v>
      </c>
      <c r="BN227" s="1251" t="s">
        <v>35</v>
      </c>
      <c r="BO227" s="1251" t="s">
        <v>35</v>
      </c>
      <c r="BP227" s="1251" t="s">
        <v>35</v>
      </c>
      <c r="BQ227" s="1272" t="s">
        <v>35</v>
      </c>
      <c r="BR227" s="1293" t="s">
        <v>35</v>
      </c>
      <c r="BS227" s="1251" t="s">
        <v>35</v>
      </c>
      <c r="BT227" s="1251" t="s">
        <v>35</v>
      </c>
      <c r="BU227" s="1251" t="s">
        <v>35</v>
      </c>
      <c r="BV227" s="1251" t="s">
        <v>35</v>
      </c>
      <c r="BW227" s="1251" t="s">
        <v>35</v>
      </c>
      <c r="BX227" s="1251" t="s">
        <v>35</v>
      </c>
      <c r="BY227" s="1312" t="s">
        <v>35</v>
      </c>
      <c r="BZ227" s="1312" t="s">
        <v>35</v>
      </c>
      <c r="CA227" s="1312" t="s">
        <v>35</v>
      </c>
      <c r="CB227" s="1312" t="s">
        <v>35</v>
      </c>
      <c r="CC227" s="2168"/>
      <c r="CD227" s="2168"/>
      <c r="CE227" s="2168"/>
      <c r="CF227" s="2168"/>
      <c r="CG227" s="2168"/>
      <c r="CH227" s="2168"/>
      <c r="CI227" s="2168"/>
      <c r="CJ227" s="2168"/>
      <c r="CK227" s="2168"/>
      <c r="CL227" s="2168"/>
      <c r="CM227" s="2168"/>
      <c r="CN227" s="2168"/>
      <c r="CO227" s="2168"/>
      <c r="CP227" s="2168"/>
      <c r="CQ227" s="2168"/>
      <c r="CR227" s="2168"/>
      <c r="CS227" s="2168"/>
      <c r="CT227" s="2168"/>
      <c r="CU227" s="2168"/>
      <c r="CV227" s="2168"/>
      <c r="CW227" s="2168"/>
      <c r="CX227" s="2168"/>
      <c r="CY227" s="2168"/>
      <c r="CZ227" s="2168"/>
    </row>
    <row r="228" s="399" customFormat="true" ht="15" customHeight="true" x14ac:dyDescent="0.2">
      <c r="A228" s="2734"/>
      <c r="B228" s="1789" t="s">
        <v>350</v>
      </c>
      <c r="C228" s="1736">
        <v>0.94183891460332803</v>
      </c>
      <c r="D228" s="1737">
        <v>1.5589340792855249</v>
      </c>
      <c r="E228" s="1737">
        <v>1.3620821773926153</v>
      </c>
      <c r="F228" s="1737">
        <v>1.5685303283417238</v>
      </c>
      <c r="G228" s="1738">
        <v>1.1343954782082808</v>
      </c>
      <c r="H228" s="1739">
        <v>1.6885189521482082</v>
      </c>
      <c r="I228" s="1737">
        <v>1.6348801376147903</v>
      </c>
      <c r="J228" s="1737">
        <v>1.6477040401291432</v>
      </c>
      <c r="K228" s="1737">
        <v>0.62440502596425984</v>
      </c>
      <c r="L228" s="1740">
        <v>0.57139994626509205</v>
      </c>
      <c r="M228" s="1741">
        <v>1.0159741989334397</v>
      </c>
      <c r="N228" s="1737">
        <v>1.0992852311916272</v>
      </c>
      <c r="O228" s="1737">
        <v>1.7495065118451933</v>
      </c>
      <c r="P228" s="1737">
        <v>1.5393754742378793</v>
      </c>
      <c r="Q228" s="1738">
        <v>1.2502904762357927</v>
      </c>
      <c r="R228" s="1739">
        <v>0.46205523024007417</v>
      </c>
      <c r="S228" s="1737">
        <v>0.33067527003096692</v>
      </c>
      <c r="T228" s="1737">
        <v>4.1994569681633536</v>
      </c>
      <c r="U228" s="1737">
        <v>3.4321972583647615</v>
      </c>
      <c r="V228" s="1737">
        <v>4.9553716593180228</v>
      </c>
      <c r="W228" s="1737">
        <v>1.3161697418486855</v>
      </c>
      <c r="X228" s="1737">
        <v>0.11873721771518014</v>
      </c>
      <c r="Y228" s="1737">
        <v>0.21781505746997465</v>
      </c>
      <c r="Z228" s="1737">
        <v>0.13443842230279407</v>
      </c>
      <c r="AA228" s="1737">
        <v>1.2301013758886468</v>
      </c>
      <c r="AB228" s="2260">
        <v>0.32983237544102251</v>
      </c>
      <c r="AC228" s="667"/>
      <c r="AD228" s="667"/>
      <c r="AE228" s="667"/>
      <c r="AF228" s="667"/>
      <c r="AG228" s="667"/>
      <c r="AH228" s="667"/>
      <c r="AI228" s="667"/>
      <c r="AJ228" s="667"/>
      <c r="AK228" s="667"/>
      <c r="AL228" s="667"/>
      <c r="AM228" s="667"/>
      <c r="AN228" s="667"/>
      <c r="AO228" s="667"/>
      <c r="AP228" s="667"/>
      <c r="AQ228" s="667"/>
      <c r="AR228" s="667"/>
      <c r="AS228" s="667"/>
      <c r="AT228" s="667"/>
      <c r="AU228" s="667"/>
      <c r="AV228" s="667"/>
      <c r="AW228" s="667"/>
      <c r="AX228" s="667"/>
      <c r="AY228" s="667"/>
      <c r="AZ228" s="216"/>
      <c r="BA228" s="2574"/>
      <c r="BB228" s="161" t="s">
        <v>91</v>
      </c>
      <c r="BC228" s="1231" t="s">
        <v>35</v>
      </c>
      <c r="BD228" s="1251" t="s">
        <v>35</v>
      </c>
      <c r="BE228" s="1251" t="s">
        <v>35</v>
      </c>
      <c r="BF228" s="1251" t="s">
        <v>35</v>
      </c>
      <c r="BG228" s="1272" t="s">
        <v>35</v>
      </c>
      <c r="BH228" s="1293" t="s">
        <v>35</v>
      </c>
      <c r="BI228" s="1251" t="s">
        <v>35</v>
      </c>
      <c r="BJ228" s="1251" t="s">
        <v>35</v>
      </c>
      <c r="BK228" s="1251" t="s">
        <v>35</v>
      </c>
      <c r="BL228" s="1272" t="s">
        <v>35</v>
      </c>
      <c r="BM228" s="1293" t="s">
        <v>35</v>
      </c>
      <c r="BN228" s="1251" t="s">
        <v>35</v>
      </c>
      <c r="BO228" s="1251" t="s">
        <v>35</v>
      </c>
      <c r="BP228" s="1251" t="s">
        <v>35</v>
      </c>
      <c r="BQ228" s="1272" t="s">
        <v>35</v>
      </c>
      <c r="BR228" s="1293" t="s">
        <v>35</v>
      </c>
      <c r="BS228" s="1251" t="s">
        <v>35</v>
      </c>
      <c r="BT228" s="1251" t="s">
        <v>35</v>
      </c>
      <c r="BU228" s="1251" t="s">
        <v>35</v>
      </c>
      <c r="BV228" s="1251" t="s">
        <v>35</v>
      </c>
      <c r="BW228" s="1251" t="s">
        <v>35</v>
      </c>
      <c r="BX228" s="1251" t="s">
        <v>35</v>
      </c>
      <c r="BY228" s="1312" t="s">
        <v>35</v>
      </c>
      <c r="BZ228" s="1312" t="s">
        <v>35</v>
      </c>
      <c r="CA228" s="1312" t="s">
        <v>35</v>
      </c>
      <c r="CB228" s="1312" t="s">
        <v>35</v>
      </c>
      <c r="CC228" s="2168"/>
      <c r="CD228" s="2168"/>
      <c r="CE228" s="2168"/>
      <c r="CF228" s="2168"/>
      <c r="CG228" s="2168"/>
      <c r="CH228" s="2168"/>
      <c r="CI228" s="2168"/>
      <c r="CJ228" s="2168"/>
      <c r="CK228" s="2168"/>
      <c r="CL228" s="2168"/>
      <c r="CM228" s="2168"/>
      <c r="CN228" s="2168"/>
      <c r="CO228" s="2168"/>
      <c r="CP228" s="2168"/>
      <c r="CQ228" s="2168"/>
      <c r="CR228" s="2168"/>
      <c r="CS228" s="2168"/>
      <c r="CT228" s="2168"/>
      <c r="CU228" s="2168"/>
      <c r="CV228" s="2168"/>
      <c r="CW228" s="2168"/>
      <c r="CX228" s="2168"/>
      <c r="CY228" s="2168"/>
      <c r="CZ228" s="2168"/>
    </row>
    <row r="229" s="399" customFormat="true" ht="15" customHeight="true" x14ac:dyDescent="0.2">
      <c r="A229" s="2737"/>
      <c r="B229" s="1620" t="s">
        <v>171</v>
      </c>
      <c r="C229" s="1742">
        <v>0</v>
      </c>
      <c r="D229" s="1743">
        <v>0</v>
      </c>
      <c r="E229" s="1743">
        <v>0</v>
      </c>
      <c r="F229" s="1743">
        <v>0</v>
      </c>
      <c r="G229" s="1744">
        <v>4.8013759448417641E-4</v>
      </c>
      <c r="H229" s="1745">
        <v>0</v>
      </c>
      <c r="I229" s="1743">
        <v>0</v>
      </c>
      <c r="J229" s="1743">
        <v>2.6469088480698417E-3</v>
      </c>
      <c r="K229" s="1743">
        <v>0</v>
      </c>
      <c r="L229" s="1746">
        <v>0</v>
      </c>
      <c r="M229" s="1747">
        <v>0</v>
      </c>
      <c r="N229" s="1743">
        <v>0</v>
      </c>
      <c r="O229" s="1743">
        <v>0</v>
      </c>
      <c r="P229" s="1743">
        <v>0</v>
      </c>
      <c r="Q229" s="1744">
        <v>0</v>
      </c>
      <c r="R229" s="1745">
        <v>0</v>
      </c>
      <c r="S229" s="1743">
        <v>0</v>
      </c>
      <c r="T229" s="1743">
        <v>0</v>
      </c>
      <c r="U229" s="1743">
        <v>0</v>
      </c>
      <c r="V229" s="1743">
        <v>2.5677794894259427E-2</v>
      </c>
      <c r="W229" s="1743">
        <v>0</v>
      </c>
      <c r="X229" s="1743">
        <v>0</v>
      </c>
      <c r="Y229" s="1743">
        <v>0</v>
      </c>
      <c r="Z229" s="1743">
        <v>0</v>
      </c>
      <c r="AA229" s="1743">
        <v>0</v>
      </c>
      <c r="AB229" s="2261">
        <v>0</v>
      </c>
      <c r="AC229" s="667"/>
      <c r="AD229" s="667"/>
      <c r="AE229" s="667"/>
      <c r="AF229" s="667"/>
      <c r="AG229" s="667"/>
      <c r="AH229" s="667"/>
      <c r="AI229" s="667"/>
      <c r="AJ229" s="667"/>
      <c r="AK229" s="667"/>
      <c r="AL229" s="667"/>
      <c r="AM229" s="667"/>
      <c r="AN229" s="667"/>
      <c r="AO229" s="667"/>
      <c r="AP229" s="667"/>
      <c r="AQ229" s="667"/>
      <c r="AR229" s="667"/>
      <c r="AS229" s="667"/>
      <c r="AT229" s="667"/>
      <c r="AU229" s="667"/>
      <c r="AV229" s="667"/>
      <c r="AW229" s="667"/>
      <c r="AX229" s="667"/>
      <c r="AY229" s="667"/>
      <c r="AZ229" s="216"/>
      <c r="BA229" s="2574"/>
      <c r="BB229" s="161" t="s">
        <v>92</v>
      </c>
      <c r="BC229" s="1231" t="s">
        <v>35</v>
      </c>
      <c r="BD229" s="1251" t="s">
        <v>35</v>
      </c>
      <c r="BE229" s="1251" t="s">
        <v>35</v>
      </c>
      <c r="BF229" s="1251" t="s">
        <v>35</v>
      </c>
      <c r="BG229" s="1272" t="s">
        <v>35</v>
      </c>
      <c r="BH229" s="1293" t="s">
        <v>35</v>
      </c>
      <c r="BI229" s="1251" t="s">
        <v>35</v>
      </c>
      <c r="BJ229" s="1251" t="s">
        <v>35</v>
      </c>
      <c r="BK229" s="1251" t="s">
        <v>35</v>
      </c>
      <c r="BL229" s="1272" t="s">
        <v>35</v>
      </c>
      <c r="BM229" s="1293" t="s">
        <v>35</v>
      </c>
      <c r="BN229" s="1251" t="s">
        <v>35</v>
      </c>
      <c r="BO229" s="1251" t="s">
        <v>35</v>
      </c>
      <c r="BP229" s="1251" t="s">
        <v>35</v>
      </c>
      <c r="BQ229" s="1272" t="s">
        <v>35</v>
      </c>
      <c r="BR229" s="1293" t="s">
        <v>35</v>
      </c>
      <c r="BS229" s="1251" t="s">
        <v>35</v>
      </c>
      <c r="BT229" s="1251" t="s">
        <v>35</v>
      </c>
      <c r="BU229" s="1251" t="s">
        <v>35</v>
      </c>
      <c r="BV229" s="1251" t="s">
        <v>35</v>
      </c>
      <c r="BW229" s="1251" t="s">
        <v>35</v>
      </c>
      <c r="BX229" s="1251" t="s">
        <v>35</v>
      </c>
      <c r="BY229" s="1312" t="s">
        <v>35</v>
      </c>
      <c r="BZ229" s="1312" t="s">
        <v>35</v>
      </c>
      <c r="CA229" s="1312" t="s">
        <v>35</v>
      </c>
      <c r="CB229" s="1312" t="s">
        <v>35</v>
      </c>
      <c r="CC229" s="2168"/>
      <c r="CD229" s="2168"/>
      <c r="CE229" s="2168"/>
      <c r="CF229" s="2168"/>
      <c r="CG229" s="2168"/>
      <c r="CH229" s="2168"/>
      <c r="CI229" s="2168"/>
      <c r="CJ229" s="2168"/>
      <c r="CK229" s="2168"/>
      <c r="CL229" s="2168"/>
      <c r="CM229" s="2168"/>
      <c r="CN229" s="2168"/>
      <c r="CO229" s="2168"/>
      <c r="CP229" s="2168"/>
      <c r="CQ229" s="2168"/>
      <c r="CR229" s="2168"/>
      <c r="CS229" s="2168"/>
      <c r="CT229" s="2168"/>
      <c r="CU229" s="2168"/>
      <c r="CV229" s="2168"/>
      <c r="CW229" s="2168"/>
      <c r="CX229" s="2168"/>
      <c r="CY229" s="2168"/>
      <c r="CZ229" s="2168"/>
    </row>
    <row r="230" s="399" customFormat="true" ht="15" customHeight="true" x14ac:dyDescent="0.2">
      <c r="A230" s="769"/>
      <c r="B230" s="892"/>
      <c r="C230" s="976"/>
      <c r="D230" s="938"/>
      <c r="E230" s="938"/>
      <c r="F230" s="938"/>
      <c r="G230" s="939"/>
      <c r="H230" s="977"/>
      <c r="I230" s="938"/>
      <c r="J230" s="938"/>
      <c r="K230" s="938"/>
      <c r="L230" s="978"/>
      <c r="M230" s="976"/>
      <c r="N230" s="938"/>
      <c r="O230" s="938"/>
      <c r="P230" s="938"/>
      <c r="Q230" s="939"/>
      <c r="R230" s="977"/>
      <c r="S230" s="938"/>
      <c r="T230" s="938"/>
      <c r="U230" s="938"/>
      <c r="V230" s="938"/>
      <c r="W230" s="938"/>
      <c r="X230" s="938"/>
      <c r="Y230" s="938"/>
      <c r="Z230" s="938"/>
      <c r="AA230" s="938"/>
      <c r="AB230" s="978"/>
      <c r="AC230" s="667"/>
      <c r="AD230" s="667"/>
      <c r="AE230" s="667"/>
      <c r="AF230" s="667"/>
      <c r="AG230" s="667"/>
      <c r="AH230" s="667"/>
      <c r="AI230" s="667"/>
      <c r="AJ230" s="667"/>
      <c r="AK230" s="667"/>
      <c r="AL230" s="667"/>
      <c r="AM230" s="667"/>
      <c r="AN230" s="667"/>
      <c r="AO230" s="667"/>
      <c r="AP230" s="667"/>
      <c r="AQ230" s="667"/>
      <c r="AR230" s="667"/>
      <c r="AS230" s="667"/>
      <c r="AT230" s="667"/>
      <c r="AU230" s="667"/>
      <c r="AV230" s="667"/>
      <c r="AW230" s="667"/>
      <c r="AX230" s="667"/>
      <c r="AY230" s="667"/>
      <c r="AZ230" s="216"/>
      <c r="BA230" s="2574"/>
      <c r="BB230" s="161" t="s">
        <v>93</v>
      </c>
      <c r="BC230" s="1231" t="s">
        <v>35</v>
      </c>
      <c r="BD230" s="1251" t="s">
        <v>35</v>
      </c>
      <c r="BE230" s="1251" t="s">
        <v>35</v>
      </c>
      <c r="BF230" s="1251" t="s">
        <v>35</v>
      </c>
      <c r="BG230" s="1272" t="s">
        <v>35</v>
      </c>
      <c r="BH230" s="1293" t="s">
        <v>35</v>
      </c>
      <c r="BI230" s="1251" t="s">
        <v>35</v>
      </c>
      <c r="BJ230" s="1251" t="s">
        <v>35</v>
      </c>
      <c r="BK230" s="1251" t="s">
        <v>35</v>
      </c>
      <c r="BL230" s="1272" t="s">
        <v>35</v>
      </c>
      <c r="BM230" s="1293" t="s">
        <v>35</v>
      </c>
      <c r="BN230" s="1251" t="s">
        <v>35</v>
      </c>
      <c r="BO230" s="1251" t="s">
        <v>35</v>
      </c>
      <c r="BP230" s="1251" t="s">
        <v>35</v>
      </c>
      <c r="BQ230" s="1272" t="s">
        <v>35</v>
      </c>
      <c r="BR230" s="1293" t="s">
        <v>35</v>
      </c>
      <c r="BS230" s="1251" t="s">
        <v>35</v>
      </c>
      <c r="BT230" s="1251" t="s">
        <v>35</v>
      </c>
      <c r="BU230" s="1251" t="s">
        <v>35</v>
      </c>
      <c r="BV230" s="1251" t="s">
        <v>35</v>
      </c>
      <c r="BW230" s="1251" t="s">
        <v>35</v>
      </c>
      <c r="BX230" s="1251" t="s">
        <v>35</v>
      </c>
      <c r="BY230" s="1312" t="s">
        <v>35</v>
      </c>
      <c r="BZ230" s="1312" t="s">
        <v>35</v>
      </c>
      <c r="CA230" s="1312" t="s">
        <v>35</v>
      </c>
      <c r="CB230" s="1312" t="s">
        <v>35</v>
      </c>
      <c r="CC230" s="2168"/>
      <c r="CD230" s="2168"/>
      <c r="CE230" s="2168"/>
      <c r="CF230" s="2168"/>
      <c r="CG230" s="2168"/>
      <c r="CH230" s="2168"/>
      <c r="CI230" s="2168"/>
      <c r="CJ230" s="2168"/>
      <c r="CK230" s="2168"/>
      <c r="CL230" s="2168"/>
      <c r="CM230" s="2168"/>
      <c r="CN230" s="2168"/>
      <c r="CO230" s="2168"/>
      <c r="CP230" s="2168"/>
      <c r="CQ230" s="2168"/>
      <c r="CR230" s="2168"/>
      <c r="CS230" s="2168"/>
      <c r="CT230" s="2168"/>
      <c r="CU230" s="2168"/>
      <c r="CV230" s="2168"/>
      <c r="CW230" s="2168"/>
      <c r="CX230" s="2168"/>
      <c r="CY230" s="2168"/>
      <c r="CZ230" s="2168"/>
    </row>
    <row r="231" s="399" customFormat="true" ht="15" customHeight="true" x14ac:dyDescent="0.2">
      <c r="A231" s="1614"/>
      <c r="B231" s="1792"/>
      <c r="C231" s="1569"/>
      <c r="D231" s="1570"/>
      <c r="E231" s="1570"/>
      <c r="F231" s="1570"/>
      <c r="G231" s="1604"/>
      <c r="H231" s="1595"/>
      <c r="I231" s="1570"/>
      <c r="J231" s="1570"/>
      <c r="K231" s="1570"/>
      <c r="L231" s="1575"/>
      <c r="M231" s="1585"/>
      <c r="N231" s="1570"/>
      <c r="O231" s="1570"/>
      <c r="P231" s="1570"/>
      <c r="Q231" s="1604"/>
      <c r="R231" s="1595"/>
      <c r="S231" s="1570"/>
      <c r="T231" s="1570"/>
      <c r="U231" s="1570"/>
      <c r="V231" s="1570"/>
      <c r="W231" s="1570"/>
      <c r="X231" s="1570"/>
      <c r="Y231" s="1570"/>
      <c r="Z231" s="1570"/>
      <c r="AA231" s="1570"/>
      <c r="AB231" s="2262"/>
      <c r="AC231" s="667"/>
      <c r="AD231" s="667"/>
      <c r="AE231" s="667"/>
      <c r="AF231" s="667"/>
      <c r="AG231" s="667"/>
      <c r="AH231" s="667"/>
      <c r="AI231" s="667"/>
      <c r="AJ231" s="667"/>
      <c r="AK231" s="667"/>
      <c r="AL231" s="667"/>
      <c r="AM231" s="667"/>
      <c r="AN231" s="667"/>
      <c r="AO231" s="667"/>
      <c r="AP231" s="667"/>
      <c r="AQ231" s="667"/>
      <c r="AR231" s="667"/>
      <c r="AS231" s="667"/>
      <c r="AT231" s="667"/>
      <c r="AU231" s="667"/>
      <c r="AV231" s="667"/>
      <c r="AW231" s="667"/>
      <c r="AX231" s="667"/>
      <c r="AY231" s="667"/>
      <c r="AZ231" s="216"/>
      <c r="BA231" s="2775" t="s">
        <v>346</v>
      </c>
      <c r="BB231" s="161" t="s">
        <v>347</v>
      </c>
      <c r="BC231" s="345">
        <v>65.142955000000001</v>
      </c>
      <c r="BD231" s="309">
        <v>91.17077399999998</v>
      </c>
      <c r="BE231" s="309">
        <v>159.31265300000001</v>
      </c>
      <c r="BF231" s="309">
        <v>257.87423099999995</v>
      </c>
      <c r="BG231" s="346">
        <v>1132.476549999999</v>
      </c>
      <c r="BH231" s="354">
        <v>10.546953999999999</v>
      </c>
      <c r="BI231" s="309">
        <v>34.579065</v>
      </c>
      <c r="BJ231" s="309">
        <v>61.778741999999994</v>
      </c>
      <c r="BK231" s="309">
        <v>124.013496</v>
      </c>
      <c r="BL231" s="346">
        <v>822.376214</v>
      </c>
      <c r="BM231" s="354">
        <v>53.261195999999998</v>
      </c>
      <c r="BN231" s="309">
        <v>52.921458000000008</v>
      </c>
      <c r="BO231" s="309">
        <v>127.25899299999998</v>
      </c>
      <c r="BP231" s="309">
        <v>156.76768100000004</v>
      </c>
      <c r="BQ231" s="346">
        <v>262.47336399999989</v>
      </c>
      <c r="BR231" s="354">
        <v>334.03934100000004</v>
      </c>
      <c r="BS231" s="309">
        <v>12.608969000000002</v>
      </c>
      <c r="BT231" s="309">
        <v>413.49030500000009</v>
      </c>
      <c r="BU231" s="309">
        <v>13.316189</v>
      </c>
      <c r="BV231" s="309">
        <v>9.8629219999999922</v>
      </c>
      <c r="BW231" s="309">
        <v>27.437508000000001</v>
      </c>
      <c r="BX231" s="309">
        <v>6.8433070000000029</v>
      </c>
      <c r="BY231" s="310">
        <v>203.30823700000005</v>
      </c>
      <c r="BZ231" s="310">
        <v>461.38421399999982</v>
      </c>
      <c r="CA231" s="310">
        <v>16.326874</v>
      </c>
      <c r="CB231" s="310">
        <v>207.359297</v>
      </c>
      <c r="CC231" s="2169"/>
      <c r="CD231" s="2169"/>
      <c r="CE231" s="2169"/>
      <c r="CF231" s="2169"/>
      <c r="CG231" s="2169"/>
      <c r="CH231" s="2169"/>
      <c r="CI231" s="2169"/>
      <c r="CJ231" s="2169"/>
      <c r="CK231" s="2169"/>
      <c r="CL231" s="2169"/>
      <c r="CM231" s="2169"/>
      <c r="CN231" s="2169"/>
      <c r="CO231" s="2169"/>
      <c r="CP231" s="2169"/>
      <c r="CQ231" s="2169"/>
      <c r="CR231" s="2169"/>
      <c r="CS231" s="2169"/>
      <c r="CT231" s="2169"/>
      <c r="CU231" s="2169"/>
      <c r="CV231" s="2169"/>
      <c r="CW231" s="2169"/>
      <c r="CX231" s="2169"/>
      <c r="CY231" s="2169"/>
      <c r="CZ231" s="2169"/>
    </row>
    <row r="232" s="399" customFormat="true" ht="15" customHeight="true" x14ac:dyDescent="0.2">
      <c r="A232" s="1615"/>
      <c r="B232" s="1793"/>
      <c r="C232" s="1571"/>
      <c r="D232" s="1572"/>
      <c r="E232" s="1572"/>
      <c r="F232" s="1572"/>
      <c r="G232" s="1605"/>
      <c r="H232" s="1596"/>
      <c r="I232" s="1572"/>
      <c r="J232" s="1572"/>
      <c r="K232" s="1572"/>
      <c r="L232" s="1576"/>
      <c r="M232" s="1586"/>
      <c r="N232" s="1572"/>
      <c r="O232" s="1572"/>
      <c r="P232" s="1572"/>
      <c r="Q232" s="1605"/>
      <c r="R232" s="1596"/>
      <c r="S232" s="1572"/>
      <c r="T232" s="1572"/>
      <c r="U232" s="1572"/>
      <c r="V232" s="1572"/>
      <c r="W232" s="1572"/>
      <c r="X232" s="1572"/>
      <c r="Y232" s="1572"/>
      <c r="Z232" s="1572"/>
      <c r="AA232" s="1572"/>
      <c r="AB232" s="2263"/>
      <c r="AC232" s="667"/>
      <c r="AD232" s="667"/>
      <c r="AE232" s="667"/>
      <c r="AF232" s="667"/>
      <c r="AG232" s="667"/>
      <c r="AH232" s="667"/>
      <c r="AI232" s="667"/>
      <c r="AJ232" s="667"/>
      <c r="AK232" s="667"/>
      <c r="AL232" s="667"/>
      <c r="AM232" s="667"/>
      <c r="AN232" s="667"/>
      <c r="AO232" s="667"/>
      <c r="AP232" s="667"/>
      <c r="AQ232" s="667"/>
      <c r="AR232" s="667"/>
      <c r="AS232" s="667"/>
      <c r="AT232" s="667"/>
      <c r="AU232" s="667"/>
      <c r="AV232" s="667"/>
      <c r="AW232" s="667"/>
      <c r="AX232" s="667"/>
      <c r="AY232" s="667"/>
      <c r="AZ232" s="216"/>
      <c r="BA232" s="2775"/>
      <c r="BB232" s="161" t="s">
        <v>348</v>
      </c>
      <c r="BC232" s="345">
        <v>15739.407042000041</v>
      </c>
      <c r="BD232" s="309">
        <v>15597.665099000009</v>
      </c>
      <c r="BE232" s="309">
        <v>15582.026089000065</v>
      </c>
      <c r="BF232" s="309">
        <v>15423.874852999999</v>
      </c>
      <c r="BG232" s="346">
        <v>14551.102512999973</v>
      </c>
      <c r="BH232" s="354">
        <v>2830.1237500000034</v>
      </c>
      <c r="BI232" s="309">
        <v>2733.5125080000062</v>
      </c>
      <c r="BJ232" s="309">
        <v>2764.5982170000025</v>
      </c>
      <c r="BK232" s="309">
        <v>2750.2396949999975</v>
      </c>
      <c r="BL232" s="346">
        <v>2048.3034789999979</v>
      </c>
      <c r="BM232" s="354">
        <v>12876.816414000019</v>
      </c>
      <c r="BN232" s="309">
        <v>12873.71548000003</v>
      </c>
      <c r="BO232" s="309">
        <v>12701.366144000011</v>
      </c>
      <c r="BP232" s="309">
        <v>12687.292021000027</v>
      </c>
      <c r="BQ232" s="346">
        <v>12628.107887999986</v>
      </c>
      <c r="BR232" s="354">
        <v>2618.1990240000005</v>
      </c>
      <c r="BS232" s="309">
        <v>661.17516099999943</v>
      </c>
      <c r="BT232" s="309">
        <v>18987.981084999956</v>
      </c>
      <c r="BU232" s="309">
        <v>790.40817999999842</v>
      </c>
      <c r="BV232" s="309">
        <v>272.40685900000062</v>
      </c>
      <c r="BW232" s="309">
        <v>260.99889600000068</v>
      </c>
      <c r="BX232" s="309">
        <v>210.4962300000002</v>
      </c>
      <c r="BY232" s="310">
        <v>30341.627501999967</v>
      </c>
      <c r="BZ232" s="310">
        <v>15924.72550700001</v>
      </c>
      <c r="CA232" s="310">
        <v>1813.368967000001</v>
      </c>
      <c r="CB232" s="310">
        <v>5012.6881850000127</v>
      </c>
      <c r="CC232" s="2169"/>
      <c r="CD232" s="2169"/>
      <c r="CE232" s="2169"/>
      <c r="CF232" s="2169"/>
      <c r="CG232" s="2169"/>
      <c r="CH232" s="2169"/>
      <c r="CI232" s="2169"/>
      <c r="CJ232" s="2169"/>
      <c r="CK232" s="2169"/>
      <c r="CL232" s="2169"/>
      <c r="CM232" s="2169"/>
      <c r="CN232" s="2169"/>
      <c r="CO232" s="2169"/>
      <c r="CP232" s="2169"/>
      <c r="CQ232" s="2169"/>
      <c r="CR232" s="2169"/>
      <c r="CS232" s="2169"/>
      <c r="CT232" s="2169"/>
      <c r="CU232" s="2169"/>
      <c r="CV232" s="2169"/>
      <c r="CW232" s="2169"/>
      <c r="CX232" s="2169"/>
      <c r="CY232" s="2169"/>
      <c r="CZ232" s="2169"/>
    </row>
    <row r="233" s="399" customFormat="true" ht="15" customHeight="true" x14ac:dyDescent="0.2">
      <c r="A233" s="1616"/>
      <c r="B233" s="1794"/>
      <c r="C233" s="1748"/>
      <c r="D233" s="1749"/>
      <c r="E233" s="1749"/>
      <c r="F233" s="1749"/>
      <c r="G233" s="1750"/>
      <c r="H233" s="1751"/>
      <c r="I233" s="1749"/>
      <c r="J233" s="1749"/>
      <c r="K233" s="1749"/>
      <c r="L233" s="1752"/>
      <c r="M233" s="1753"/>
      <c r="N233" s="1749"/>
      <c r="O233" s="1749"/>
      <c r="P233" s="1749"/>
      <c r="Q233" s="1750"/>
      <c r="R233" s="1751"/>
      <c r="S233" s="1749"/>
      <c r="T233" s="1749"/>
      <c r="U233" s="1749"/>
      <c r="V233" s="1749"/>
      <c r="W233" s="1749"/>
      <c r="X233" s="1749"/>
      <c r="Y233" s="1749"/>
      <c r="Z233" s="1749"/>
      <c r="AA233" s="1749"/>
      <c r="AB233" s="2264"/>
      <c r="AC233" s="667"/>
      <c r="AD233" s="667"/>
      <c r="AE233" s="667"/>
      <c r="AF233" s="667"/>
      <c r="AG233" s="667"/>
      <c r="AH233" s="667"/>
      <c r="AI233" s="667"/>
      <c r="AJ233" s="667"/>
      <c r="AK233" s="667"/>
      <c r="AL233" s="667"/>
      <c r="AM233" s="667"/>
      <c r="AN233" s="667"/>
      <c r="AO233" s="667"/>
      <c r="AP233" s="667"/>
      <c r="AQ233" s="667"/>
      <c r="AR233" s="667"/>
      <c r="AS233" s="667"/>
      <c r="AT233" s="667"/>
      <c r="AU233" s="667"/>
      <c r="AV233" s="667"/>
      <c r="AW233" s="667"/>
      <c r="AX233" s="667"/>
      <c r="AY233" s="667"/>
      <c r="AZ233" s="216"/>
      <c r="BA233" s="2775"/>
      <c r="BB233" s="161" t="s">
        <v>349</v>
      </c>
      <c r="BC233" s="345">
        <v>11.196731999999999</v>
      </c>
      <c r="BD233" s="309">
        <v>19.290718999999999</v>
      </c>
      <c r="BE233" s="309">
        <v>16.609089999999998</v>
      </c>
      <c r="BF233" s="309">
        <v>26.792099999999998</v>
      </c>
      <c r="BG233" s="346">
        <v>91.596629000000007</v>
      </c>
      <c r="BH233" s="354">
        <v>0</v>
      </c>
      <c r="BI233" s="309">
        <v>64.869306999999992</v>
      </c>
      <c r="BJ233" s="309">
        <v>20.250464000000001</v>
      </c>
      <c r="BK233" s="309">
        <v>2.0838860000000001</v>
      </c>
      <c r="BL233" s="346">
        <v>0.588507</v>
      </c>
      <c r="BM233" s="354">
        <v>11.196731999999999</v>
      </c>
      <c r="BN233" s="309">
        <v>9.5855289999999993</v>
      </c>
      <c r="BO233" s="309">
        <v>9.70519</v>
      </c>
      <c r="BP233" s="309">
        <v>26.786884000000001</v>
      </c>
      <c r="BQ233" s="346">
        <v>20.418771</v>
      </c>
      <c r="BR233" s="354">
        <v>4.2914300000000001</v>
      </c>
      <c r="BS233" s="309">
        <v>0.90950799999999998</v>
      </c>
      <c r="BT233" s="309">
        <v>116.476371</v>
      </c>
      <c r="BU233" s="309">
        <v>4.4208799999999995</v>
      </c>
      <c r="BV233" s="309">
        <v>1.227765</v>
      </c>
      <c r="BW233" s="309">
        <v>0</v>
      </c>
      <c r="BX233" s="309">
        <v>0.28289399999999998</v>
      </c>
      <c r="BY233" s="310">
        <v>31.993954000000002</v>
      </c>
      <c r="BZ233" s="310">
        <v>0</v>
      </c>
      <c r="CA233" s="310">
        <v>2.0780029999999998</v>
      </c>
      <c r="CB233" s="310">
        <v>3.8044649999999995</v>
      </c>
      <c r="CC233" s="2169"/>
      <c r="CD233" s="2169"/>
      <c r="CE233" s="2169"/>
      <c r="CF233" s="2169"/>
      <c r="CG233" s="2169"/>
      <c r="CH233" s="2169"/>
      <c r="CI233" s="2169"/>
      <c r="CJ233" s="2169"/>
      <c r="CK233" s="2169"/>
      <c r="CL233" s="2169"/>
      <c r="CM233" s="2169"/>
      <c r="CN233" s="2169"/>
      <c r="CO233" s="2169"/>
      <c r="CP233" s="2169"/>
      <c r="CQ233" s="2169"/>
      <c r="CR233" s="2169"/>
      <c r="CS233" s="2169"/>
      <c r="CT233" s="2169"/>
      <c r="CU233" s="2169"/>
      <c r="CV233" s="2169"/>
      <c r="CW233" s="2169"/>
      <c r="CX233" s="2169"/>
      <c r="CY233" s="2169"/>
      <c r="CZ233" s="2169"/>
    </row>
    <row r="234" s="399" customFormat="true" ht="15" customHeight="true" x14ac:dyDescent="0.2">
      <c r="A234" s="1617"/>
      <c r="B234" s="1795"/>
      <c r="C234" s="1754"/>
      <c r="D234" s="1755"/>
      <c r="E234" s="1755"/>
      <c r="F234" s="1755"/>
      <c r="G234" s="1756"/>
      <c r="H234" s="1757"/>
      <c r="I234" s="1755"/>
      <c r="J234" s="1755"/>
      <c r="K234" s="1755"/>
      <c r="L234" s="1758"/>
      <c r="M234" s="1759"/>
      <c r="N234" s="1755"/>
      <c r="O234" s="1755"/>
      <c r="P234" s="1755"/>
      <c r="Q234" s="1756"/>
      <c r="R234" s="1757"/>
      <c r="S234" s="1755"/>
      <c r="T234" s="1755"/>
      <c r="U234" s="1755"/>
      <c r="V234" s="1755"/>
      <c r="W234" s="1755"/>
      <c r="X234" s="1755"/>
      <c r="Y234" s="1755"/>
      <c r="Z234" s="1755"/>
      <c r="AA234" s="1755"/>
      <c r="AB234" s="2265"/>
      <c r="AC234" s="667"/>
      <c r="AD234" s="667"/>
      <c r="AE234" s="667"/>
      <c r="AF234" s="667"/>
      <c r="AG234" s="667"/>
      <c r="AH234" s="667"/>
      <c r="AI234" s="667"/>
      <c r="AJ234" s="667"/>
      <c r="AK234" s="667"/>
      <c r="AL234" s="667"/>
      <c r="AM234" s="667"/>
      <c r="AN234" s="667"/>
      <c r="AO234" s="667"/>
      <c r="AP234" s="667"/>
      <c r="AQ234" s="667"/>
      <c r="AR234" s="667"/>
      <c r="AS234" s="667"/>
      <c r="AT234" s="667"/>
      <c r="AU234" s="667"/>
      <c r="AV234" s="667"/>
      <c r="AW234" s="667"/>
      <c r="AX234" s="667"/>
      <c r="AY234" s="667"/>
      <c r="AZ234" s="216"/>
      <c r="BA234" s="2775"/>
      <c r="BB234" s="161" t="s">
        <v>350</v>
      </c>
      <c r="BC234" s="345">
        <v>150.37514900000002</v>
      </c>
      <c r="BD234" s="309">
        <v>248.75730099999993</v>
      </c>
      <c r="BE234" s="309">
        <v>217.60009100000005</v>
      </c>
      <c r="BF234" s="309">
        <v>250.31957099999994</v>
      </c>
      <c r="BG234" s="346">
        <v>181.00708499999993</v>
      </c>
      <c r="BH234" s="354">
        <v>48.789075999999994</v>
      </c>
      <c r="BI234" s="309">
        <v>47.085303000000003</v>
      </c>
      <c r="BJ234" s="309">
        <v>47.691064999999995</v>
      </c>
      <c r="BK234" s="309">
        <v>18.072841</v>
      </c>
      <c r="BL234" s="346">
        <v>16.500709999999998</v>
      </c>
      <c r="BM234" s="354">
        <v>132.82952200000003</v>
      </c>
      <c r="BN234" s="309">
        <v>143.78660799999997</v>
      </c>
      <c r="BO234" s="309">
        <v>228.60691800000001</v>
      </c>
      <c r="BP234" s="309">
        <v>201.22831500000001</v>
      </c>
      <c r="BQ234" s="346">
        <v>163.46883900000003</v>
      </c>
      <c r="BR234" s="354">
        <v>13.724214</v>
      </c>
      <c r="BS234" s="309">
        <v>2.2384469999999999</v>
      </c>
      <c r="BT234" s="309">
        <v>855.57742300000041</v>
      </c>
      <c r="BU234" s="309">
        <v>28.722968000000005</v>
      </c>
      <c r="BV234" s="309">
        <v>14.784795000000001</v>
      </c>
      <c r="BW234" s="309">
        <v>3.8469450000000003</v>
      </c>
      <c r="BX234" s="309">
        <v>0.25870599999999999</v>
      </c>
      <c r="BY234" s="310">
        <v>66.746540999999993</v>
      </c>
      <c r="BZ234" s="310">
        <v>22.058883000000002</v>
      </c>
      <c r="CA234" s="310">
        <v>22.813301999999997</v>
      </c>
      <c r="CB234" s="310">
        <v>17.286973</v>
      </c>
      <c r="CC234" s="2169"/>
      <c r="CD234" s="2169"/>
      <c r="CE234" s="2169"/>
      <c r="CF234" s="2169"/>
      <c r="CG234" s="2169"/>
      <c r="CH234" s="2169"/>
      <c r="CI234" s="2169"/>
      <c r="CJ234" s="2169"/>
      <c r="CK234" s="2169"/>
      <c r="CL234" s="2169"/>
      <c r="CM234" s="2169"/>
      <c r="CN234" s="2169"/>
      <c r="CO234" s="2169"/>
      <c r="CP234" s="2169"/>
      <c r="CQ234" s="2169"/>
      <c r="CR234" s="2169"/>
      <c r="CS234" s="2169"/>
      <c r="CT234" s="2169"/>
      <c r="CU234" s="2169"/>
      <c r="CV234" s="2169"/>
      <c r="CW234" s="2169"/>
      <c r="CX234" s="2169"/>
      <c r="CY234" s="2169"/>
      <c r="CZ234" s="2169"/>
    </row>
    <row r="235" s="399" customFormat="true" ht="15" customHeight="true" x14ac:dyDescent="0.2">
      <c r="A235" s="1617"/>
      <c r="B235" s="1795"/>
      <c r="C235" s="1754"/>
      <c r="D235" s="1755"/>
      <c r="E235" s="1755"/>
      <c r="F235" s="1755"/>
      <c r="G235" s="1756"/>
      <c r="H235" s="1757"/>
      <c r="I235" s="1755"/>
      <c r="J235" s="1755"/>
      <c r="K235" s="1755"/>
      <c r="L235" s="1758"/>
      <c r="M235" s="1759"/>
      <c r="N235" s="1755"/>
      <c r="O235" s="1755"/>
      <c r="P235" s="1755"/>
      <c r="Q235" s="1756"/>
      <c r="R235" s="1757"/>
      <c r="S235" s="1755"/>
      <c r="T235" s="1755"/>
      <c r="U235" s="1755"/>
      <c r="V235" s="1755"/>
      <c r="W235" s="1755"/>
      <c r="X235" s="1755"/>
      <c r="Y235" s="1755"/>
      <c r="Z235" s="1755"/>
      <c r="AA235" s="1755"/>
      <c r="AB235" s="2265"/>
      <c r="AC235" s="667"/>
      <c r="AD235" s="667"/>
      <c r="AE235" s="667"/>
      <c r="AF235" s="667"/>
      <c r="AG235" s="667"/>
      <c r="AH235" s="667"/>
      <c r="AI235" s="667"/>
      <c r="AJ235" s="667"/>
      <c r="AK235" s="667"/>
      <c r="AL235" s="667"/>
      <c r="AM235" s="667"/>
      <c r="AN235" s="667"/>
      <c r="AO235" s="667"/>
      <c r="AP235" s="667"/>
      <c r="AQ235" s="667"/>
      <c r="AR235" s="667"/>
      <c r="AS235" s="667"/>
      <c r="AT235" s="667"/>
      <c r="AU235" s="667"/>
      <c r="AV235" s="667"/>
      <c r="AW235" s="667"/>
      <c r="AX235" s="667"/>
      <c r="AY235" s="667"/>
      <c r="AZ235" s="216"/>
      <c r="BA235" s="2775"/>
      <c r="BB235" s="161" t="s">
        <v>171</v>
      </c>
      <c r="BC235" s="345">
        <v>0</v>
      </c>
      <c r="BD235" s="309">
        <v>0</v>
      </c>
      <c r="BE235" s="309">
        <v>0</v>
      </c>
      <c r="BF235" s="309">
        <v>0</v>
      </c>
      <c r="BG235" s="346">
        <v>7.6612E-2</v>
      </c>
      <c r="BH235" s="354">
        <v>0</v>
      </c>
      <c r="BI235" s="309">
        <v>0</v>
      </c>
      <c r="BJ235" s="309">
        <v>7.6612E-2</v>
      </c>
      <c r="BK235" s="309">
        <v>0</v>
      </c>
      <c r="BL235" s="346">
        <v>0</v>
      </c>
      <c r="BM235" s="354">
        <v>0</v>
      </c>
      <c r="BN235" s="309">
        <v>0</v>
      </c>
      <c r="BO235" s="309">
        <v>0</v>
      </c>
      <c r="BP235" s="309">
        <v>0</v>
      </c>
      <c r="BQ235" s="346">
        <v>0</v>
      </c>
      <c r="BR235" s="354">
        <v>0</v>
      </c>
      <c r="BS235" s="309">
        <v>0</v>
      </c>
      <c r="BT235" s="309">
        <v>0</v>
      </c>
      <c r="BU235" s="309">
        <v>0</v>
      </c>
      <c r="BV235" s="309">
        <v>7.6612E-2</v>
      </c>
      <c r="BW235" s="309">
        <v>0</v>
      </c>
      <c r="BX235" s="309">
        <v>0</v>
      </c>
      <c r="BY235" s="310">
        <v>0</v>
      </c>
      <c r="BZ235" s="310">
        <v>0</v>
      </c>
      <c r="CA235" s="310">
        <v>0</v>
      </c>
      <c r="CB235" s="310">
        <v>0</v>
      </c>
      <c r="CC235" s="2169"/>
      <c r="CD235" s="2169"/>
      <c r="CE235" s="2169"/>
      <c r="CF235" s="2169"/>
      <c r="CG235" s="2169"/>
      <c r="CH235" s="2169"/>
      <c r="CI235" s="2169"/>
      <c r="CJ235" s="2169"/>
      <c r="CK235" s="2169"/>
      <c r="CL235" s="2169"/>
      <c r="CM235" s="2169"/>
      <c r="CN235" s="2169"/>
      <c r="CO235" s="2169"/>
      <c r="CP235" s="2169"/>
      <c r="CQ235" s="2169"/>
      <c r="CR235" s="2169"/>
      <c r="CS235" s="2169"/>
      <c r="CT235" s="2169"/>
      <c r="CU235" s="2169"/>
      <c r="CV235" s="2169"/>
      <c r="CW235" s="2169"/>
      <c r="CX235" s="2169"/>
      <c r="CY235" s="2169"/>
      <c r="CZ235" s="2169"/>
    </row>
    <row r="236" s="399" customFormat="true" ht="15" customHeight="true" x14ac:dyDescent="0.2">
      <c r="A236" s="1617"/>
      <c r="B236" s="1795"/>
      <c r="C236" s="1754"/>
      <c r="D236" s="1755"/>
      <c r="E236" s="1755"/>
      <c r="F236" s="1755"/>
      <c r="G236" s="1756"/>
      <c r="H236" s="1757"/>
      <c r="I236" s="1755"/>
      <c r="J236" s="1755"/>
      <c r="K236" s="1755"/>
      <c r="L236" s="1758"/>
      <c r="M236" s="1759"/>
      <c r="N236" s="1755"/>
      <c r="O236" s="1755"/>
      <c r="P236" s="1755"/>
      <c r="Q236" s="1756"/>
      <c r="R236" s="1757"/>
      <c r="S236" s="1755"/>
      <c r="T236" s="1755"/>
      <c r="U236" s="1755"/>
      <c r="V236" s="1755"/>
      <c r="W236" s="1755"/>
      <c r="X236" s="1755"/>
      <c r="Y236" s="1755"/>
      <c r="Z236" s="1755"/>
      <c r="AA236" s="1755"/>
      <c r="AB236" s="2265"/>
      <c r="AC236" s="667"/>
      <c r="AD236" s="667"/>
      <c r="AE236" s="667"/>
      <c r="AF236" s="667"/>
      <c r="AG236" s="667"/>
      <c r="AH236" s="667"/>
      <c r="AI236" s="667"/>
      <c r="AJ236" s="667"/>
      <c r="AK236" s="667"/>
      <c r="AL236" s="667"/>
      <c r="AM236" s="667"/>
      <c r="AN236" s="667"/>
      <c r="AO236" s="667"/>
      <c r="AP236" s="667"/>
      <c r="AQ236" s="667"/>
      <c r="AR236" s="667"/>
      <c r="AS236" s="667"/>
      <c r="AT236" s="667"/>
      <c r="AU236" s="667"/>
      <c r="AV236" s="667"/>
      <c r="AW236" s="667"/>
      <c r="AX236" s="667"/>
      <c r="AY236" s="667"/>
      <c r="AZ236" s="216"/>
      <c r="BA236" s="2776"/>
      <c r="BB236" s="161" t="s">
        <v>177</v>
      </c>
      <c r="BC236" s="345">
        <v>15966.121878000036</v>
      </c>
      <c r="BD236" s="309">
        <v>15956.883893000011</v>
      </c>
      <c r="BE236" s="309">
        <v>15975.547923000069</v>
      </c>
      <c r="BF236" s="309">
        <v>15958.860754999996</v>
      </c>
      <c r="BG236" s="346">
        <v>15956.259388999972</v>
      </c>
      <c r="BH236" s="354">
        <v>2889.4597800000042</v>
      </c>
      <c r="BI236" s="309">
        <v>2880.0461830000054</v>
      </c>
      <c r="BJ236" s="309">
        <v>2894.3951000000025</v>
      </c>
      <c r="BK236" s="309">
        <v>2894.409917999998</v>
      </c>
      <c r="BL236" s="346">
        <v>2887.7689099999934</v>
      </c>
      <c r="BM236" s="354">
        <v>13074.103864000015</v>
      </c>
      <c r="BN236" s="309">
        <v>13080.009075000034</v>
      </c>
      <c r="BO236" s="309">
        <v>13066.937245000006</v>
      </c>
      <c r="BP236" s="309">
        <v>13072.074901000031</v>
      </c>
      <c r="BQ236" s="346">
        <v>13074.468861999983</v>
      </c>
      <c r="BR236" s="354">
        <v>2970.2540090000034</v>
      </c>
      <c r="BS236" s="309">
        <v>676.93208499999855</v>
      </c>
      <c r="BT236" s="309">
        <v>20373.525183999922</v>
      </c>
      <c r="BU236" s="309">
        <v>836.86821699999825</v>
      </c>
      <c r="BV236" s="309">
        <v>298.35895300000044</v>
      </c>
      <c r="BW236" s="309">
        <v>292.28334900000061</v>
      </c>
      <c r="BX236" s="309">
        <v>217.88113700000008</v>
      </c>
      <c r="BY236" s="310">
        <v>30643.67623399997</v>
      </c>
      <c r="BZ236" s="310">
        <v>16408.16860400001</v>
      </c>
      <c r="CA236" s="310">
        <v>1854.587146000001</v>
      </c>
      <c r="CB236" s="310">
        <v>5241.1389200000149</v>
      </c>
      <c r="CC236" s="2169"/>
      <c r="CD236" s="2169"/>
      <c r="CE236" s="2169"/>
      <c r="CF236" s="2169"/>
      <c r="CG236" s="2169"/>
      <c r="CH236" s="2169"/>
      <c r="CI236" s="2169"/>
      <c r="CJ236" s="2169"/>
      <c r="CK236" s="2169"/>
      <c r="CL236" s="2169"/>
      <c r="CM236" s="2169"/>
      <c r="CN236" s="2169"/>
      <c r="CO236" s="2169"/>
      <c r="CP236" s="2169"/>
      <c r="CQ236" s="2169"/>
      <c r="CR236" s="2169"/>
      <c r="CS236" s="2169"/>
      <c r="CT236" s="2169"/>
      <c r="CU236" s="2169"/>
      <c r="CV236" s="2169"/>
      <c r="CW236" s="2169"/>
      <c r="CX236" s="2169"/>
      <c r="CY236" s="2169"/>
      <c r="CZ236" s="2169"/>
    </row>
    <row r="237" s="399" customFormat="true" ht="15" customHeight="true" x14ac:dyDescent="0.2">
      <c r="A237" s="1617"/>
      <c r="B237" s="1795"/>
      <c r="C237" s="1754"/>
      <c r="D237" s="1755"/>
      <c r="E237" s="1755"/>
      <c r="F237" s="1755"/>
      <c r="G237" s="1756"/>
      <c r="H237" s="1757"/>
      <c r="I237" s="1755"/>
      <c r="J237" s="1755"/>
      <c r="K237" s="1755"/>
      <c r="L237" s="1758"/>
      <c r="M237" s="1759"/>
      <c r="N237" s="1755"/>
      <c r="O237" s="1755"/>
      <c r="P237" s="1755"/>
      <c r="Q237" s="1756"/>
      <c r="R237" s="1757"/>
      <c r="S237" s="1755"/>
      <c r="T237" s="1755"/>
      <c r="U237" s="1755"/>
      <c r="V237" s="1755"/>
      <c r="W237" s="1755"/>
      <c r="X237" s="1755"/>
      <c r="Y237" s="1755"/>
      <c r="Z237" s="1755"/>
      <c r="AA237" s="1755"/>
      <c r="AB237" s="2265"/>
      <c r="AC237" s="667"/>
      <c r="AD237" s="667"/>
      <c r="AE237" s="667"/>
      <c r="AF237" s="667"/>
      <c r="AG237" s="667"/>
      <c r="AH237" s="667"/>
      <c r="AI237" s="667"/>
      <c r="AJ237" s="667"/>
      <c r="AK237" s="667"/>
      <c r="AL237" s="667"/>
      <c r="AM237" s="667"/>
      <c r="AN237" s="667"/>
      <c r="AO237" s="667"/>
      <c r="AP237" s="667"/>
      <c r="AQ237" s="667"/>
      <c r="AR237" s="667"/>
      <c r="AS237" s="667"/>
      <c r="AT237" s="667"/>
      <c r="AU237" s="667"/>
      <c r="AV237" s="667"/>
      <c r="AW237" s="667"/>
      <c r="AX237" s="667"/>
      <c r="AY237" s="667"/>
      <c r="AZ237" s="216"/>
      <c r="BA237" s="396"/>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310"/>
      <c r="CB237" s="310"/>
      <c r="CC237" s="2169"/>
      <c r="CD237" s="2169"/>
      <c r="CE237" s="2169"/>
      <c r="CF237" s="2169"/>
      <c r="CG237" s="2169"/>
      <c r="CH237" s="2169"/>
      <c r="CI237" s="2169"/>
      <c r="CJ237" s="2169"/>
      <c r="CK237" s="2169"/>
      <c r="CL237" s="2169"/>
      <c r="CM237" s="2169"/>
      <c r="CN237" s="2169"/>
      <c r="CO237" s="2169"/>
      <c r="CP237" s="2169"/>
      <c r="CQ237" s="2169"/>
      <c r="CR237" s="2169"/>
      <c r="CS237" s="2169"/>
      <c r="CT237" s="2169"/>
      <c r="CU237" s="2169"/>
      <c r="CV237" s="2169"/>
      <c r="CW237" s="2169"/>
      <c r="CX237" s="2169"/>
      <c r="CY237" s="2169"/>
      <c r="CZ237" s="2169"/>
    </row>
    <row r="238" s="399" customFormat="true" ht="15" customHeight="true" x14ac:dyDescent="0.2">
      <c r="A238" s="1617"/>
      <c r="B238" s="1795"/>
      <c r="C238" s="1754"/>
      <c r="D238" s="1755"/>
      <c r="E238" s="1755"/>
      <c r="F238" s="1755"/>
      <c r="G238" s="1756"/>
      <c r="H238" s="1757"/>
      <c r="I238" s="1755"/>
      <c r="J238" s="1755"/>
      <c r="K238" s="1755"/>
      <c r="L238" s="1758"/>
      <c r="M238" s="1759"/>
      <c r="N238" s="1755"/>
      <c r="O238" s="1755"/>
      <c r="P238" s="1755"/>
      <c r="Q238" s="1756"/>
      <c r="R238" s="1757"/>
      <c r="S238" s="1755"/>
      <c r="T238" s="1755"/>
      <c r="U238" s="1755"/>
      <c r="V238" s="1755"/>
      <c r="W238" s="1755"/>
      <c r="X238" s="1755"/>
      <c r="Y238" s="1755"/>
      <c r="Z238" s="1755"/>
      <c r="AA238" s="1755"/>
      <c r="AB238" s="2265"/>
      <c r="AC238" s="667"/>
      <c r="AD238" s="667"/>
      <c r="AE238" s="667"/>
      <c r="AF238" s="667"/>
      <c r="AG238" s="667"/>
      <c r="AH238" s="667"/>
      <c r="AI238" s="667"/>
      <c r="AJ238" s="667"/>
      <c r="AK238" s="667"/>
      <c r="AL238" s="667"/>
      <c r="AM238" s="667"/>
      <c r="AN238" s="667"/>
      <c r="AO238" s="667"/>
      <c r="AP238" s="667"/>
      <c r="AQ238" s="667"/>
      <c r="AR238" s="667"/>
      <c r="AS238" s="667"/>
      <c r="AT238" s="667"/>
      <c r="AU238" s="667"/>
      <c r="AV238" s="667"/>
      <c r="AW238" s="667"/>
      <c r="AX238" s="667"/>
      <c r="AY238" s="667"/>
      <c r="AZ238" s="216"/>
      <c r="BA238" s="396"/>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310"/>
      <c r="CC238" s="2169"/>
      <c r="CD238" s="2169"/>
      <c r="CE238" s="2169"/>
      <c r="CF238" s="2169"/>
      <c r="CG238" s="2169"/>
      <c r="CH238" s="2169"/>
      <c r="CI238" s="2169"/>
      <c r="CJ238" s="2169"/>
      <c r="CK238" s="2169"/>
      <c r="CL238" s="2169"/>
      <c r="CM238" s="2169"/>
      <c r="CN238" s="2169"/>
      <c r="CO238" s="2169"/>
      <c r="CP238" s="2169"/>
      <c r="CQ238" s="2169"/>
      <c r="CR238" s="2169"/>
      <c r="CS238" s="2169"/>
      <c r="CT238" s="2169"/>
      <c r="CU238" s="2169"/>
      <c r="CV238" s="2169"/>
      <c r="CW238" s="2169"/>
      <c r="CX238" s="2169"/>
      <c r="CY238" s="2169"/>
      <c r="CZ238" s="2169"/>
    </row>
    <row r="239" s="399" customFormat="true" ht="15" customHeight="true" x14ac:dyDescent="0.2">
      <c r="A239" s="1617"/>
      <c r="B239" s="1795"/>
      <c r="C239" s="1754"/>
      <c r="D239" s="1755"/>
      <c r="E239" s="1755"/>
      <c r="F239" s="1755"/>
      <c r="G239" s="1756"/>
      <c r="H239" s="1757"/>
      <c r="I239" s="1755"/>
      <c r="J239" s="1755"/>
      <c r="K239" s="1755"/>
      <c r="L239" s="1758"/>
      <c r="M239" s="1759"/>
      <c r="N239" s="1755"/>
      <c r="O239" s="1755"/>
      <c r="P239" s="1755"/>
      <c r="Q239" s="1756"/>
      <c r="R239" s="1757"/>
      <c r="S239" s="1755"/>
      <c r="T239" s="1755"/>
      <c r="U239" s="1755"/>
      <c r="V239" s="1755"/>
      <c r="W239" s="1755"/>
      <c r="X239" s="1755"/>
      <c r="Y239" s="1755"/>
      <c r="Z239" s="1755"/>
      <c r="AA239" s="1755"/>
      <c r="AB239" s="2265"/>
      <c r="AC239" s="667"/>
      <c r="AD239" s="667"/>
      <c r="AE239" s="667"/>
      <c r="AF239" s="667"/>
      <c r="AG239" s="667"/>
      <c r="AH239" s="667"/>
      <c r="AI239" s="667"/>
      <c r="AJ239" s="667"/>
      <c r="AK239" s="667"/>
      <c r="AL239" s="667"/>
      <c r="AM239" s="667"/>
      <c r="AN239" s="667"/>
      <c r="AO239" s="667"/>
      <c r="AP239" s="667"/>
      <c r="AQ239" s="667"/>
      <c r="AR239" s="667"/>
      <c r="AS239" s="667"/>
      <c r="AT239" s="667"/>
      <c r="AU239" s="667"/>
      <c r="AV239" s="667"/>
      <c r="AW239" s="667"/>
      <c r="AX239" s="667"/>
      <c r="AY239" s="667"/>
      <c r="AZ239" s="216"/>
      <c r="BA239" s="396"/>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310"/>
      <c r="CC239" s="2169"/>
      <c r="CD239" s="2169"/>
      <c r="CE239" s="2169"/>
      <c r="CF239" s="2169"/>
      <c r="CG239" s="2169"/>
      <c r="CH239" s="2169"/>
      <c r="CI239" s="2169"/>
      <c r="CJ239" s="2169"/>
      <c r="CK239" s="2169"/>
      <c r="CL239" s="2169"/>
      <c r="CM239" s="2169"/>
      <c r="CN239" s="2169"/>
      <c r="CO239" s="2169"/>
      <c r="CP239" s="2169"/>
      <c r="CQ239" s="2169"/>
      <c r="CR239" s="2169"/>
      <c r="CS239" s="2169"/>
      <c r="CT239" s="2169"/>
      <c r="CU239" s="2169"/>
      <c r="CV239" s="2169"/>
      <c r="CW239" s="2169"/>
      <c r="CX239" s="2169"/>
      <c r="CY239" s="2169"/>
      <c r="CZ239" s="2169"/>
    </row>
    <row r="240" s="399" customFormat="true" ht="15" customHeight="true" x14ac:dyDescent="0.2">
      <c r="A240" s="1617"/>
      <c r="B240" s="1621"/>
      <c r="C240" s="1754"/>
      <c r="D240" s="1755"/>
      <c r="E240" s="1755"/>
      <c r="F240" s="1755"/>
      <c r="G240" s="1756"/>
      <c r="H240" s="1757"/>
      <c r="I240" s="1755"/>
      <c r="J240" s="1755"/>
      <c r="K240" s="1755"/>
      <c r="L240" s="1758"/>
      <c r="M240" s="1759"/>
      <c r="N240" s="1755"/>
      <c r="O240" s="1755"/>
      <c r="P240" s="1755"/>
      <c r="Q240" s="1756"/>
      <c r="R240" s="1757"/>
      <c r="S240" s="1755"/>
      <c r="T240" s="1755"/>
      <c r="U240" s="1755"/>
      <c r="V240" s="1755"/>
      <c r="W240" s="1755"/>
      <c r="X240" s="1755"/>
      <c r="Y240" s="1755"/>
      <c r="Z240" s="1755"/>
      <c r="AA240" s="1755"/>
      <c r="AB240" s="2265"/>
      <c r="AC240" s="667"/>
      <c r="AD240" s="667"/>
      <c r="AE240" s="667"/>
      <c r="AF240" s="667"/>
      <c r="AG240" s="667"/>
      <c r="AH240" s="667"/>
      <c r="AI240" s="667"/>
      <c r="AJ240" s="667"/>
      <c r="AK240" s="667"/>
      <c r="AL240" s="667"/>
      <c r="AM240" s="667"/>
      <c r="AN240" s="667"/>
      <c r="AO240" s="667"/>
      <c r="AP240" s="667"/>
      <c r="AQ240" s="667"/>
      <c r="AR240" s="667"/>
      <c r="AS240" s="667"/>
      <c r="AT240" s="667"/>
      <c r="AU240" s="667"/>
      <c r="AV240" s="667"/>
      <c r="AW240" s="667"/>
      <c r="AX240" s="667"/>
      <c r="AY240" s="667"/>
      <c r="AZ240" s="216"/>
      <c r="BA240" s="396"/>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310"/>
      <c r="CC240" s="2169"/>
      <c r="CD240" s="2169"/>
      <c r="CE240" s="2169"/>
      <c r="CF240" s="2169"/>
      <c r="CG240" s="2169"/>
      <c r="CH240" s="2169"/>
      <c r="CI240" s="2169"/>
      <c r="CJ240" s="2169"/>
      <c r="CK240" s="2169"/>
      <c r="CL240" s="2169"/>
      <c r="CM240" s="2169"/>
      <c r="CN240" s="2169"/>
      <c r="CO240" s="2169"/>
      <c r="CP240" s="2169"/>
      <c r="CQ240" s="2169"/>
      <c r="CR240" s="2169"/>
      <c r="CS240" s="2169"/>
      <c r="CT240" s="2169"/>
      <c r="CU240" s="2169"/>
      <c r="CV240" s="2169"/>
      <c r="CW240" s="2169"/>
      <c r="CX240" s="2169"/>
      <c r="CY240" s="2169"/>
      <c r="CZ240" s="2169"/>
    </row>
    <row r="241" s="399" customFormat="true" ht="15" customHeight="true" x14ac:dyDescent="0.2">
      <c r="A241" s="1618"/>
      <c r="B241" s="1796"/>
      <c r="C241" s="1760"/>
      <c r="D241" s="1761"/>
      <c r="E241" s="1761"/>
      <c r="F241" s="1761"/>
      <c r="G241" s="1762"/>
      <c r="H241" s="1763"/>
      <c r="I241" s="1761"/>
      <c r="J241" s="1761"/>
      <c r="K241" s="1761"/>
      <c r="L241" s="1764"/>
      <c r="M241" s="1765"/>
      <c r="N241" s="1761"/>
      <c r="O241" s="1761"/>
      <c r="P241" s="1761"/>
      <c r="Q241" s="1762"/>
      <c r="R241" s="1763"/>
      <c r="S241" s="1761"/>
      <c r="T241" s="1761"/>
      <c r="U241" s="1761"/>
      <c r="V241" s="1761"/>
      <c r="W241" s="1761"/>
      <c r="X241" s="1761"/>
      <c r="Y241" s="1761"/>
      <c r="Z241" s="1761"/>
      <c r="AA241" s="1761"/>
      <c r="AB241" s="2266"/>
      <c r="AC241" s="667"/>
      <c r="AD241" s="667"/>
      <c r="AE241" s="667"/>
      <c r="AF241" s="667"/>
      <c r="AG241" s="667"/>
      <c r="AH241" s="667"/>
      <c r="AI241" s="667"/>
      <c r="AJ241" s="667"/>
      <c r="AK241" s="667"/>
      <c r="AL241" s="667"/>
      <c r="AM241" s="667"/>
      <c r="AN241" s="667"/>
      <c r="AO241" s="667"/>
      <c r="AP241" s="667"/>
      <c r="AQ241" s="667"/>
      <c r="AR241" s="667"/>
      <c r="AS241" s="667"/>
      <c r="AT241" s="667"/>
      <c r="AU241" s="667"/>
      <c r="AV241" s="667"/>
      <c r="AW241" s="667"/>
      <c r="AX241" s="667"/>
      <c r="AY241" s="667"/>
      <c r="AZ241" s="216"/>
      <c r="BA241" s="396"/>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310"/>
      <c r="CC241" s="2169"/>
      <c r="CD241" s="2169"/>
      <c r="CE241" s="2169"/>
      <c r="CF241" s="2169"/>
      <c r="CG241" s="2169"/>
      <c r="CH241" s="2169"/>
      <c r="CI241" s="2169"/>
      <c r="CJ241" s="2169"/>
      <c r="CK241" s="2169"/>
      <c r="CL241" s="2169"/>
      <c r="CM241" s="2169"/>
      <c r="CN241" s="2169"/>
      <c r="CO241" s="2169"/>
      <c r="CP241" s="2169"/>
      <c r="CQ241" s="2169"/>
      <c r="CR241" s="2169"/>
      <c r="CS241" s="2169"/>
      <c r="CT241" s="2169"/>
      <c r="CU241" s="2169"/>
      <c r="CV241" s="2169"/>
      <c r="CW241" s="2169"/>
      <c r="CX241" s="2169"/>
      <c r="CY241" s="2169"/>
      <c r="CZ241" s="2169"/>
    </row>
    <row r="242" s="399" customFormat="true" ht="15" customHeight="true" x14ac:dyDescent="0.2">
      <c r="A242" s="769"/>
      <c r="B242" s="892"/>
      <c r="C242" s="976"/>
      <c r="D242" s="938"/>
      <c r="E242" s="938"/>
      <c r="F242" s="938"/>
      <c r="G242" s="939"/>
      <c r="H242" s="977"/>
      <c r="I242" s="938"/>
      <c r="J242" s="938"/>
      <c r="K242" s="938"/>
      <c r="L242" s="978"/>
      <c r="M242" s="976"/>
      <c r="N242" s="938"/>
      <c r="O242" s="938"/>
      <c r="P242" s="938"/>
      <c r="Q242" s="939"/>
      <c r="R242" s="977"/>
      <c r="S242" s="938"/>
      <c r="T242" s="938"/>
      <c r="U242" s="938"/>
      <c r="V242" s="938"/>
      <c r="W242" s="938"/>
      <c r="X242" s="938"/>
      <c r="Y242" s="938"/>
      <c r="Z242" s="938"/>
      <c r="AA242" s="938"/>
      <c r="AB242" s="978"/>
      <c r="AC242" s="667"/>
      <c r="AD242" s="667"/>
      <c r="AE242" s="667"/>
      <c r="AF242" s="667"/>
      <c r="AG242" s="667"/>
      <c r="AH242" s="667"/>
      <c r="AI242" s="667"/>
      <c r="AJ242" s="667"/>
      <c r="AK242" s="667"/>
      <c r="AL242" s="667"/>
      <c r="AM242" s="667"/>
      <c r="AN242" s="667"/>
      <c r="AO242" s="667"/>
      <c r="AP242" s="667"/>
      <c r="AQ242" s="667"/>
      <c r="AR242" s="667"/>
      <c r="AS242" s="667"/>
      <c r="AT242" s="667"/>
      <c r="AU242" s="667"/>
      <c r="AV242" s="667"/>
      <c r="AW242" s="667"/>
      <c r="AX242" s="667"/>
      <c r="AY242" s="667"/>
      <c r="AZ242" s="216"/>
      <c r="BA242" s="396"/>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310"/>
      <c r="CC242" s="2169"/>
      <c r="CD242" s="2169"/>
      <c r="CE242" s="2169"/>
      <c r="CF242" s="2169"/>
      <c r="CG242" s="2169"/>
      <c r="CH242" s="2169"/>
      <c r="CI242" s="2169"/>
      <c r="CJ242" s="2169"/>
      <c r="CK242" s="2169"/>
      <c r="CL242" s="2169"/>
      <c r="CM242" s="2169"/>
      <c r="CN242" s="2169"/>
      <c r="CO242" s="2169"/>
      <c r="CP242" s="2169"/>
      <c r="CQ242" s="2169"/>
      <c r="CR242" s="2169"/>
      <c r="CS242" s="2169"/>
      <c r="CT242" s="2169"/>
      <c r="CU242" s="2169"/>
      <c r="CV242" s="2169"/>
      <c r="CW242" s="2169"/>
      <c r="CX242" s="2169"/>
      <c r="CY242" s="2169"/>
      <c r="CZ242" s="2169"/>
    </row>
    <row r="243" s="399" customFormat="true" ht="15" customHeight="true" x14ac:dyDescent="0.2">
      <c r="A243" s="769"/>
      <c r="B243" s="892"/>
      <c r="C243" s="976"/>
      <c r="D243" s="938"/>
      <c r="E243" s="938"/>
      <c r="F243" s="938"/>
      <c r="G243" s="939"/>
      <c r="H243" s="977"/>
      <c r="I243" s="938"/>
      <c r="J243" s="938"/>
      <c r="K243" s="938"/>
      <c r="L243" s="978"/>
      <c r="M243" s="976"/>
      <c r="N243" s="938"/>
      <c r="O243" s="938"/>
      <c r="P243" s="938"/>
      <c r="Q243" s="939"/>
      <c r="R243" s="977"/>
      <c r="S243" s="938"/>
      <c r="T243" s="938"/>
      <c r="U243" s="938"/>
      <c r="V243" s="938"/>
      <c r="W243" s="938"/>
      <c r="X243" s="938"/>
      <c r="Y243" s="938"/>
      <c r="Z243" s="938"/>
      <c r="AA243" s="938"/>
      <c r="AB243" s="978"/>
      <c r="AC243" s="667"/>
      <c r="AD243" s="667"/>
      <c r="AE243" s="667"/>
      <c r="AF243" s="667"/>
      <c r="AG243" s="667"/>
      <c r="AH243" s="667"/>
      <c r="AI243" s="667"/>
      <c r="AJ243" s="667"/>
      <c r="AK243" s="667"/>
      <c r="AL243" s="667"/>
      <c r="AM243" s="667"/>
      <c r="AN243" s="667"/>
      <c r="AO243" s="667"/>
      <c r="AP243" s="667"/>
      <c r="AQ243" s="667"/>
      <c r="AR243" s="667"/>
      <c r="AS243" s="667"/>
      <c r="AT243" s="667"/>
      <c r="AU243" s="667"/>
      <c r="AV243" s="667"/>
      <c r="AW243" s="667"/>
      <c r="AX243" s="667"/>
      <c r="AY243" s="667"/>
      <c r="AZ243" s="216"/>
      <c r="BA243" s="396"/>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310"/>
      <c r="CC243" s="2169"/>
      <c r="CD243" s="2169"/>
      <c r="CE243" s="2169"/>
      <c r="CF243" s="2169"/>
      <c r="CG243" s="2169"/>
      <c r="CH243" s="2169"/>
      <c r="CI243" s="2169"/>
      <c r="CJ243" s="2169"/>
      <c r="CK243" s="2169"/>
      <c r="CL243" s="2169"/>
      <c r="CM243" s="2169"/>
      <c r="CN243" s="2169"/>
      <c r="CO243" s="2169"/>
      <c r="CP243" s="2169"/>
      <c r="CQ243" s="2169"/>
      <c r="CR243" s="2169"/>
      <c r="CS243" s="2169"/>
      <c r="CT243" s="2169"/>
      <c r="CU243" s="2169"/>
      <c r="CV243" s="2169"/>
      <c r="CW243" s="2169"/>
      <c r="CX243" s="2169"/>
      <c r="CY243" s="2169"/>
      <c r="CZ243" s="2169"/>
    </row>
    <row r="244" s="399" customFormat="true" ht="15" customHeight="true" x14ac:dyDescent="0.2">
      <c r="A244" s="769"/>
      <c r="B244" s="892"/>
      <c r="C244" s="976"/>
      <c r="D244" s="938"/>
      <c r="E244" s="938"/>
      <c r="F244" s="938"/>
      <c r="G244" s="939"/>
      <c r="H244" s="977"/>
      <c r="I244" s="938"/>
      <c r="J244" s="938"/>
      <c r="K244" s="938"/>
      <c r="L244" s="978"/>
      <c r="M244" s="976"/>
      <c r="N244" s="938"/>
      <c r="O244" s="938"/>
      <c r="P244" s="938"/>
      <c r="Q244" s="939"/>
      <c r="R244" s="977"/>
      <c r="S244" s="938"/>
      <c r="T244" s="938"/>
      <c r="U244" s="938"/>
      <c r="V244" s="938"/>
      <c r="W244" s="938"/>
      <c r="X244" s="938"/>
      <c r="Y244" s="938"/>
      <c r="Z244" s="938"/>
      <c r="AA244" s="938"/>
      <c r="AB244" s="978"/>
      <c r="AC244" s="667"/>
      <c r="AD244" s="667"/>
      <c r="AE244" s="667"/>
      <c r="AF244" s="667"/>
      <c r="AG244" s="667"/>
      <c r="AH244" s="667"/>
      <c r="AI244" s="667"/>
      <c r="AJ244" s="667"/>
      <c r="AK244" s="667"/>
      <c r="AL244" s="667"/>
      <c r="AM244" s="667"/>
      <c r="AN244" s="667"/>
      <c r="AO244" s="667"/>
      <c r="AP244" s="667"/>
      <c r="AQ244" s="667"/>
      <c r="AR244" s="667"/>
      <c r="AS244" s="667"/>
      <c r="AT244" s="667"/>
      <c r="AU244" s="667"/>
      <c r="AV244" s="667"/>
      <c r="AW244" s="667"/>
      <c r="AX244" s="667"/>
      <c r="AY244" s="667"/>
      <c r="AZ244" s="216"/>
      <c r="BA244" s="396"/>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310"/>
      <c r="CC244" s="2169"/>
      <c r="CD244" s="2169"/>
      <c r="CE244" s="2169"/>
      <c r="CF244" s="2169"/>
      <c r="CG244" s="2169"/>
      <c r="CH244" s="2169"/>
      <c r="CI244" s="2169"/>
      <c r="CJ244" s="2169"/>
      <c r="CK244" s="2169"/>
      <c r="CL244" s="2169"/>
      <c r="CM244" s="2169"/>
      <c r="CN244" s="2169"/>
      <c r="CO244" s="2169"/>
      <c r="CP244" s="2169"/>
      <c r="CQ244" s="2169"/>
      <c r="CR244" s="2169"/>
      <c r="CS244" s="2169"/>
      <c r="CT244" s="2169"/>
      <c r="CU244" s="2169"/>
      <c r="CV244" s="2169"/>
      <c r="CW244" s="2169"/>
      <c r="CX244" s="2169"/>
      <c r="CY244" s="2169"/>
      <c r="CZ244" s="2169"/>
    </row>
    <row r="245" s="399" customFormat="true" ht="15" customHeight="true" x14ac:dyDescent="0.2">
      <c r="A245" s="769"/>
      <c r="B245" s="892"/>
      <c r="C245" s="976"/>
      <c r="D245" s="938"/>
      <c r="E245" s="938"/>
      <c r="F245" s="938"/>
      <c r="G245" s="939"/>
      <c r="H245" s="977"/>
      <c r="I245" s="938"/>
      <c r="J245" s="938"/>
      <c r="K245" s="938"/>
      <c r="L245" s="978"/>
      <c r="M245" s="976"/>
      <c r="N245" s="938"/>
      <c r="O245" s="938"/>
      <c r="P245" s="938"/>
      <c r="Q245" s="939"/>
      <c r="R245" s="977"/>
      <c r="S245" s="938"/>
      <c r="T245" s="938"/>
      <c r="U245" s="938"/>
      <c r="V245" s="938"/>
      <c r="W245" s="938"/>
      <c r="X245" s="938"/>
      <c r="Y245" s="938"/>
      <c r="Z245" s="938"/>
      <c r="AA245" s="938"/>
      <c r="AB245" s="978"/>
      <c r="AC245" s="667"/>
      <c r="AD245" s="667"/>
      <c r="AE245" s="667"/>
      <c r="AF245" s="667"/>
      <c r="AG245" s="667"/>
      <c r="AH245" s="667"/>
      <c r="AI245" s="667"/>
      <c r="AJ245" s="667"/>
      <c r="AK245" s="667"/>
      <c r="AL245" s="667"/>
      <c r="AM245" s="667"/>
      <c r="AN245" s="667"/>
      <c r="AO245" s="667"/>
      <c r="AP245" s="667"/>
      <c r="AQ245" s="667"/>
      <c r="AR245" s="667"/>
      <c r="AS245" s="667"/>
      <c r="AT245" s="667"/>
      <c r="AU245" s="667"/>
      <c r="AV245" s="667"/>
      <c r="AW245" s="667"/>
      <c r="AX245" s="667"/>
      <c r="AY245" s="667"/>
      <c r="AZ245" s="216"/>
      <c r="BA245" s="396"/>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310"/>
      <c r="CC245" s="2169"/>
      <c r="CD245" s="2169"/>
      <c r="CE245" s="2169"/>
      <c r="CF245" s="2169"/>
      <c r="CG245" s="2169"/>
      <c r="CH245" s="2169"/>
      <c r="CI245" s="2169"/>
      <c r="CJ245" s="2169"/>
      <c r="CK245" s="2169"/>
      <c r="CL245" s="2169"/>
      <c r="CM245" s="2169"/>
      <c r="CN245" s="2169"/>
      <c r="CO245" s="2169"/>
      <c r="CP245" s="2169"/>
      <c r="CQ245" s="2169"/>
      <c r="CR245" s="2169"/>
      <c r="CS245" s="2169"/>
      <c r="CT245" s="2169"/>
      <c r="CU245" s="2169"/>
      <c r="CV245" s="2169"/>
      <c r="CW245" s="2169"/>
      <c r="CX245" s="2169"/>
      <c r="CY245" s="2169"/>
      <c r="CZ245" s="2169"/>
    </row>
    <row r="246" s="399" customFormat="true" ht="15" customHeight="true" x14ac:dyDescent="0.2">
      <c r="A246" s="769"/>
      <c r="B246" s="892"/>
      <c r="C246" s="976"/>
      <c r="D246" s="938"/>
      <c r="E246" s="938"/>
      <c r="F246" s="938"/>
      <c r="G246" s="939"/>
      <c r="H246" s="977"/>
      <c r="I246" s="938"/>
      <c r="J246" s="938"/>
      <c r="K246" s="938"/>
      <c r="L246" s="978"/>
      <c r="M246" s="976"/>
      <c r="N246" s="938"/>
      <c r="O246" s="938"/>
      <c r="P246" s="938"/>
      <c r="Q246" s="939"/>
      <c r="R246" s="977"/>
      <c r="S246" s="938"/>
      <c r="T246" s="938"/>
      <c r="U246" s="938"/>
      <c r="V246" s="938"/>
      <c r="W246" s="938"/>
      <c r="X246" s="938"/>
      <c r="Y246" s="938"/>
      <c r="Z246" s="938"/>
      <c r="AA246" s="938"/>
      <c r="AB246" s="978"/>
      <c r="AC246" s="667"/>
      <c r="AD246" s="667"/>
      <c r="AE246" s="667"/>
      <c r="AF246" s="667"/>
      <c r="AG246" s="667"/>
      <c r="AH246" s="667"/>
      <c r="AI246" s="667"/>
      <c r="AJ246" s="667"/>
      <c r="AK246" s="667"/>
      <c r="AL246" s="667"/>
      <c r="AM246" s="667"/>
      <c r="AN246" s="667"/>
      <c r="AO246" s="667"/>
      <c r="AP246" s="667"/>
      <c r="AQ246" s="667"/>
      <c r="AR246" s="667"/>
      <c r="AS246" s="667"/>
      <c r="AT246" s="667"/>
      <c r="AU246" s="667"/>
      <c r="AV246" s="667"/>
      <c r="AW246" s="667"/>
      <c r="AX246" s="667"/>
      <c r="AY246" s="667"/>
      <c r="AZ246" s="216"/>
      <c r="BA246" s="396"/>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310"/>
      <c r="CC246" s="2169"/>
      <c r="CD246" s="2169"/>
      <c r="CE246" s="2169"/>
      <c r="CF246" s="2169"/>
      <c r="CG246" s="2169"/>
      <c r="CH246" s="2169"/>
      <c r="CI246" s="2169"/>
      <c r="CJ246" s="2169"/>
      <c r="CK246" s="2169"/>
      <c r="CL246" s="2169"/>
      <c r="CM246" s="2169"/>
      <c r="CN246" s="2169"/>
      <c r="CO246" s="2169"/>
      <c r="CP246" s="2169"/>
      <c r="CQ246" s="2169"/>
      <c r="CR246" s="2169"/>
      <c r="CS246" s="2169"/>
      <c r="CT246" s="2169"/>
      <c r="CU246" s="2169"/>
      <c r="CV246" s="2169"/>
      <c r="CW246" s="2169"/>
      <c r="CX246" s="2169"/>
      <c r="CY246" s="2169"/>
      <c r="CZ246" s="2169"/>
    </row>
    <row r="247" s="399" customFormat="true" ht="15" customHeight="true" x14ac:dyDescent="0.2">
      <c r="A247" s="769"/>
      <c r="B247" s="892"/>
      <c r="C247" s="976"/>
      <c r="D247" s="938"/>
      <c r="E247" s="938"/>
      <c r="F247" s="938"/>
      <c r="G247" s="939"/>
      <c r="H247" s="977"/>
      <c r="I247" s="938"/>
      <c r="J247" s="938"/>
      <c r="K247" s="938"/>
      <c r="L247" s="978"/>
      <c r="M247" s="976"/>
      <c r="N247" s="938"/>
      <c r="O247" s="938"/>
      <c r="P247" s="938"/>
      <c r="Q247" s="939"/>
      <c r="R247" s="977"/>
      <c r="S247" s="938"/>
      <c r="T247" s="938"/>
      <c r="U247" s="938"/>
      <c r="V247" s="938"/>
      <c r="W247" s="938"/>
      <c r="X247" s="938"/>
      <c r="Y247" s="938"/>
      <c r="Z247" s="938"/>
      <c r="AA247" s="938"/>
      <c r="AB247" s="978"/>
      <c r="AC247" s="667"/>
      <c r="AD247" s="667"/>
      <c r="AE247" s="667"/>
      <c r="AF247" s="667"/>
      <c r="AG247" s="667"/>
      <c r="AH247" s="667"/>
      <c r="AI247" s="667"/>
      <c r="AJ247" s="667"/>
      <c r="AK247" s="667"/>
      <c r="AL247" s="667"/>
      <c r="AM247" s="667"/>
      <c r="AN247" s="667"/>
      <c r="AO247" s="667"/>
      <c r="AP247" s="667"/>
      <c r="AQ247" s="667"/>
      <c r="AR247" s="667"/>
      <c r="AS247" s="667"/>
      <c r="AT247" s="667"/>
      <c r="AU247" s="667"/>
      <c r="AV247" s="667"/>
      <c r="AW247" s="667"/>
      <c r="AX247" s="667"/>
      <c r="AY247" s="667"/>
      <c r="AZ247" s="216"/>
      <c r="BA247" s="396"/>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310"/>
      <c r="CC247" s="2169"/>
      <c r="CD247" s="2169"/>
      <c r="CE247" s="2169"/>
      <c r="CF247" s="2169"/>
      <c r="CG247" s="2169"/>
      <c r="CH247" s="2169"/>
      <c r="CI247" s="2169"/>
      <c r="CJ247" s="2169"/>
      <c r="CK247" s="2169"/>
      <c r="CL247" s="2169"/>
      <c r="CM247" s="2169"/>
      <c r="CN247" s="2169"/>
      <c r="CO247" s="2169"/>
      <c r="CP247" s="2169"/>
      <c r="CQ247" s="2169"/>
      <c r="CR247" s="2169"/>
      <c r="CS247" s="2169"/>
      <c r="CT247" s="2169"/>
      <c r="CU247" s="2169"/>
      <c r="CV247" s="2169"/>
      <c r="CW247" s="2169"/>
      <c r="CX247" s="2169"/>
      <c r="CY247" s="2169"/>
      <c r="CZ247" s="2169"/>
    </row>
    <row r="248" s="399" customFormat="true" ht="15" customHeight="true" x14ac:dyDescent="0.2">
      <c r="A248" s="774"/>
      <c r="B248" s="913"/>
      <c r="C248" s="1066"/>
      <c r="D248" s="989"/>
      <c r="E248" s="989"/>
      <c r="F248" s="989"/>
      <c r="G248" s="990"/>
      <c r="H248" s="1067"/>
      <c r="I248" s="989"/>
      <c r="J248" s="989"/>
      <c r="K248" s="989"/>
      <c r="L248" s="1068"/>
      <c r="M248" s="1066"/>
      <c r="N248" s="989"/>
      <c r="O248" s="989"/>
      <c r="P248" s="989"/>
      <c r="Q248" s="990"/>
      <c r="R248" s="1067"/>
      <c r="S248" s="989"/>
      <c r="T248" s="989"/>
      <c r="U248" s="989"/>
      <c r="V248" s="989"/>
      <c r="W248" s="989"/>
      <c r="X248" s="989"/>
      <c r="Y248" s="989"/>
      <c r="Z248" s="989"/>
      <c r="AA248" s="989"/>
      <c r="AB248" s="1068"/>
      <c r="AC248" s="667"/>
      <c r="AD248" s="667"/>
      <c r="AE248" s="667"/>
      <c r="AF248" s="667"/>
      <c r="AG248" s="667"/>
      <c r="AH248" s="667"/>
      <c r="AI248" s="667"/>
      <c r="AJ248" s="667"/>
      <c r="AK248" s="667"/>
      <c r="AL248" s="667"/>
      <c r="AM248" s="667"/>
      <c r="AN248" s="667"/>
      <c r="AO248" s="667"/>
      <c r="AP248" s="667"/>
      <c r="AQ248" s="667"/>
      <c r="AR248" s="667"/>
      <c r="AS248" s="667"/>
      <c r="AT248" s="667"/>
      <c r="AU248" s="667"/>
      <c r="AV248" s="667"/>
      <c r="AW248" s="667"/>
      <c r="AX248" s="667"/>
      <c r="AY248" s="667"/>
      <c r="AZ248" s="216"/>
      <c r="BA248" s="396"/>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361"/>
      <c r="CC248" s="2169"/>
      <c r="CD248" s="2169"/>
      <c r="CE248" s="2169"/>
      <c r="CF248" s="2169"/>
      <c r="CG248" s="2169"/>
      <c r="CH248" s="2169"/>
      <c r="CI248" s="2169"/>
      <c r="CJ248" s="2169"/>
      <c r="CK248" s="2169"/>
      <c r="CL248" s="2169"/>
      <c r="CM248" s="2169"/>
      <c r="CN248" s="2169"/>
      <c r="CO248" s="2169"/>
      <c r="CP248" s="2169"/>
      <c r="CQ248" s="2169"/>
      <c r="CR248" s="2169"/>
      <c r="CS248" s="2169"/>
      <c r="CT248" s="2169"/>
      <c r="CU248" s="2169"/>
      <c r="CV248" s="2169"/>
      <c r="CW248" s="2169"/>
      <c r="CX248" s="2169"/>
      <c r="CY248" s="2169"/>
      <c r="CZ248" s="2169"/>
    </row>
    <row r="249" s="399" customFormat="true" ht="250.15" customHeight="true" x14ac:dyDescent="0.2">
      <c r="B249" s="398"/>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7"/>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92"/>
      <c r="BB250" s="238"/>
      <c r="BC250" s="392"/>
      <c r="BD250" s="392"/>
      <c r="BE250" s="392"/>
      <c r="BF250" s="392"/>
      <c r="BG250" s="392"/>
      <c r="BH250" s="392"/>
      <c r="BI250" s="392"/>
      <c r="BJ250" s="392"/>
      <c r="BK250" s="392"/>
      <c r="BL250" s="392"/>
      <c r="BM250" s="392"/>
      <c r="BN250" s="392"/>
      <c r="BO250" s="392"/>
      <c r="BP250" s="392"/>
      <c r="BQ250" s="392"/>
      <c r="BR250" s="392"/>
      <c r="BS250" s="392"/>
      <c r="BT250" s="392"/>
      <c r="BU250" s="392"/>
      <c r="BV250" s="392"/>
      <c r="BW250" s="392"/>
      <c r="BX250" s="392"/>
      <c r="BY250" s="392"/>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7"/>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92"/>
      <c r="BB251" s="238"/>
      <c r="BC251" s="392"/>
      <c r="BD251" s="392"/>
      <c r="BE251" s="392"/>
      <c r="BF251" s="392"/>
      <c r="BG251" s="392"/>
      <c r="BH251" s="392"/>
      <c r="BI251" s="392"/>
      <c r="BJ251" s="392"/>
      <c r="BK251" s="392"/>
      <c r="BL251" s="392"/>
      <c r="BM251" s="392"/>
      <c r="BN251" s="392"/>
      <c r="BO251" s="392"/>
      <c r="BP251" s="392"/>
      <c r="BQ251" s="392"/>
      <c r="BR251" s="392"/>
      <c r="BS251" s="392"/>
      <c r="BT251" s="392"/>
      <c r="BU251" s="392"/>
      <c r="BV251" s="392"/>
      <c r="BW251" s="392"/>
      <c r="BX251" s="392"/>
      <c r="BY251" s="392"/>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7"/>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92"/>
      <c r="BB252" s="238"/>
      <c r="BC252" s="392"/>
      <c r="BD252" s="392"/>
      <c r="BE252" s="392"/>
      <c r="BF252" s="392"/>
      <c r="BG252" s="392"/>
      <c r="BH252" s="392"/>
      <c r="BI252" s="392"/>
      <c r="BJ252" s="392"/>
      <c r="BK252" s="392"/>
      <c r="BL252" s="392"/>
      <c r="BM252" s="392"/>
      <c r="BN252" s="392"/>
      <c r="BO252" s="392"/>
      <c r="BP252" s="392"/>
      <c r="BQ252" s="392"/>
      <c r="BR252" s="392"/>
      <c r="BS252" s="392"/>
      <c r="BT252" s="392"/>
      <c r="BU252" s="392"/>
      <c r="BV252" s="392"/>
      <c r="BW252" s="392"/>
      <c r="BX252" s="392"/>
      <c r="BY252" s="392"/>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7"/>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92"/>
      <c r="BB253" s="238"/>
      <c r="BC253" s="392"/>
      <c r="BD253" s="392"/>
      <c r="BE253" s="392"/>
      <c r="BF253" s="392"/>
      <c r="BG253" s="392"/>
      <c r="BH253" s="392"/>
      <c r="BI253" s="392"/>
      <c r="BJ253" s="392"/>
      <c r="BK253" s="392"/>
      <c r="BL253" s="392"/>
      <c r="BM253" s="392"/>
      <c r="BN253" s="392"/>
      <c r="BO253" s="392"/>
      <c r="BP253" s="392"/>
      <c r="BQ253" s="392"/>
      <c r="BR253" s="392"/>
      <c r="BS253" s="392"/>
      <c r="BT253" s="392"/>
      <c r="BU253" s="392"/>
      <c r="BV253" s="392"/>
      <c r="BW253" s="392"/>
      <c r="BX253" s="392"/>
      <c r="BY253" s="392"/>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7"/>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92"/>
      <c r="BB254" s="238"/>
      <c r="BC254" s="392"/>
      <c r="BD254" s="392"/>
      <c r="BE254" s="392"/>
      <c r="BF254" s="392"/>
      <c r="BG254" s="392"/>
      <c r="BH254" s="392"/>
      <c r="BI254" s="392"/>
      <c r="BJ254" s="392"/>
      <c r="BK254" s="392"/>
      <c r="BL254" s="392"/>
      <c r="BM254" s="392"/>
      <c r="BN254" s="392"/>
      <c r="BO254" s="392"/>
      <c r="BP254" s="392"/>
      <c r="BQ254" s="392"/>
      <c r="BR254" s="392"/>
      <c r="BS254" s="392"/>
      <c r="BT254" s="392"/>
      <c r="BU254" s="392"/>
      <c r="BV254" s="392"/>
      <c r="BW254" s="392"/>
      <c r="BX254" s="392"/>
      <c r="BY254" s="392"/>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7"/>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92"/>
      <c r="BB255" s="238"/>
      <c r="BC255" s="392"/>
      <c r="BD255" s="392"/>
      <c r="BE255" s="392"/>
      <c r="BF255" s="392"/>
      <c r="BG255" s="392"/>
      <c r="BH255" s="392"/>
      <c r="BI255" s="392"/>
      <c r="BJ255" s="392"/>
      <c r="BK255" s="392"/>
      <c r="BL255" s="392"/>
      <c r="BM255" s="392"/>
      <c r="BN255" s="392"/>
      <c r="BO255" s="392"/>
      <c r="BP255" s="392"/>
      <c r="BQ255" s="392"/>
      <c r="BR255" s="392"/>
      <c r="BS255" s="392"/>
      <c r="BT255" s="392"/>
      <c r="BU255" s="392"/>
      <c r="BV255" s="392"/>
      <c r="BW255" s="392"/>
      <c r="BX255" s="392"/>
      <c r="BY255" s="392"/>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7"/>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92"/>
      <c r="BB256" s="238"/>
      <c r="BC256" s="392"/>
      <c r="BD256" s="392"/>
      <c r="BE256" s="392"/>
      <c r="BF256" s="392"/>
      <c r="BG256" s="392"/>
      <c r="BH256" s="392"/>
      <c r="BI256" s="392"/>
      <c r="BJ256" s="392"/>
      <c r="BK256" s="392"/>
      <c r="BL256" s="392"/>
      <c r="BM256" s="392"/>
      <c r="BN256" s="392"/>
      <c r="BO256" s="392"/>
      <c r="BP256" s="392"/>
      <c r="BQ256" s="392"/>
      <c r="BR256" s="392"/>
      <c r="BS256" s="392"/>
      <c r="BT256" s="392"/>
      <c r="BU256" s="392"/>
      <c r="BV256" s="392"/>
      <c r="BW256" s="392"/>
      <c r="BX256" s="392"/>
      <c r="BY256" s="392"/>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7"/>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92"/>
      <c r="BB257" s="238"/>
      <c r="BC257" s="392"/>
      <c r="BD257" s="392"/>
      <c r="BE257" s="392"/>
      <c r="BF257" s="392"/>
      <c r="BG257" s="392"/>
      <c r="BH257" s="392"/>
      <c r="BI257" s="392"/>
      <c r="BJ257" s="392"/>
      <c r="BK257" s="392"/>
      <c r="BL257" s="392"/>
      <c r="BM257" s="392"/>
      <c r="BN257" s="392"/>
      <c r="BO257" s="392"/>
      <c r="BP257" s="392"/>
      <c r="BQ257" s="392"/>
      <c r="BR257" s="392"/>
      <c r="BS257" s="392"/>
      <c r="BT257" s="392"/>
      <c r="BU257" s="392"/>
      <c r="BV257" s="392"/>
      <c r="BW257" s="392"/>
      <c r="BX257" s="392"/>
      <c r="BY257" s="392"/>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7"/>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92"/>
      <c r="BB258" s="238"/>
      <c r="BC258" s="392"/>
      <c r="BD258" s="392"/>
      <c r="BE258" s="392"/>
      <c r="BF258" s="392"/>
      <c r="BG258" s="392"/>
      <c r="BH258" s="392"/>
      <c r="BI258" s="392"/>
      <c r="BJ258" s="392"/>
      <c r="BK258" s="392"/>
      <c r="BL258" s="392"/>
      <c r="BM258" s="392"/>
      <c r="BN258" s="392"/>
      <c r="BO258" s="392"/>
      <c r="BP258" s="392"/>
      <c r="BQ258" s="392"/>
      <c r="BR258" s="392"/>
      <c r="BS258" s="392"/>
      <c r="BT258" s="392"/>
      <c r="BU258" s="392"/>
      <c r="BV258" s="392"/>
      <c r="BW258" s="392"/>
      <c r="BX258" s="392"/>
      <c r="BY258" s="392"/>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399" customFormat="true" ht="15" customHeight="true" x14ac:dyDescent="0.2">
      <c r="B259" s="398"/>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2575" t="s">
        <v>114</v>
      </c>
      <c r="BD259" s="2576"/>
      <c r="BE259" s="2576"/>
      <c r="BF259" s="2576"/>
      <c r="BG259" s="2577"/>
      <c r="BH259" s="2578" t="s">
        <v>38</v>
      </c>
      <c r="BI259" s="2576"/>
      <c r="BJ259" s="2576"/>
      <c r="BK259" s="2576"/>
      <c r="BL259" s="2577"/>
      <c r="BM259" s="2578" t="s">
        <v>37</v>
      </c>
      <c r="BN259" s="2576"/>
      <c r="BO259" s="2576"/>
      <c r="BP259" s="2576"/>
      <c r="BQ259" s="2579"/>
      <c r="BR259" s="2085" t="s">
        <v>137</v>
      </c>
      <c r="BS259" s="2086"/>
      <c r="BT259" s="2086"/>
      <c r="BU259" s="2086"/>
      <c r="BV259" s="2086"/>
      <c r="BW259" s="2086"/>
      <c r="BX259" s="2086"/>
      <c r="BY259" s="2087"/>
      <c r="BZ259" s="313"/>
      <c r="CA259" s="313"/>
      <c r="CB259" s="313"/>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399" customFormat="true" ht="24" x14ac:dyDescent="0.2">
      <c r="B260" s="398"/>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336</v>
      </c>
      <c r="BS260" s="178" t="s">
        <v>149</v>
      </c>
      <c r="BT260" s="178" t="s">
        <v>150</v>
      </c>
      <c r="BU260" s="178" t="s">
        <v>337</v>
      </c>
      <c r="BV260" s="178" t="s">
        <v>152</v>
      </c>
      <c r="BW260" s="178" t="s">
        <v>153</v>
      </c>
      <c r="BX260" s="178" t="s">
        <v>154</v>
      </c>
      <c r="BY260" s="179" t="s">
        <v>155</v>
      </c>
      <c r="BZ260" s="179" t="s">
        <v>156</v>
      </c>
      <c r="CA260" s="179" t="s">
        <v>157</v>
      </c>
      <c r="CB260" s="179" t="s">
        <v>158</v>
      </c>
      <c r="CC260" s="2170"/>
      <c r="CD260" s="2170"/>
      <c r="CE260" s="2170"/>
      <c r="CF260" s="2170"/>
      <c r="CG260" s="2170"/>
      <c r="CH260" s="2170"/>
      <c r="CI260" s="2170"/>
      <c r="CJ260" s="2170"/>
      <c r="CK260" s="2170"/>
      <c r="CL260" s="2170"/>
      <c r="CM260" s="2170"/>
      <c r="CN260" s="2170"/>
      <c r="CO260" s="2170"/>
      <c r="CP260" s="2170"/>
      <c r="CQ260" s="2170"/>
      <c r="CR260" s="2170"/>
      <c r="CS260" s="2170"/>
      <c r="CT260" s="2170"/>
      <c r="CU260" s="2170"/>
      <c r="CV260" s="2170"/>
      <c r="CW260" s="2170"/>
      <c r="CX260" s="2170"/>
      <c r="CY260" s="2170"/>
      <c r="CZ260" s="2170"/>
    </row>
    <row r="261" s="399" customFormat="true" ht="15" customHeight="true" x14ac:dyDescent="0.2">
      <c r="B261" s="398"/>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580" t="s">
        <v>73</v>
      </c>
      <c r="BB261" s="294" t="s">
        <v>49</v>
      </c>
      <c r="BC261" s="1232" t="s">
        <v>35</v>
      </c>
      <c r="BD261" s="1252" t="s">
        <v>35</v>
      </c>
      <c r="BE261" s="1252" t="s">
        <v>35</v>
      </c>
      <c r="BF261" s="1252" t="s">
        <v>35</v>
      </c>
      <c r="BG261" s="1273" t="s">
        <v>35</v>
      </c>
      <c r="BH261" s="1294" t="s">
        <v>35</v>
      </c>
      <c r="BI261" s="1252" t="s">
        <v>35</v>
      </c>
      <c r="BJ261" s="1252" t="s">
        <v>35</v>
      </c>
      <c r="BK261" s="1252" t="s">
        <v>35</v>
      </c>
      <c r="BL261" s="1273" t="s">
        <v>35</v>
      </c>
      <c r="BM261" s="1294" t="s">
        <v>35</v>
      </c>
      <c r="BN261" s="1252" t="s">
        <v>35</v>
      </c>
      <c r="BO261" s="1252" t="s">
        <v>35</v>
      </c>
      <c r="BP261" s="1252" t="s">
        <v>35</v>
      </c>
      <c r="BQ261" s="1273" t="s">
        <v>35</v>
      </c>
      <c r="BR261" s="1294" t="s">
        <v>35</v>
      </c>
      <c r="BS261" s="1252" t="s">
        <v>35</v>
      </c>
      <c r="BT261" s="1252" t="s">
        <v>35</v>
      </c>
      <c r="BU261" s="1252" t="s">
        <v>35</v>
      </c>
      <c r="BV261" s="1252" t="s">
        <v>35</v>
      </c>
      <c r="BW261" s="1252" t="s">
        <v>35</v>
      </c>
      <c r="BX261" s="1252" t="s">
        <v>35</v>
      </c>
      <c r="BY261" s="1313" t="s">
        <v>35</v>
      </c>
      <c r="BZ261" s="1313" t="s">
        <v>35</v>
      </c>
      <c r="CA261" s="1313" t="s">
        <v>35</v>
      </c>
      <c r="CB261" s="1313" t="s">
        <v>35</v>
      </c>
      <c r="CC261" s="2171"/>
      <c r="CD261" s="2171"/>
      <c r="CE261" s="2171"/>
      <c r="CF261" s="2171"/>
      <c r="CG261" s="2171"/>
      <c r="CH261" s="2171"/>
      <c r="CI261" s="2171"/>
      <c r="CJ261" s="2171"/>
      <c r="CK261" s="2171"/>
      <c r="CL261" s="2171"/>
      <c r="CM261" s="2171"/>
      <c r="CN261" s="2171"/>
      <c r="CO261" s="2171"/>
      <c r="CP261" s="2171"/>
      <c r="CQ261" s="2171"/>
      <c r="CR261" s="2171"/>
      <c r="CS261" s="2171"/>
      <c r="CT261" s="2171"/>
      <c r="CU261" s="2171"/>
      <c r="CV261" s="2171"/>
      <c r="CW261" s="2171"/>
      <c r="CX261" s="2171"/>
      <c r="CY261" s="2171"/>
      <c r="CZ261" s="2171"/>
    </row>
    <row r="262" s="399" customFormat="true" ht="15" customHeight="true" x14ac:dyDescent="0.2">
      <c r="B262" s="398"/>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581"/>
      <c r="BB262" s="295" t="s">
        <v>48</v>
      </c>
      <c r="BC262" s="1233" t="s">
        <v>35</v>
      </c>
      <c r="BD262" s="1253" t="s">
        <v>35</v>
      </c>
      <c r="BE262" s="1253" t="s">
        <v>35</v>
      </c>
      <c r="BF262" s="1253" t="s">
        <v>35</v>
      </c>
      <c r="BG262" s="1274" t="s">
        <v>35</v>
      </c>
      <c r="BH262" s="1295" t="s">
        <v>35</v>
      </c>
      <c r="BI262" s="1253" t="s">
        <v>35</v>
      </c>
      <c r="BJ262" s="1253" t="s">
        <v>35</v>
      </c>
      <c r="BK262" s="1253" t="s">
        <v>35</v>
      </c>
      <c r="BL262" s="1274" t="s">
        <v>35</v>
      </c>
      <c r="BM262" s="1295" t="s">
        <v>35</v>
      </c>
      <c r="BN262" s="1253" t="s">
        <v>35</v>
      </c>
      <c r="BO262" s="1253" t="s">
        <v>35</v>
      </c>
      <c r="BP262" s="1253" t="s">
        <v>35</v>
      </c>
      <c r="BQ262" s="1274" t="s">
        <v>35</v>
      </c>
      <c r="BR262" s="1295" t="s">
        <v>35</v>
      </c>
      <c r="BS262" s="1253" t="s">
        <v>35</v>
      </c>
      <c r="BT262" s="1253" t="s">
        <v>35</v>
      </c>
      <c r="BU262" s="1253" t="s">
        <v>35</v>
      </c>
      <c r="BV262" s="1253" t="s">
        <v>35</v>
      </c>
      <c r="BW262" s="1253" t="s">
        <v>35</v>
      </c>
      <c r="BX262" s="1253" t="s">
        <v>35</v>
      </c>
      <c r="BY262" s="1314" t="s">
        <v>35</v>
      </c>
      <c r="BZ262" s="1314" t="s">
        <v>35</v>
      </c>
      <c r="CA262" s="1314" t="s">
        <v>35</v>
      </c>
      <c r="CB262" s="1314" t="s">
        <v>35</v>
      </c>
      <c r="CC262" s="2172"/>
      <c r="CD262" s="2172"/>
      <c r="CE262" s="2172"/>
      <c r="CF262" s="2172"/>
      <c r="CG262" s="2172"/>
      <c r="CH262" s="2172"/>
      <c r="CI262" s="2172"/>
      <c r="CJ262" s="2172"/>
      <c r="CK262" s="2172"/>
      <c r="CL262" s="2172"/>
      <c r="CM262" s="2172"/>
      <c r="CN262" s="2172"/>
      <c r="CO262" s="2172"/>
      <c r="CP262" s="2172"/>
      <c r="CQ262" s="2172"/>
      <c r="CR262" s="2172"/>
      <c r="CS262" s="2172"/>
      <c r="CT262" s="2172"/>
      <c r="CU262" s="2172"/>
      <c r="CV262" s="2172"/>
      <c r="CW262" s="2172"/>
      <c r="CX262" s="2172"/>
      <c r="CY262" s="2172"/>
      <c r="CZ262" s="2172"/>
    </row>
    <row r="263" s="399" customFormat="true" ht="15" customHeight="true" x14ac:dyDescent="0.2">
      <c r="B263" s="398"/>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581"/>
      <c r="BB263" s="295" t="s">
        <v>112</v>
      </c>
      <c r="BC263" s="1233" t="s">
        <v>35</v>
      </c>
      <c r="BD263" s="1253" t="s">
        <v>35</v>
      </c>
      <c r="BE263" s="1253" t="s">
        <v>35</v>
      </c>
      <c r="BF263" s="1253" t="s">
        <v>35</v>
      </c>
      <c r="BG263" s="1274" t="s">
        <v>35</v>
      </c>
      <c r="BH263" s="1295" t="s">
        <v>35</v>
      </c>
      <c r="BI263" s="1253" t="s">
        <v>35</v>
      </c>
      <c r="BJ263" s="1253" t="s">
        <v>35</v>
      </c>
      <c r="BK263" s="1253" t="s">
        <v>35</v>
      </c>
      <c r="BL263" s="1274" t="s">
        <v>35</v>
      </c>
      <c r="BM263" s="1295" t="s">
        <v>35</v>
      </c>
      <c r="BN263" s="1253" t="s">
        <v>35</v>
      </c>
      <c r="BO263" s="1253" t="s">
        <v>35</v>
      </c>
      <c r="BP263" s="1253" t="s">
        <v>35</v>
      </c>
      <c r="BQ263" s="1274" t="s">
        <v>35</v>
      </c>
      <c r="BR263" s="1295" t="s">
        <v>35</v>
      </c>
      <c r="BS263" s="1253" t="s">
        <v>35</v>
      </c>
      <c r="BT263" s="1253" t="s">
        <v>35</v>
      </c>
      <c r="BU263" s="1253" t="s">
        <v>35</v>
      </c>
      <c r="BV263" s="1253" t="s">
        <v>35</v>
      </c>
      <c r="BW263" s="1253" t="s">
        <v>35</v>
      </c>
      <c r="BX263" s="1253" t="s">
        <v>35</v>
      </c>
      <c r="BY263" s="1314" t="s">
        <v>35</v>
      </c>
      <c r="BZ263" s="1314" t="s">
        <v>35</v>
      </c>
      <c r="CA263" s="1314" t="s">
        <v>35</v>
      </c>
      <c r="CB263" s="1314" t="s">
        <v>35</v>
      </c>
      <c r="CC263" s="2172"/>
      <c r="CD263" s="2172"/>
      <c r="CE263" s="2172"/>
      <c r="CF263" s="2172"/>
      <c r="CG263" s="2172"/>
      <c r="CH263" s="2172"/>
      <c r="CI263" s="2172"/>
      <c r="CJ263" s="2172"/>
      <c r="CK263" s="2172"/>
      <c r="CL263" s="2172"/>
      <c r="CM263" s="2172"/>
      <c r="CN263" s="2172"/>
      <c r="CO263" s="2172"/>
      <c r="CP263" s="2172"/>
      <c r="CQ263" s="2172"/>
      <c r="CR263" s="2172"/>
      <c r="CS263" s="2172"/>
      <c r="CT263" s="2172"/>
      <c r="CU263" s="2172"/>
      <c r="CV263" s="2172"/>
      <c r="CW263" s="2172"/>
      <c r="CX263" s="2172"/>
      <c r="CY263" s="2172"/>
      <c r="CZ263" s="2172"/>
    </row>
    <row r="264" s="399" customFormat="true" ht="15" customHeight="true" x14ac:dyDescent="0.2">
      <c r="B264" s="398"/>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581" t="s">
        <v>74</v>
      </c>
      <c r="BB264" s="295" t="s">
        <v>88</v>
      </c>
      <c r="BC264" s="1233" t="s">
        <v>35</v>
      </c>
      <c r="BD264" s="1253" t="s">
        <v>35</v>
      </c>
      <c r="BE264" s="1253" t="s">
        <v>35</v>
      </c>
      <c r="BF264" s="1253" t="s">
        <v>35</v>
      </c>
      <c r="BG264" s="1274" t="s">
        <v>35</v>
      </c>
      <c r="BH264" s="1295" t="s">
        <v>35</v>
      </c>
      <c r="BI264" s="1253" t="s">
        <v>35</v>
      </c>
      <c r="BJ264" s="1253" t="s">
        <v>35</v>
      </c>
      <c r="BK264" s="1253" t="s">
        <v>35</v>
      </c>
      <c r="BL264" s="1274" t="s">
        <v>35</v>
      </c>
      <c r="BM264" s="1295" t="s">
        <v>35</v>
      </c>
      <c r="BN264" s="1253" t="s">
        <v>35</v>
      </c>
      <c r="BO264" s="1253" t="s">
        <v>35</v>
      </c>
      <c r="BP264" s="1253" t="s">
        <v>35</v>
      </c>
      <c r="BQ264" s="1274" t="s">
        <v>35</v>
      </c>
      <c r="BR264" s="1295" t="s">
        <v>35</v>
      </c>
      <c r="BS264" s="1253" t="s">
        <v>35</v>
      </c>
      <c r="BT264" s="1253" t="s">
        <v>35</v>
      </c>
      <c r="BU264" s="1253" t="s">
        <v>35</v>
      </c>
      <c r="BV264" s="1253" t="s">
        <v>35</v>
      </c>
      <c r="BW264" s="1253" t="s">
        <v>35</v>
      </c>
      <c r="BX264" s="1253" t="s">
        <v>35</v>
      </c>
      <c r="BY264" s="1314" t="s">
        <v>35</v>
      </c>
      <c r="BZ264" s="1314" t="s">
        <v>35</v>
      </c>
      <c r="CA264" s="1314" t="s">
        <v>35</v>
      </c>
      <c r="CB264" s="1314" t="s">
        <v>35</v>
      </c>
      <c r="CC264" s="2172"/>
      <c r="CD264" s="2172"/>
      <c r="CE264" s="2172"/>
      <c r="CF264" s="2172"/>
      <c r="CG264" s="2172"/>
      <c r="CH264" s="2172"/>
      <c r="CI264" s="2172"/>
      <c r="CJ264" s="2172"/>
      <c r="CK264" s="2172"/>
      <c r="CL264" s="2172"/>
      <c r="CM264" s="2172"/>
      <c r="CN264" s="2172"/>
      <c r="CO264" s="2172"/>
      <c r="CP264" s="2172"/>
      <c r="CQ264" s="2172"/>
      <c r="CR264" s="2172"/>
      <c r="CS264" s="2172"/>
      <c r="CT264" s="2172"/>
      <c r="CU264" s="2172"/>
      <c r="CV264" s="2172"/>
      <c r="CW264" s="2172"/>
      <c r="CX264" s="2172"/>
      <c r="CY264" s="2172"/>
      <c r="CZ264" s="2172"/>
    </row>
    <row r="265" s="399" customFormat="true" ht="15" customHeight="true" x14ac:dyDescent="0.2">
      <c r="B265" s="398"/>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581"/>
      <c r="BB265" s="295" t="s">
        <v>89</v>
      </c>
      <c r="BC265" s="1233" t="s">
        <v>35</v>
      </c>
      <c r="BD265" s="1253" t="s">
        <v>35</v>
      </c>
      <c r="BE265" s="1253" t="s">
        <v>35</v>
      </c>
      <c r="BF265" s="1253" t="s">
        <v>35</v>
      </c>
      <c r="BG265" s="1274" t="s">
        <v>35</v>
      </c>
      <c r="BH265" s="1295" t="s">
        <v>35</v>
      </c>
      <c r="BI265" s="1253" t="s">
        <v>35</v>
      </c>
      <c r="BJ265" s="1253" t="s">
        <v>35</v>
      </c>
      <c r="BK265" s="1253" t="s">
        <v>35</v>
      </c>
      <c r="BL265" s="1274" t="s">
        <v>35</v>
      </c>
      <c r="BM265" s="1295" t="s">
        <v>35</v>
      </c>
      <c r="BN265" s="1253" t="s">
        <v>35</v>
      </c>
      <c r="BO265" s="1253" t="s">
        <v>35</v>
      </c>
      <c r="BP265" s="1253" t="s">
        <v>35</v>
      </c>
      <c r="BQ265" s="1274" t="s">
        <v>35</v>
      </c>
      <c r="BR265" s="1295" t="s">
        <v>35</v>
      </c>
      <c r="BS265" s="1253" t="s">
        <v>35</v>
      </c>
      <c r="BT265" s="1253" t="s">
        <v>35</v>
      </c>
      <c r="BU265" s="1253" t="s">
        <v>35</v>
      </c>
      <c r="BV265" s="1253" t="s">
        <v>35</v>
      </c>
      <c r="BW265" s="1253" t="s">
        <v>35</v>
      </c>
      <c r="BX265" s="1253" t="s">
        <v>35</v>
      </c>
      <c r="BY265" s="1314" t="s">
        <v>35</v>
      </c>
      <c r="BZ265" s="1314" t="s">
        <v>35</v>
      </c>
      <c r="CA265" s="1314" t="s">
        <v>35</v>
      </c>
      <c r="CB265" s="1314" t="s">
        <v>35</v>
      </c>
      <c r="CC265" s="2172"/>
      <c r="CD265" s="2172"/>
      <c r="CE265" s="2172"/>
      <c r="CF265" s="2172"/>
      <c r="CG265" s="2172"/>
      <c r="CH265" s="2172"/>
      <c r="CI265" s="2172"/>
      <c r="CJ265" s="2172"/>
      <c r="CK265" s="2172"/>
      <c r="CL265" s="2172"/>
      <c r="CM265" s="2172"/>
      <c r="CN265" s="2172"/>
      <c r="CO265" s="2172"/>
      <c r="CP265" s="2172"/>
      <c r="CQ265" s="2172"/>
      <c r="CR265" s="2172"/>
      <c r="CS265" s="2172"/>
      <c r="CT265" s="2172"/>
      <c r="CU265" s="2172"/>
      <c r="CV265" s="2172"/>
      <c r="CW265" s="2172"/>
      <c r="CX265" s="2172"/>
      <c r="CY265" s="2172"/>
      <c r="CZ265" s="2172"/>
    </row>
    <row r="266" s="399" customFormat="true" ht="15" customHeight="true" x14ac:dyDescent="0.2">
      <c r="B266" s="398"/>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581"/>
      <c r="BB266" s="295" t="s">
        <v>90</v>
      </c>
      <c r="BC266" s="1233" t="s">
        <v>35</v>
      </c>
      <c r="BD266" s="1253" t="s">
        <v>35</v>
      </c>
      <c r="BE266" s="1253" t="s">
        <v>35</v>
      </c>
      <c r="BF266" s="1253" t="s">
        <v>35</v>
      </c>
      <c r="BG266" s="1274" t="s">
        <v>35</v>
      </c>
      <c r="BH266" s="1295" t="s">
        <v>35</v>
      </c>
      <c r="BI266" s="1253" t="s">
        <v>35</v>
      </c>
      <c r="BJ266" s="1253" t="s">
        <v>35</v>
      </c>
      <c r="BK266" s="1253" t="s">
        <v>35</v>
      </c>
      <c r="BL266" s="1274" t="s">
        <v>35</v>
      </c>
      <c r="BM266" s="1295" t="s">
        <v>35</v>
      </c>
      <c r="BN266" s="1253" t="s">
        <v>35</v>
      </c>
      <c r="BO266" s="1253" t="s">
        <v>35</v>
      </c>
      <c r="BP266" s="1253" t="s">
        <v>35</v>
      </c>
      <c r="BQ266" s="1274" t="s">
        <v>35</v>
      </c>
      <c r="BR266" s="1295" t="s">
        <v>35</v>
      </c>
      <c r="BS266" s="1253" t="s">
        <v>35</v>
      </c>
      <c r="BT266" s="1253" t="s">
        <v>35</v>
      </c>
      <c r="BU266" s="1253" t="s">
        <v>35</v>
      </c>
      <c r="BV266" s="1253" t="s">
        <v>35</v>
      </c>
      <c r="BW266" s="1253" t="s">
        <v>35</v>
      </c>
      <c r="BX266" s="1253" t="s">
        <v>35</v>
      </c>
      <c r="BY266" s="1314" t="s">
        <v>35</v>
      </c>
      <c r="BZ266" s="1314" t="s">
        <v>35</v>
      </c>
      <c r="CA266" s="1314" t="s">
        <v>35</v>
      </c>
      <c r="CB266" s="1314" t="s">
        <v>35</v>
      </c>
      <c r="CC266" s="2172"/>
      <c r="CD266" s="2172"/>
      <c r="CE266" s="2172"/>
      <c r="CF266" s="2172"/>
      <c r="CG266" s="2172"/>
      <c r="CH266" s="2172"/>
      <c r="CI266" s="2172"/>
      <c r="CJ266" s="2172"/>
      <c r="CK266" s="2172"/>
      <c r="CL266" s="2172"/>
      <c r="CM266" s="2172"/>
      <c r="CN266" s="2172"/>
      <c r="CO266" s="2172"/>
      <c r="CP266" s="2172"/>
      <c r="CQ266" s="2172"/>
      <c r="CR266" s="2172"/>
      <c r="CS266" s="2172"/>
      <c r="CT266" s="2172"/>
      <c r="CU266" s="2172"/>
      <c r="CV266" s="2172"/>
      <c r="CW266" s="2172"/>
      <c r="CX266" s="2172"/>
      <c r="CY266" s="2172"/>
      <c r="CZ266" s="2172"/>
    </row>
    <row r="267" s="399" customFormat="true" ht="15" customHeight="true" x14ac:dyDescent="0.2">
      <c r="B267" s="398"/>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581"/>
      <c r="BB267" s="295" t="s">
        <v>112</v>
      </c>
      <c r="BC267" s="1233" t="s">
        <v>35</v>
      </c>
      <c r="BD267" s="1253" t="s">
        <v>35</v>
      </c>
      <c r="BE267" s="1253" t="s">
        <v>35</v>
      </c>
      <c r="BF267" s="1253" t="s">
        <v>35</v>
      </c>
      <c r="BG267" s="1274" t="s">
        <v>35</v>
      </c>
      <c r="BH267" s="1295" t="s">
        <v>35</v>
      </c>
      <c r="BI267" s="1253" t="s">
        <v>35</v>
      </c>
      <c r="BJ267" s="1253" t="s">
        <v>35</v>
      </c>
      <c r="BK267" s="1253" t="s">
        <v>35</v>
      </c>
      <c r="BL267" s="1274" t="s">
        <v>35</v>
      </c>
      <c r="BM267" s="1295" t="s">
        <v>35</v>
      </c>
      <c r="BN267" s="1253" t="s">
        <v>35</v>
      </c>
      <c r="BO267" s="1253" t="s">
        <v>35</v>
      </c>
      <c r="BP267" s="1253" t="s">
        <v>35</v>
      </c>
      <c r="BQ267" s="1274" t="s">
        <v>35</v>
      </c>
      <c r="BR267" s="1295" t="s">
        <v>35</v>
      </c>
      <c r="BS267" s="1253" t="s">
        <v>35</v>
      </c>
      <c r="BT267" s="1253" t="s">
        <v>35</v>
      </c>
      <c r="BU267" s="1253" t="s">
        <v>35</v>
      </c>
      <c r="BV267" s="1253" t="s">
        <v>35</v>
      </c>
      <c r="BW267" s="1253" t="s">
        <v>35</v>
      </c>
      <c r="BX267" s="1253" t="s">
        <v>35</v>
      </c>
      <c r="BY267" s="1314" t="s">
        <v>35</v>
      </c>
      <c r="BZ267" s="1314" t="s">
        <v>35</v>
      </c>
      <c r="CA267" s="1314" t="s">
        <v>35</v>
      </c>
      <c r="CB267" s="1314" t="s">
        <v>35</v>
      </c>
      <c r="CC267" s="2172"/>
      <c r="CD267" s="2172"/>
      <c r="CE267" s="2172"/>
      <c r="CF267" s="2172"/>
      <c r="CG267" s="2172"/>
      <c r="CH267" s="2172"/>
      <c r="CI267" s="2172"/>
      <c r="CJ267" s="2172"/>
      <c r="CK267" s="2172"/>
      <c r="CL267" s="2172"/>
      <c r="CM267" s="2172"/>
      <c r="CN267" s="2172"/>
      <c r="CO267" s="2172"/>
      <c r="CP267" s="2172"/>
      <c r="CQ267" s="2172"/>
      <c r="CR267" s="2172"/>
      <c r="CS267" s="2172"/>
      <c r="CT267" s="2172"/>
      <c r="CU267" s="2172"/>
      <c r="CV267" s="2172"/>
      <c r="CW267" s="2172"/>
      <c r="CX267" s="2172"/>
      <c r="CY267" s="2172"/>
      <c r="CZ267" s="2172"/>
    </row>
    <row r="268" s="399" customFormat="true" ht="15" customHeight="true" x14ac:dyDescent="0.2">
      <c r="B268" s="398"/>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581" t="s">
        <v>115</v>
      </c>
      <c r="BB268" s="295" t="s">
        <v>88</v>
      </c>
      <c r="BC268" s="1233" t="s">
        <v>35</v>
      </c>
      <c r="BD268" s="1253" t="s">
        <v>35</v>
      </c>
      <c r="BE268" s="1253" t="s">
        <v>35</v>
      </c>
      <c r="BF268" s="1253" t="s">
        <v>35</v>
      </c>
      <c r="BG268" s="1274" t="s">
        <v>35</v>
      </c>
      <c r="BH268" s="1295" t="s">
        <v>35</v>
      </c>
      <c r="BI268" s="1253" t="s">
        <v>35</v>
      </c>
      <c r="BJ268" s="1253" t="s">
        <v>35</v>
      </c>
      <c r="BK268" s="1253" t="s">
        <v>35</v>
      </c>
      <c r="BL268" s="1274" t="s">
        <v>35</v>
      </c>
      <c r="BM268" s="1295" t="s">
        <v>35</v>
      </c>
      <c r="BN268" s="1253" t="s">
        <v>35</v>
      </c>
      <c r="BO268" s="1253" t="s">
        <v>35</v>
      </c>
      <c r="BP268" s="1253" t="s">
        <v>35</v>
      </c>
      <c r="BQ268" s="1274" t="s">
        <v>35</v>
      </c>
      <c r="BR268" s="1295" t="s">
        <v>35</v>
      </c>
      <c r="BS268" s="1253" t="s">
        <v>35</v>
      </c>
      <c r="BT268" s="1253" t="s">
        <v>35</v>
      </c>
      <c r="BU268" s="1253" t="s">
        <v>35</v>
      </c>
      <c r="BV268" s="1253" t="s">
        <v>35</v>
      </c>
      <c r="BW268" s="1253" t="s">
        <v>35</v>
      </c>
      <c r="BX268" s="1253" t="s">
        <v>35</v>
      </c>
      <c r="BY268" s="1314" t="s">
        <v>35</v>
      </c>
      <c r="BZ268" s="1314" t="s">
        <v>35</v>
      </c>
      <c r="CA268" s="1314" t="s">
        <v>35</v>
      </c>
      <c r="CB268" s="1314" t="s">
        <v>35</v>
      </c>
      <c r="CC268" s="2172"/>
      <c r="CD268" s="2172"/>
      <c r="CE268" s="2172"/>
      <c r="CF268" s="2172"/>
      <c r="CG268" s="2172"/>
      <c r="CH268" s="2172"/>
      <c r="CI268" s="2172"/>
      <c r="CJ268" s="2172"/>
      <c r="CK268" s="2172"/>
      <c r="CL268" s="2172"/>
      <c r="CM268" s="2172"/>
      <c r="CN268" s="2172"/>
      <c r="CO268" s="2172"/>
      <c r="CP268" s="2172"/>
      <c r="CQ268" s="2172"/>
      <c r="CR268" s="2172"/>
      <c r="CS268" s="2172"/>
      <c r="CT268" s="2172"/>
      <c r="CU268" s="2172"/>
      <c r="CV268" s="2172"/>
      <c r="CW268" s="2172"/>
      <c r="CX268" s="2172"/>
      <c r="CY268" s="2172"/>
      <c r="CZ268" s="2172"/>
    </row>
    <row r="269" s="399" customFormat="true" ht="15" customHeight="true" x14ac:dyDescent="0.2">
      <c r="B269" s="398"/>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581"/>
      <c r="BB269" s="295" t="s">
        <v>89</v>
      </c>
      <c r="BC269" s="1233" t="s">
        <v>35</v>
      </c>
      <c r="BD269" s="1253" t="s">
        <v>35</v>
      </c>
      <c r="BE269" s="1253" t="s">
        <v>35</v>
      </c>
      <c r="BF269" s="1253" t="s">
        <v>35</v>
      </c>
      <c r="BG269" s="1274" t="s">
        <v>35</v>
      </c>
      <c r="BH269" s="1295" t="s">
        <v>35</v>
      </c>
      <c r="BI269" s="1253" t="s">
        <v>35</v>
      </c>
      <c r="BJ269" s="1253" t="s">
        <v>35</v>
      </c>
      <c r="BK269" s="1253" t="s">
        <v>35</v>
      </c>
      <c r="BL269" s="1274" t="s">
        <v>35</v>
      </c>
      <c r="BM269" s="1295" t="s">
        <v>35</v>
      </c>
      <c r="BN269" s="1253" t="s">
        <v>35</v>
      </c>
      <c r="BO269" s="1253" t="s">
        <v>35</v>
      </c>
      <c r="BP269" s="1253" t="s">
        <v>35</v>
      </c>
      <c r="BQ269" s="1274" t="s">
        <v>35</v>
      </c>
      <c r="BR269" s="1295" t="s">
        <v>35</v>
      </c>
      <c r="BS269" s="1253" t="s">
        <v>35</v>
      </c>
      <c r="BT269" s="1253" t="s">
        <v>35</v>
      </c>
      <c r="BU269" s="1253" t="s">
        <v>35</v>
      </c>
      <c r="BV269" s="1253" t="s">
        <v>35</v>
      </c>
      <c r="BW269" s="1253" t="s">
        <v>35</v>
      </c>
      <c r="BX269" s="1253" t="s">
        <v>35</v>
      </c>
      <c r="BY269" s="1314" t="s">
        <v>35</v>
      </c>
      <c r="BZ269" s="1314" t="s">
        <v>35</v>
      </c>
      <c r="CA269" s="1314" t="s">
        <v>35</v>
      </c>
      <c r="CB269" s="1314" t="s">
        <v>35</v>
      </c>
      <c r="CC269" s="2172"/>
      <c r="CD269" s="2172"/>
      <c r="CE269" s="2172"/>
      <c r="CF269" s="2172"/>
      <c r="CG269" s="2172"/>
      <c r="CH269" s="2172"/>
      <c r="CI269" s="2172"/>
      <c r="CJ269" s="2172"/>
      <c r="CK269" s="2172"/>
      <c r="CL269" s="2172"/>
      <c r="CM269" s="2172"/>
      <c r="CN269" s="2172"/>
      <c r="CO269" s="2172"/>
      <c r="CP269" s="2172"/>
      <c r="CQ269" s="2172"/>
      <c r="CR269" s="2172"/>
      <c r="CS269" s="2172"/>
      <c r="CT269" s="2172"/>
      <c r="CU269" s="2172"/>
      <c r="CV269" s="2172"/>
      <c r="CW269" s="2172"/>
      <c r="CX269" s="2172"/>
      <c r="CY269" s="2172"/>
      <c r="CZ269" s="2172"/>
    </row>
    <row r="270" s="399" customFormat="true" ht="15" customHeight="true" x14ac:dyDescent="0.2">
      <c r="B270" s="398"/>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581"/>
      <c r="BB270" s="295" t="s">
        <v>90</v>
      </c>
      <c r="BC270" s="1233" t="s">
        <v>35</v>
      </c>
      <c r="BD270" s="1253" t="s">
        <v>35</v>
      </c>
      <c r="BE270" s="1253" t="s">
        <v>35</v>
      </c>
      <c r="BF270" s="1253" t="s">
        <v>35</v>
      </c>
      <c r="BG270" s="1274" t="s">
        <v>35</v>
      </c>
      <c r="BH270" s="1295" t="s">
        <v>35</v>
      </c>
      <c r="BI270" s="1253" t="s">
        <v>35</v>
      </c>
      <c r="BJ270" s="1253" t="s">
        <v>35</v>
      </c>
      <c r="BK270" s="1253" t="s">
        <v>35</v>
      </c>
      <c r="BL270" s="1274" t="s">
        <v>35</v>
      </c>
      <c r="BM270" s="1295" t="s">
        <v>35</v>
      </c>
      <c r="BN270" s="1253" t="s">
        <v>35</v>
      </c>
      <c r="BO270" s="1253" t="s">
        <v>35</v>
      </c>
      <c r="BP270" s="1253" t="s">
        <v>35</v>
      </c>
      <c r="BQ270" s="1274" t="s">
        <v>35</v>
      </c>
      <c r="BR270" s="1295" t="s">
        <v>35</v>
      </c>
      <c r="BS270" s="1253" t="s">
        <v>35</v>
      </c>
      <c r="BT270" s="1253" t="s">
        <v>35</v>
      </c>
      <c r="BU270" s="1253" t="s">
        <v>35</v>
      </c>
      <c r="BV270" s="1253" t="s">
        <v>35</v>
      </c>
      <c r="BW270" s="1253" t="s">
        <v>35</v>
      </c>
      <c r="BX270" s="1253" t="s">
        <v>35</v>
      </c>
      <c r="BY270" s="1314" t="s">
        <v>35</v>
      </c>
      <c r="BZ270" s="1314" t="s">
        <v>35</v>
      </c>
      <c r="CA270" s="1314" t="s">
        <v>35</v>
      </c>
      <c r="CB270" s="1314" t="s">
        <v>35</v>
      </c>
      <c r="CC270" s="2172"/>
      <c r="CD270" s="2172"/>
      <c r="CE270" s="2172"/>
      <c r="CF270" s="2172"/>
      <c r="CG270" s="2172"/>
      <c r="CH270" s="2172"/>
      <c r="CI270" s="2172"/>
      <c r="CJ270" s="2172"/>
      <c r="CK270" s="2172"/>
      <c r="CL270" s="2172"/>
      <c r="CM270" s="2172"/>
      <c r="CN270" s="2172"/>
      <c r="CO270" s="2172"/>
      <c r="CP270" s="2172"/>
      <c r="CQ270" s="2172"/>
      <c r="CR270" s="2172"/>
      <c r="CS270" s="2172"/>
      <c r="CT270" s="2172"/>
      <c r="CU270" s="2172"/>
      <c r="CV270" s="2172"/>
      <c r="CW270" s="2172"/>
      <c r="CX270" s="2172"/>
      <c r="CY270" s="2172"/>
      <c r="CZ270" s="2172"/>
    </row>
    <row r="271" s="399" customFormat="true" ht="15" customHeight="true" x14ac:dyDescent="0.2">
      <c r="B271" s="398"/>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581" t="s">
        <v>75</v>
      </c>
      <c r="BB271" s="295" t="s">
        <v>49</v>
      </c>
      <c r="BC271" s="1233" t="s">
        <v>35</v>
      </c>
      <c r="BD271" s="1254" t="s">
        <v>35</v>
      </c>
      <c r="BE271" s="1254" t="s">
        <v>35</v>
      </c>
      <c r="BF271" s="1254" t="s">
        <v>35</v>
      </c>
      <c r="BG271" s="1275" t="s">
        <v>35</v>
      </c>
      <c r="BH271" s="1233" t="s">
        <v>35</v>
      </c>
      <c r="BI271" s="1254" t="s">
        <v>35</v>
      </c>
      <c r="BJ271" s="1254" t="s">
        <v>35</v>
      </c>
      <c r="BK271" s="1254" t="s">
        <v>35</v>
      </c>
      <c r="BL271" s="1275" t="s">
        <v>35</v>
      </c>
      <c r="BM271" s="1233" t="s">
        <v>35</v>
      </c>
      <c r="BN271" s="1254" t="s">
        <v>35</v>
      </c>
      <c r="BO271" s="1254" t="s">
        <v>35</v>
      </c>
      <c r="BP271" s="1254" t="s">
        <v>35</v>
      </c>
      <c r="BQ271" s="1275" t="s">
        <v>35</v>
      </c>
      <c r="BR271" s="1233" t="s">
        <v>35</v>
      </c>
      <c r="BS271" s="1254" t="s">
        <v>35</v>
      </c>
      <c r="BT271" s="1254" t="s">
        <v>35</v>
      </c>
      <c r="BU271" s="1254" t="s">
        <v>35</v>
      </c>
      <c r="BV271" s="1254" t="s">
        <v>35</v>
      </c>
      <c r="BW271" s="1254" t="s">
        <v>35</v>
      </c>
      <c r="BX271" s="1254" t="s">
        <v>35</v>
      </c>
      <c r="BY271" s="1315" t="s">
        <v>35</v>
      </c>
      <c r="BZ271" s="1315" t="s">
        <v>35</v>
      </c>
      <c r="CA271" s="1315" t="s">
        <v>35</v>
      </c>
      <c r="CB271" s="1315" t="s">
        <v>35</v>
      </c>
      <c r="CC271" s="2173"/>
      <c r="CD271" s="2173"/>
      <c r="CE271" s="2173"/>
      <c r="CF271" s="2173"/>
      <c r="CG271" s="2173"/>
      <c r="CH271" s="2173"/>
      <c r="CI271" s="2173"/>
      <c r="CJ271" s="2173"/>
      <c r="CK271" s="2173"/>
      <c r="CL271" s="2173"/>
      <c r="CM271" s="2173"/>
      <c r="CN271" s="2173"/>
      <c r="CO271" s="2173"/>
      <c r="CP271" s="2173"/>
      <c r="CQ271" s="2173"/>
      <c r="CR271" s="2173"/>
      <c r="CS271" s="2173"/>
      <c r="CT271" s="2173"/>
      <c r="CU271" s="2173"/>
      <c r="CV271" s="2173"/>
      <c r="CW271" s="2173"/>
      <c r="CX271" s="2173"/>
      <c r="CY271" s="2173"/>
      <c r="CZ271" s="2173"/>
    </row>
    <row r="272" s="399" customFormat="true" ht="15" customHeight="true" x14ac:dyDescent="0.2">
      <c r="B272" s="398"/>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581"/>
      <c r="BB272" s="295" t="s">
        <v>48</v>
      </c>
      <c r="BC272" s="1233" t="s">
        <v>35</v>
      </c>
      <c r="BD272" s="1254" t="s">
        <v>35</v>
      </c>
      <c r="BE272" s="1254" t="s">
        <v>35</v>
      </c>
      <c r="BF272" s="1254" t="s">
        <v>35</v>
      </c>
      <c r="BG272" s="1275" t="s">
        <v>35</v>
      </c>
      <c r="BH272" s="1233" t="s">
        <v>35</v>
      </c>
      <c r="BI272" s="1254" t="s">
        <v>35</v>
      </c>
      <c r="BJ272" s="1254" t="s">
        <v>35</v>
      </c>
      <c r="BK272" s="1254" t="s">
        <v>35</v>
      </c>
      <c r="BL272" s="1275" t="s">
        <v>35</v>
      </c>
      <c r="BM272" s="1233" t="s">
        <v>35</v>
      </c>
      <c r="BN272" s="1254" t="s">
        <v>35</v>
      </c>
      <c r="BO272" s="1254" t="s">
        <v>35</v>
      </c>
      <c r="BP272" s="1254" t="s">
        <v>35</v>
      </c>
      <c r="BQ272" s="1275" t="s">
        <v>35</v>
      </c>
      <c r="BR272" s="1233" t="s">
        <v>35</v>
      </c>
      <c r="BS272" s="1254" t="s">
        <v>35</v>
      </c>
      <c r="BT272" s="1254" t="s">
        <v>35</v>
      </c>
      <c r="BU272" s="1254" t="s">
        <v>35</v>
      </c>
      <c r="BV272" s="1254" t="s">
        <v>35</v>
      </c>
      <c r="BW272" s="1254" t="s">
        <v>35</v>
      </c>
      <c r="BX272" s="1254" t="s">
        <v>35</v>
      </c>
      <c r="BY272" s="1315" t="s">
        <v>35</v>
      </c>
      <c r="BZ272" s="1315" t="s">
        <v>35</v>
      </c>
      <c r="CA272" s="1315" t="s">
        <v>35</v>
      </c>
      <c r="CB272" s="1315" t="s">
        <v>35</v>
      </c>
      <c r="CC272" s="2173"/>
      <c r="CD272" s="2173"/>
      <c r="CE272" s="2173"/>
      <c r="CF272" s="2173"/>
      <c r="CG272" s="2173"/>
      <c r="CH272" s="2173"/>
      <c r="CI272" s="2173"/>
      <c r="CJ272" s="2173"/>
      <c r="CK272" s="2173"/>
      <c r="CL272" s="2173"/>
      <c r="CM272" s="2173"/>
      <c r="CN272" s="2173"/>
      <c r="CO272" s="2173"/>
      <c r="CP272" s="2173"/>
      <c r="CQ272" s="2173"/>
      <c r="CR272" s="2173"/>
      <c r="CS272" s="2173"/>
      <c r="CT272" s="2173"/>
      <c r="CU272" s="2173"/>
      <c r="CV272" s="2173"/>
      <c r="CW272" s="2173"/>
      <c r="CX272" s="2173"/>
      <c r="CY272" s="2173"/>
      <c r="CZ272" s="2173"/>
    </row>
    <row r="273" s="399" customFormat="true" ht="15" customHeight="true" x14ac:dyDescent="0.2">
      <c r="B273" s="398"/>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581"/>
      <c r="BB273" s="295" t="s">
        <v>112</v>
      </c>
      <c r="BC273" s="1233" t="s">
        <v>35</v>
      </c>
      <c r="BD273" s="1254" t="s">
        <v>35</v>
      </c>
      <c r="BE273" s="1254" t="s">
        <v>35</v>
      </c>
      <c r="BF273" s="1254" t="s">
        <v>35</v>
      </c>
      <c r="BG273" s="1275" t="s">
        <v>35</v>
      </c>
      <c r="BH273" s="1233" t="s">
        <v>35</v>
      </c>
      <c r="BI273" s="1254" t="s">
        <v>35</v>
      </c>
      <c r="BJ273" s="1254" t="s">
        <v>35</v>
      </c>
      <c r="BK273" s="1254" t="s">
        <v>35</v>
      </c>
      <c r="BL273" s="1275" t="s">
        <v>35</v>
      </c>
      <c r="BM273" s="1233" t="s">
        <v>35</v>
      </c>
      <c r="BN273" s="1254" t="s">
        <v>35</v>
      </c>
      <c r="BO273" s="1254" t="s">
        <v>35</v>
      </c>
      <c r="BP273" s="1254" t="s">
        <v>35</v>
      </c>
      <c r="BQ273" s="1275" t="s">
        <v>35</v>
      </c>
      <c r="BR273" s="1233" t="s">
        <v>35</v>
      </c>
      <c r="BS273" s="1254" t="s">
        <v>35</v>
      </c>
      <c r="BT273" s="1254" t="s">
        <v>35</v>
      </c>
      <c r="BU273" s="1254" t="s">
        <v>35</v>
      </c>
      <c r="BV273" s="1254" t="s">
        <v>35</v>
      </c>
      <c r="BW273" s="1254" t="s">
        <v>35</v>
      </c>
      <c r="BX273" s="1254" t="s">
        <v>35</v>
      </c>
      <c r="BY273" s="1315" t="s">
        <v>35</v>
      </c>
      <c r="BZ273" s="1315" t="s">
        <v>35</v>
      </c>
      <c r="CA273" s="1315" t="s">
        <v>35</v>
      </c>
      <c r="CB273" s="1315" t="s">
        <v>35</v>
      </c>
      <c r="CC273" s="2173"/>
      <c r="CD273" s="2173"/>
      <c r="CE273" s="2173"/>
      <c r="CF273" s="2173"/>
      <c r="CG273" s="2173"/>
      <c r="CH273" s="2173"/>
      <c r="CI273" s="2173"/>
      <c r="CJ273" s="2173"/>
      <c r="CK273" s="2173"/>
      <c r="CL273" s="2173"/>
      <c r="CM273" s="2173"/>
      <c r="CN273" s="2173"/>
      <c r="CO273" s="2173"/>
      <c r="CP273" s="2173"/>
      <c r="CQ273" s="2173"/>
      <c r="CR273" s="2173"/>
      <c r="CS273" s="2173"/>
      <c r="CT273" s="2173"/>
      <c r="CU273" s="2173"/>
      <c r="CV273" s="2173"/>
      <c r="CW273" s="2173"/>
      <c r="CX273" s="2173"/>
      <c r="CY273" s="2173"/>
      <c r="CZ273" s="2173"/>
    </row>
    <row r="274" s="399" customFormat="true" ht="15" customHeight="true" x14ac:dyDescent="0.2">
      <c r="B274" s="398"/>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581" t="s">
        <v>76</v>
      </c>
      <c r="BB274" s="295" t="s">
        <v>49</v>
      </c>
      <c r="BC274" s="1233" t="s">
        <v>35</v>
      </c>
      <c r="BD274" s="1253" t="s">
        <v>35</v>
      </c>
      <c r="BE274" s="1253" t="s">
        <v>35</v>
      </c>
      <c r="BF274" s="1253" t="s">
        <v>35</v>
      </c>
      <c r="BG274" s="1274" t="s">
        <v>35</v>
      </c>
      <c r="BH274" s="1295" t="s">
        <v>35</v>
      </c>
      <c r="BI274" s="1253" t="s">
        <v>35</v>
      </c>
      <c r="BJ274" s="1253" t="s">
        <v>35</v>
      </c>
      <c r="BK274" s="1253" t="s">
        <v>35</v>
      </c>
      <c r="BL274" s="1274" t="s">
        <v>35</v>
      </c>
      <c r="BM274" s="1295" t="s">
        <v>35</v>
      </c>
      <c r="BN274" s="1253" t="s">
        <v>35</v>
      </c>
      <c r="BO274" s="1253" t="s">
        <v>35</v>
      </c>
      <c r="BP274" s="1253" t="s">
        <v>35</v>
      </c>
      <c r="BQ274" s="1274" t="s">
        <v>35</v>
      </c>
      <c r="BR274" s="1295" t="s">
        <v>35</v>
      </c>
      <c r="BS274" s="1253" t="s">
        <v>35</v>
      </c>
      <c r="BT274" s="1253" t="s">
        <v>35</v>
      </c>
      <c r="BU274" s="1253" t="s">
        <v>35</v>
      </c>
      <c r="BV274" s="1253" t="s">
        <v>35</v>
      </c>
      <c r="BW274" s="1253" t="s">
        <v>35</v>
      </c>
      <c r="BX274" s="1253" t="s">
        <v>35</v>
      </c>
      <c r="BY274" s="1314" t="s">
        <v>35</v>
      </c>
      <c r="BZ274" s="1314" t="s">
        <v>35</v>
      </c>
      <c r="CA274" s="1314" t="s">
        <v>35</v>
      </c>
      <c r="CB274" s="1314" t="s">
        <v>35</v>
      </c>
      <c r="CC274" s="2172"/>
      <c r="CD274" s="2172"/>
      <c r="CE274" s="2172"/>
      <c r="CF274" s="2172"/>
      <c r="CG274" s="2172"/>
      <c r="CH274" s="2172"/>
      <c r="CI274" s="2172"/>
      <c r="CJ274" s="2172"/>
      <c r="CK274" s="2172"/>
      <c r="CL274" s="2172"/>
      <c r="CM274" s="2172"/>
      <c r="CN274" s="2172"/>
      <c r="CO274" s="2172"/>
      <c r="CP274" s="2172"/>
      <c r="CQ274" s="2172"/>
      <c r="CR274" s="2172"/>
      <c r="CS274" s="2172"/>
      <c r="CT274" s="2172"/>
      <c r="CU274" s="2172"/>
      <c r="CV274" s="2172"/>
      <c r="CW274" s="2172"/>
      <c r="CX274" s="2172"/>
      <c r="CY274" s="2172"/>
      <c r="CZ274" s="2172"/>
    </row>
    <row r="275" s="399" customFormat="true" ht="15" customHeight="true" x14ac:dyDescent="0.2">
      <c r="B275" s="398"/>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581"/>
      <c r="BB275" s="295" t="s">
        <v>48</v>
      </c>
      <c r="BC275" s="1233" t="s">
        <v>35</v>
      </c>
      <c r="BD275" s="1253" t="s">
        <v>35</v>
      </c>
      <c r="BE275" s="1253" t="s">
        <v>35</v>
      </c>
      <c r="BF275" s="1253" t="s">
        <v>35</v>
      </c>
      <c r="BG275" s="1274" t="s">
        <v>35</v>
      </c>
      <c r="BH275" s="1295" t="s">
        <v>35</v>
      </c>
      <c r="BI275" s="1253" t="s">
        <v>35</v>
      </c>
      <c r="BJ275" s="1253" t="s">
        <v>35</v>
      </c>
      <c r="BK275" s="1253" t="s">
        <v>35</v>
      </c>
      <c r="BL275" s="1274" t="s">
        <v>35</v>
      </c>
      <c r="BM275" s="1295" t="s">
        <v>35</v>
      </c>
      <c r="BN275" s="1253" t="s">
        <v>35</v>
      </c>
      <c r="BO275" s="1253" t="s">
        <v>35</v>
      </c>
      <c r="BP275" s="1253" t="s">
        <v>35</v>
      </c>
      <c r="BQ275" s="1274" t="s">
        <v>35</v>
      </c>
      <c r="BR275" s="1295" t="s">
        <v>35</v>
      </c>
      <c r="BS275" s="1253" t="s">
        <v>35</v>
      </c>
      <c r="BT275" s="1253" t="s">
        <v>35</v>
      </c>
      <c r="BU275" s="1253" t="s">
        <v>35</v>
      </c>
      <c r="BV275" s="1253" t="s">
        <v>35</v>
      </c>
      <c r="BW275" s="1253" t="s">
        <v>35</v>
      </c>
      <c r="BX275" s="1253" t="s">
        <v>35</v>
      </c>
      <c r="BY275" s="1314" t="s">
        <v>35</v>
      </c>
      <c r="BZ275" s="1314" t="s">
        <v>35</v>
      </c>
      <c r="CA275" s="1314" t="s">
        <v>35</v>
      </c>
      <c r="CB275" s="1314" t="s">
        <v>35</v>
      </c>
      <c r="CC275" s="2172"/>
      <c r="CD275" s="2172"/>
      <c r="CE275" s="2172"/>
      <c r="CF275" s="2172"/>
      <c r="CG275" s="2172"/>
      <c r="CH275" s="2172"/>
      <c r="CI275" s="2172"/>
      <c r="CJ275" s="2172"/>
      <c r="CK275" s="2172"/>
      <c r="CL275" s="2172"/>
      <c r="CM275" s="2172"/>
      <c r="CN275" s="2172"/>
      <c r="CO275" s="2172"/>
      <c r="CP275" s="2172"/>
      <c r="CQ275" s="2172"/>
      <c r="CR275" s="2172"/>
      <c r="CS275" s="2172"/>
      <c r="CT275" s="2172"/>
      <c r="CU275" s="2172"/>
      <c r="CV275" s="2172"/>
      <c r="CW275" s="2172"/>
      <c r="CX275" s="2172"/>
      <c r="CY275" s="2172"/>
      <c r="CZ275" s="2172"/>
    </row>
    <row r="276" s="399" customFormat="true" ht="15" customHeight="true" x14ac:dyDescent="0.2">
      <c r="B276" s="398"/>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581"/>
      <c r="BB276" s="295" t="s">
        <v>113</v>
      </c>
      <c r="BC276" s="1233" t="s">
        <v>35</v>
      </c>
      <c r="BD276" s="1253" t="s">
        <v>35</v>
      </c>
      <c r="BE276" s="1253" t="s">
        <v>35</v>
      </c>
      <c r="BF276" s="1253" t="s">
        <v>35</v>
      </c>
      <c r="BG276" s="1274" t="s">
        <v>35</v>
      </c>
      <c r="BH276" s="1295" t="s">
        <v>35</v>
      </c>
      <c r="BI276" s="1253" t="s">
        <v>35</v>
      </c>
      <c r="BJ276" s="1253" t="s">
        <v>35</v>
      </c>
      <c r="BK276" s="1253" t="s">
        <v>35</v>
      </c>
      <c r="BL276" s="1274" t="s">
        <v>35</v>
      </c>
      <c r="BM276" s="1295" t="s">
        <v>35</v>
      </c>
      <c r="BN276" s="1253" t="s">
        <v>35</v>
      </c>
      <c r="BO276" s="1253" t="s">
        <v>35</v>
      </c>
      <c r="BP276" s="1253" t="s">
        <v>35</v>
      </c>
      <c r="BQ276" s="1274" t="s">
        <v>35</v>
      </c>
      <c r="BR276" s="1295" t="s">
        <v>35</v>
      </c>
      <c r="BS276" s="1253" t="s">
        <v>35</v>
      </c>
      <c r="BT276" s="1253" t="s">
        <v>35</v>
      </c>
      <c r="BU276" s="1253" t="s">
        <v>35</v>
      </c>
      <c r="BV276" s="1253" t="s">
        <v>35</v>
      </c>
      <c r="BW276" s="1253" t="s">
        <v>35</v>
      </c>
      <c r="BX276" s="1253" t="s">
        <v>35</v>
      </c>
      <c r="BY276" s="1314" t="s">
        <v>35</v>
      </c>
      <c r="BZ276" s="1314" t="s">
        <v>35</v>
      </c>
      <c r="CA276" s="1314" t="s">
        <v>35</v>
      </c>
      <c r="CB276" s="1314" t="s">
        <v>35</v>
      </c>
      <c r="CC276" s="2172"/>
      <c r="CD276" s="2172"/>
      <c r="CE276" s="2172"/>
      <c r="CF276" s="2172"/>
      <c r="CG276" s="2172"/>
      <c r="CH276" s="2172"/>
      <c r="CI276" s="2172"/>
      <c r="CJ276" s="2172"/>
      <c r="CK276" s="2172"/>
      <c r="CL276" s="2172"/>
      <c r="CM276" s="2172"/>
      <c r="CN276" s="2172"/>
      <c r="CO276" s="2172"/>
      <c r="CP276" s="2172"/>
      <c r="CQ276" s="2172"/>
      <c r="CR276" s="2172"/>
      <c r="CS276" s="2172"/>
      <c r="CT276" s="2172"/>
      <c r="CU276" s="2172"/>
      <c r="CV276" s="2172"/>
      <c r="CW276" s="2172"/>
      <c r="CX276" s="2172"/>
      <c r="CY276" s="2172"/>
      <c r="CZ276" s="2172"/>
    </row>
    <row r="277" s="399" customFormat="true" ht="15" customHeight="true" x14ac:dyDescent="0.2">
      <c r="B277" s="398"/>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581" t="s">
        <v>77</v>
      </c>
      <c r="BB277" s="295" t="s">
        <v>78</v>
      </c>
      <c r="BC277" s="1233" t="s">
        <v>35</v>
      </c>
      <c r="BD277" s="1253" t="s">
        <v>35</v>
      </c>
      <c r="BE277" s="1253" t="s">
        <v>35</v>
      </c>
      <c r="BF277" s="1253" t="s">
        <v>35</v>
      </c>
      <c r="BG277" s="1274" t="s">
        <v>35</v>
      </c>
      <c r="BH277" s="1295" t="s">
        <v>35</v>
      </c>
      <c r="BI277" s="1253" t="s">
        <v>35</v>
      </c>
      <c r="BJ277" s="1253" t="s">
        <v>35</v>
      </c>
      <c r="BK277" s="1253" t="s">
        <v>35</v>
      </c>
      <c r="BL277" s="1274" t="s">
        <v>35</v>
      </c>
      <c r="BM277" s="1295" t="s">
        <v>35</v>
      </c>
      <c r="BN277" s="1253" t="s">
        <v>35</v>
      </c>
      <c r="BO277" s="1253" t="s">
        <v>35</v>
      </c>
      <c r="BP277" s="1253" t="s">
        <v>35</v>
      </c>
      <c r="BQ277" s="1274" t="s">
        <v>35</v>
      </c>
      <c r="BR277" s="1295" t="s">
        <v>35</v>
      </c>
      <c r="BS277" s="1253" t="s">
        <v>35</v>
      </c>
      <c r="BT277" s="1253" t="s">
        <v>35</v>
      </c>
      <c r="BU277" s="1253" t="s">
        <v>35</v>
      </c>
      <c r="BV277" s="1253" t="s">
        <v>35</v>
      </c>
      <c r="BW277" s="1253" t="s">
        <v>35</v>
      </c>
      <c r="BX277" s="1253" t="s">
        <v>35</v>
      </c>
      <c r="BY277" s="1314" t="s">
        <v>35</v>
      </c>
      <c r="BZ277" s="1314" t="s">
        <v>35</v>
      </c>
      <c r="CA277" s="1314" t="s">
        <v>35</v>
      </c>
      <c r="CB277" s="1314" t="s">
        <v>35</v>
      </c>
      <c r="CC277" s="2172"/>
      <c r="CD277" s="2172"/>
      <c r="CE277" s="2172"/>
      <c r="CF277" s="2172"/>
      <c r="CG277" s="2172"/>
      <c r="CH277" s="2172"/>
      <c r="CI277" s="2172"/>
      <c r="CJ277" s="2172"/>
      <c r="CK277" s="2172"/>
      <c r="CL277" s="2172"/>
      <c r="CM277" s="2172"/>
      <c r="CN277" s="2172"/>
      <c r="CO277" s="2172"/>
      <c r="CP277" s="2172"/>
      <c r="CQ277" s="2172"/>
      <c r="CR277" s="2172"/>
      <c r="CS277" s="2172"/>
      <c r="CT277" s="2172"/>
      <c r="CU277" s="2172"/>
      <c r="CV277" s="2172"/>
      <c r="CW277" s="2172"/>
      <c r="CX277" s="2172"/>
      <c r="CY277" s="2172"/>
      <c r="CZ277" s="2172"/>
    </row>
    <row r="278" s="399" customFormat="true" ht="15" customHeight="true" x14ac:dyDescent="0.2">
      <c r="B278" s="398"/>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581"/>
      <c r="BB278" s="295" t="s">
        <v>79</v>
      </c>
      <c r="BC278" s="1233" t="s">
        <v>35</v>
      </c>
      <c r="BD278" s="1253" t="s">
        <v>35</v>
      </c>
      <c r="BE278" s="1253" t="s">
        <v>35</v>
      </c>
      <c r="BF278" s="1253" t="s">
        <v>35</v>
      </c>
      <c r="BG278" s="1274" t="s">
        <v>35</v>
      </c>
      <c r="BH278" s="1295" t="s">
        <v>35</v>
      </c>
      <c r="BI278" s="1253" t="s">
        <v>35</v>
      </c>
      <c r="BJ278" s="1253" t="s">
        <v>35</v>
      </c>
      <c r="BK278" s="1253" t="s">
        <v>35</v>
      </c>
      <c r="BL278" s="1274" t="s">
        <v>35</v>
      </c>
      <c r="BM278" s="1295" t="s">
        <v>35</v>
      </c>
      <c r="BN278" s="1253" t="s">
        <v>35</v>
      </c>
      <c r="BO278" s="1253" t="s">
        <v>35</v>
      </c>
      <c r="BP278" s="1253" t="s">
        <v>35</v>
      </c>
      <c r="BQ278" s="1274" t="s">
        <v>35</v>
      </c>
      <c r="BR278" s="1295" t="s">
        <v>35</v>
      </c>
      <c r="BS278" s="1253" t="s">
        <v>35</v>
      </c>
      <c r="BT278" s="1253" t="s">
        <v>35</v>
      </c>
      <c r="BU278" s="1253" t="s">
        <v>35</v>
      </c>
      <c r="BV278" s="1253" t="s">
        <v>35</v>
      </c>
      <c r="BW278" s="1253" t="s">
        <v>35</v>
      </c>
      <c r="BX278" s="1253" t="s">
        <v>35</v>
      </c>
      <c r="BY278" s="1314" t="s">
        <v>35</v>
      </c>
      <c r="BZ278" s="1314" t="s">
        <v>35</v>
      </c>
      <c r="CA278" s="1314" t="s">
        <v>35</v>
      </c>
      <c r="CB278" s="1314" t="s">
        <v>35</v>
      </c>
      <c r="CC278" s="2172"/>
      <c r="CD278" s="2172"/>
      <c r="CE278" s="2172"/>
      <c r="CF278" s="2172"/>
      <c r="CG278" s="2172"/>
      <c r="CH278" s="2172"/>
      <c r="CI278" s="2172"/>
      <c r="CJ278" s="2172"/>
      <c r="CK278" s="2172"/>
      <c r="CL278" s="2172"/>
      <c r="CM278" s="2172"/>
      <c r="CN278" s="2172"/>
      <c r="CO278" s="2172"/>
      <c r="CP278" s="2172"/>
      <c r="CQ278" s="2172"/>
      <c r="CR278" s="2172"/>
      <c r="CS278" s="2172"/>
      <c r="CT278" s="2172"/>
      <c r="CU278" s="2172"/>
      <c r="CV278" s="2172"/>
      <c r="CW278" s="2172"/>
      <c r="CX278" s="2172"/>
      <c r="CY278" s="2172"/>
      <c r="CZ278" s="2172"/>
    </row>
    <row r="279" s="399" customFormat="true" ht="15" customHeight="true" x14ac:dyDescent="0.2">
      <c r="B279" s="398"/>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581"/>
      <c r="BB279" s="295" t="s">
        <v>80</v>
      </c>
      <c r="BC279" s="1233" t="s">
        <v>35</v>
      </c>
      <c r="BD279" s="1254" t="s">
        <v>35</v>
      </c>
      <c r="BE279" s="1254" t="s">
        <v>35</v>
      </c>
      <c r="BF279" s="1254" t="s">
        <v>35</v>
      </c>
      <c r="BG279" s="1275" t="s">
        <v>35</v>
      </c>
      <c r="BH279" s="1233" t="s">
        <v>35</v>
      </c>
      <c r="BI279" s="1254" t="s">
        <v>35</v>
      </c>
      <c r="BJ279" s="1254" t="s">
        <v>35</v>
      </c>
      <c r="BK279" s="1254" t="s">
        <v>35</v>
      </c>
      <c r="BL279" s="1275" t="s">
        <v>35</v>
      </c>
      <c r="BM279" s="1233" t="s">
        <v>35</v>
      </c>
      <c r="BN279" s="1254" t="s">
        <v>35</v>
      </c>
      <c r="BO279" s="1254" t="s">
        <v>35</v>
      </c>
      <c r="BP279" s="1254" t="s">
        <v>35</v>
      </c>
      <c r="BQ279" s="1275" t="s">
        <v>35</v>
      </c>
      <c r="BR279" s="1233" t="s">
        <v>35</v>
      </c>
      <c r="BS279" s="1254" t="s">
        <v>35</v>
      </c>
      <c r="BT279" s="1254" t="s">
        <v>35</v>
      </c>
      <c r="BU279" s="1254" t="s">
        <v>35</v>
      </c>
      <c r="BV279" s="1254" t="s">
        <v>35</v>
      </c>
      <c r="BW279" s="1254" t="s">
        <v>35</v>
      </c>
      <c r="BX279" s="1254" t="s">
        <v>35</v>
      </c>
      <c r="BY279" s="1315" t="s">
        <v>35</v>
      </c>
      <c r="BZ279" s="1315" t="s">
        <v>35</v>
      </c>
      <c r="CA279" s="1315" t="s">
        <v>35</v>
      </c>
      <c r="CB279" s="1315" t="s">
        <v>35</v>
      </c>
      <c r="CC279" s="2173"/>
      <c r="CD279" s="2173"/>
      <c r="CE279" s="2173"/>
      <c r="CF279" s="2173"/>
      <c r="CG279" s="2173"/>
      <c r="CH279" s="2173"/>
      <c r="CI279" s="2173"/>
      <c r="CJ279" s="2173"/>
      <c r="CK279" s="2173"/>
      <c r="CL279" s="2173"/>
      <c r="CM279" s="2173"/>
      <c r="CN279" s="2173"/>
      <c r="CO279" s="2173"/>
      <c r="CP279" s="2173"/>
      <c r="CQ279" s="2173"/>
      <c r="CR279" s="2173"/>
      <c r="CS279" s="2173"/>
      <c r="CT279" s="2173"/>
      <c r="CU279" s="2173"/>
      <c r="CV279" s="2173"/>
      <c r="CW279" s="2173"/>
      <c r="CX279" s="2173"/>
      <c r="CY279" s="2173"/>
      <c r="CZ279" s="2173"/>
    </row>
    <row r="280" s="399" customFormat="true" ht="15" customHeight="true" x14ac:dyDescent="0.2">
      <c r="B280" s="398"/>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581"/>
      <c r="BB280" s="295" t="s">
        <v>81</v>
      </c>
      <c r="BC280" s="1233" t="s">
        <v>35</v>
      </c>
      <c r="BD280" s="1254" t="s">
        <v>35</v>
      </c>
      <c r="BE280" s="1254" t="s">
        <v>35</v>
      </c>
      <c r="BF280" s="1254" t="s">
        <v>35</v>
      </c>
      <c r="BG280" s="1275" t="s">
        <v>35</v>
      </c>
      <c r="BH280" s="1233" t="s">
        <v>35</v>
      </c>
      <c r="BI280" s="1254" t="s">
        <v>35</v>
      </c>
      <c r="BJ280" s="1254" t="s">
        <v>35</v>
      </c>
      <c r="BK280" s="1254" t="s">
        <v>35</v>
      </c>
      <c r="BL280" s="1275" t="s">
        <v>35</v>
      </c>
      <c r="BM280" s="1233" t="s">
        <v>35</v>
      </c>
      <c r="BN280" s="1254" t="s">
        <v>35</v>
      </c>
      <c r="BO280" s="1254" t="s">
        <v>35</v>
      </c>
      <c r="BP280" s="1254" t="s">
        <v>35</v>
      </c>
      <c r="BQ280" s="1275" t="s">
        <v>35</v>
      </c>
      <c r="BR280" s="1233" t="s">
        <v>35</v>
      </c>
      <c r="BS280" s="1254" t="s">
        <v>35</v>
      </c>
      <c r="BT280" s="1254" t="s">
        <v>35</v>
      </c>
      <c r="BU280" s="1254" t="s">
        <v>35</v>
      </c>
      <c r="BV280" s="1254" t="s">
        <v>35</v>
      </c>
      <c r="BW280" s="1254" t="s">
        <v>35</v>
      </c>
      <c r="BX280" s="1254" t="s">
        <v>35</v>
      </c>
      <c r="BY280" s="1315" t="s">
        <v>35</v>
      </c>
      <c r="BZ280" s="1315" t="s">
        <v>35</v>
      </c>
      <c r="CA280" s="1315" t="s">
        <v>35</v>
      </c>
      <c r="CB280" s="1315" t="s">
        <v>35</v>
      </c>
      <c r="CC280" s="2173"/>
      <c r="CD280" s="2173"/>
      <c r="CE280" s="2173"/>
      <c r="CF280" s="2173"/>
      <c r="CG280" s="2173"/>
      <c r="CH280" s="2173"/>
      <c r="CI280" s="2173"/>
      <c r="CJ280" s="2173"/>
      <c r="CK280" s="2173"/>
      <c r="CL280" s="2173"/>
      <c r="CM280" s="2173"/>
      <c r="CN280" s="2173"/>
      <c r="CO280" s="2173"/>
      <c r="CP280" s="2173"/>
      <c r="CQ280" s="2173"/>
      <c r="CR280" s="2173"/>
      <c r="CS280" s="2173"/>
      <c r="CT280" s="2173"/>
      <c r="CU280" s="2173"/>
      <c r="CV280" s="2173"/>
      <c r="CW280" s="2173"/>
      <c r="CX280" s="2173"/>
      <c r="CY280" s="2173"/>
      <c r="CZ280" s="2173"/>
    </row>
    <row r="281" s="399" customFormat="true" ht="15" customHeight="true" x14ac:dyDescent="0.2">
      <c r="B281" s="398"/>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581"/>
      <c r="BB281" s="295" t="s">
        <v>82</v>
      </c>
      <c r="BC281" s="1233" t="s">
        <v>35</v>
      </c>
      <c r="BD281" s="1254" t="s">
        <v>35</v>
      </c>
      <c r="BE281" s="1254" t="s">
        <v>35</v>
      </c>
      <c r="BF281" s="1254" t="s">
        <v>35</v>
      </c>
      <c r="BG281" s="1275" t="s">
        <v>35</v>
      </c>
      <c r="BH281" s="1233" t="s">
        <v>35</v>
      </c>
      <c r="BI281" s="1254" t="s">
        <v>35</v>
      </c>
      <c r="BJ281" s="1254" t="s">
        <v>35</v>
      </c>
      <c r="BK281" s="1254" t="s">
        <v>35</v>
      </c>
      <c r="BL281" s="1275" t="s">
        <v>35</v>
      </c>
      <c r="BM281" s="1233" t="s">
        <v>35</v>
      </c>
      <c r="BN281" s="1254" t="s">
        <v>35</v>
      </c>
      <c r="BO281" s="1254" t="s">
        <v>35</v>
      </c>
      <c r="BP281" s="1254" t="s">
        <v>35</v>
      </c>
      <c r="BQ281" s="1275" t="s">
        <v>35</v>
      </c>
      <c r="BR281" s="1233" t="s">
        <v>35</v>
      </c>
      <c r="BS281" s="1254" t="s">
        <v>35</v>
      </c>
      <c r="BT281" s="1254" t="s">
        <v>35</v>
      </c>
      <c r="BU281" s="1254" t="s">
        <v>35</v>
      </c>
      <c r="BV281" s="1254" t="s">
        <v>35</v>
      </c>
      <c r="BW281" s="1254" t="s">
        <v>35</v>
      </c>
      <c r="BX281" s="1254" t="s">
        <v>35</v>
      </c>
      <c r="BY281" s="1315" t="s">
        <v>35</v>
      </c>
      <c r="BZ281" s="1315" t="s">
        <v>35</v>
      </c>
      <c r="CA281" s="1315" t="s">
        <v>35</v>
      </c>
      <c r="CB281" s="1315" t="s">
        <v>35</v>
      </c>
      <c r="CC281" s="2173"/>
      <c r="CD281" s="2173"/>
      <c r="CE281" s="2173"/>
      <c r="CF281" s="2173"/>
      <c r="CG281" s="2173"/>
      <c r="CH281" s="2173"/>
      <c r="CI281" s="2173"/>
      <c r="CJ281" s="2173"/>
      <c r="CK281" s="2173"/>
      <c r="CL281" s="2173"/>
      <c r="CM281" s="2173"/>
      <c r="CN281" s="2173"/>
      <c r="CO281" s="2173"/>
      <c r="CP281" s="2173"/>
      <c r="CQ281" s="2173"/>
      <c r="CR281" s="2173"/>
      <c r="CS281" s="2173"/>
      <c r="CT281" s="2173"/>
      <c r="CU281" s="2173"/>
      <c r="CV281" s="2173"/>
      <c r="CW281" s="2173"/>
      <c r="CX281" s="2173"/>
      <c r="CY281" s="2173"/>
      <c r="CZ281" s="2173"/>
    </row>
    <row r="282" s="399" customFormat="true" ht="15" customHeight="true" x14ac:dyDescent="0.2">
      <c r="B282" s="398"/>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581"/>
      <c r="BB282" s="295" t="s">
        <v>83</v>
      </c>
      <c r="BC282" s="1233" t="s">
        <v>35</v>
      </c>
      <c r="BD282" s="1254" t="s">
        <v>35</v>
      </c>
      <c r="BE282" s="1254" t="s">
        <v>35</v>
      </c>
      <c r="BF282" s="1254" t="s">
        <v>35</v>
      </c>
      <c r="BG282" s="1275" t="s">
        <v>35</v>
      </c>
      <c r="BH282" s="1233" t="s">
        <v>35</v>
      </c>
      <c r="BI282" s="1254" t="s">
        <v>35</v>
      </c>
      <c r="BJ282" s="1254" t="s">
        <v>35</v>
      </c>
      <c r="BK282" s="1254" t="s">
        <v>35</v>
      </c>
      <c r="BL282" s="1275" t="s">
        <v>35</v>
      </c>
      <c r="BM282" s="1233" t="s">
        <v>35</v>
      </c>
      <c r="BN282" s="1254" t="s">
        <v>35</v>
      </c>
      <c r="BO282" s="1254" t="s">
        <v>35</v>
      </c>
      <c r="BP282" s="1254" t="s">
        <v>35</v>
      </c>
      <c r="BQ282" s="1275" t="s">
        <v>35</v>
      </c>
      <c r="BR282" s="1233" t="s">
        <v>35</v>
      </c>
      <c r="BS282" s="1254" t="s">
        <v>35</v>
      </c>
      <c r="BT282" s="1254" t="s">
        <v>35</v>
      </c>
      <c r="BU282" s="1254" t="s">
        <v>35</v>
      </c>
      <c r="BV282" s="1254" t="s">
        <v>35</v>
      </c>
      <c r="BW282" s="1254" t="s">
        <v>35</v>
      </c>
      <c r="BX282" s="1254" t="s">
        <v>35</v>
      </c>
      <c r="BY282" s="1315" t="s">
        <v>35</v>
      </c>
      <c r="BZ282" s="1315" t="s">
        <v>35</v>
      </c>
      <c r="CA282" s="1315" t="s">
        <v>35</v>
      </c>
      <c r="CB282" s="1315" t="s">
        <v>35</v>
      </c>
      <c r="CC282" s="2173"/>
      <c r="CD282" s="2173"/>
      <c r="CE282" s="2173"/>
      <c r="CF282" s="2173"/>
      <c r="CG282" s="2173"/>
      <c r="CH282" s="2173"/>
      <c r="CI282" s="2173"/>
      <c r="CJ282" s="2173"/>
      <c r="CK282" s="2173"/>
      <c r="CL282" s="2173"/>
      <c r="CM282" s="2173"/>
      <c r="CN282" s="2173"/>
      <c r="CO282" s="2173"/>
      <c r="CP282" s="2173"/>
      <c r="CQ282" s="2173"/>
      <c r="CR282" s="2173"/>
      <c r="CS282" s="2173"/>
      <c r="CT282" s="2173"/>
      <c r="CU282" s="2173"/>
      <c r="CV282" s="2173"/>
      <c r="CW282" s="2173"/>
      <c r="CX282" s="2173"/>
      <c r="CY282" s="2173"/>
      <c r="CZ282" s="2173"/>
    </row>
    <row r="283" s="399" customFormat="true" ht="15" customHeight="true" x14ac:dyDescent="0.2">
      <c r="B283" s="398"/>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581"/>
      <c r="BB283" s="295" t="s">
        <v>84</v>
      </c>
      <c r="BC283" s="1233" t="s">
        <v>35</v>
      </c>
      <c r="BD283" s="1254" t="s">
        <v>35</v>
      </c>
      <c r="BE283" s="1254" t="s">
        <v>35</v>
      </c>
      <c r="BF283" s="1254" t="s">
        <v>35</v>
      </c>
      <c r="BG283" s="1275" t="s">
        <v>35</v>
      </c>
      <c r="BH283" s="1233" t="s">
        <v>35</v>
      </c>
      <c r="BI283" s="1254" t="s">
        <v>35</v>
      </c>
      <c r="BJ283" s="1254" t="s">
        <v>35</v>
      </c>
      <c r="BK283" s="1254" t="s">
        <v>35</v>
      </c>
      <c r="BL283" s="1275" t="s">
        <v>35</v>
      </c>
      <c r="BM283" s="1233" t="s">
        <v>35</v>
      </c>
      <c r="BN283" s="1254" t="s">
        <v>35</v>
      </c>
      <c r="BO283" s="1254" t="s">
        <v>35</v>
      </c>
      <c r="BP283" s="1254" t="s">
        <v>35</v>
      </c>
      <c r="BQ283" s="1275" t="s">
        <v>35</v>
      </c>
      <c r="BR283" s="1233" t="s">
        <v>35</v>
      </c>
      <c r="BS283" s="1254" t="s">
        <v>35</v>
      </c>
      <c r="BT283" s="1254" t="s">
        <v>35</v>
      </c>
      <c r="BU283" s="1254" t="s">
        <v>35</v>
      </c>
      <c r="BV283" s="1254" t="s">
        <v>35</v>
      </c>
      <c r="BW283" s="1254" t="s">
        <v>35</v>
      </c>
      <c r="BX283" s="1254" t="s">
        <v>35</v>
      </c>
      <c r="BY283" s="1315" t="s">
        <v>35</v>
      </c>
      <c r="BZ283" s="1315" t="s">
        <v>35</v>
      </c>
      <c r="CA283" s="1315" t="s">
        <v>35</v>
      </c>
      <c r="CB283" s="1315" t="s">
        <v>35</v>
      </c>
      <c r="CC283" s="2173"/>
      <c r="CD283" s="2173"/>
      <c r="CE283" s="2173"/>
      <c r="CF283" s="2173"/>
      <c r="CG283" s="2173"/>
      <c r="CH283" s="2173"/>
      <c r="CI283" s="2173"/>
      <c r="CJ283" s="2173"/>
      <c r="CK283" s="2173"/>
      <c r="CL283" s="2173"/>
      <c r="CM283" s="2173"/>
      <c r="CN283" s="2173"/>
      <c r="CO283" s="2173"/>
      <c r="CP283" s="2173"/>
      <c r="CQ283" s="2173"/>
      <c r="CR283" s="2173"/>
      <c r="CS283" s="2173"/>
      <c r="CT283" s="2173"/>
      <c r="CU283" s="2173"/>
      <c r="CV283" s="2173"/>
      <c r="CW283" s="2173"/>
      <c r="CX283" s="2173"/>
      <c r="CY283" s="2173"/>
      <c r="CZ283" s="2173"/>
    </row>
    <row r="284" s="399" customFormat="true" ht="15" customHeight="true" x14ac:dyDescent="0.2">
      <c r="B284" s="398"/>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586"/>
      <c r="BB284" s="296" t="s">
        <v>113</v>
      </c>
      <c r="BC284" s="1234" t="s">
        <v>35</v>
      </c>
      <c r="BD284" s="1255" t="s">
        <v>35</v>
      </c>
      <c r="BE284" s="1255" t="s">
        <v>35</v>
      </c>
      <c r="BF284" s="1255" t="s">
        <v>35</v>
      </c>
      <c r="BG284" s="1276" t="s">
        <v>35</v>
      </c>
      <c r="BH284" s="1296" t="s">
        <v>35</v>
      </c>
      <c r="BI284" s="1255" t="s">
        <v>35</v>
      </c>
      <c r="BJ284" s="1255" t="s">
        <v>35</v>
      </c>
      <c r="BK284" s="1255" t="s">
        <v>35</v>
      </c>
      <c r="BL284" s="1276" t="s">
        <v>35</v>
      </c>
      <c r="BM284" s="1296" t="s">
        <v>35</v>
      </c>
      <c r="BN284" s="1255" t="s">
        <v>35</v>
      </c>
      <c r="BO284" s="1255" t="s">
        <v>35</v>
      </c>
      <c r="BP284" s="1255" t="s">
        <v>35</v>
      </c>
      <c r="BQ284" s="1276" t="s">
        <v>35</v>
      </c>
      <c r="BR284" s="1296" t="s">
        <v>35</v>
      </c>
      <c r="BS284" s="1255" t="s">
        <v>35</v>
      </c>
      <c r="BT284" s="1255" t="s">
        <v>35</v>
      </c>
      <c r="BU284" s="1255" t="s">
        <v>35</v>
      </c>
      <c r="BV284" s="1255" t="s">
        <v>35</v>
      </c>
      <c r="BW284" s="1255" t="s">
        <v>35</v>
      </c>
      <c r="BX284" s="1255" t="s">
        <v>35</v>
      </c>
      <c r="BY284" s="1316" t="s">
        <v>35</v>
      </c>
      <c r="BZ284" s="1316" t="s">
        <v>35</v>
      </c>
      <c r="CA284" s="1316" t="s">
        <v>35</v>
      </c>
      <c r="CB284" s="1316" t="s">
        <v>35</v>
      </c>
      <c r="CC284" s="2174"/>
      <c r="CD284" s="2174"/>
      <c r="CE284" s="2174"/>
      <c r="CF284" s="2174"/>
      <c r="CG284" s="2174"/>
      <c r="CH284" s="2174"/>
      <c r="CI284" s="2174"/>
      <c r="CJ284" s="2174"/>
      <c r="CK284" s="2174"/>
      <c r="CL284" s="2174"/>
      <c r="CM284" s="2174"/>
      <c r="CN284" s="2174"/>
      <c r="CO284" s="2174"/>
      <c r="CP284" s="2174"/>
      <c r="CQ284" s="2174"/>
      <c r="CR284" s="2174"/>
      <c r="CS284" s="2174"/>
      <c r="CT284" s="2174"/>
      <c r="CU284" s="2174"/>
      <c r="CV284" s="2174"/>
      <c r="CW284" s="2174"/>
      <c r="CX284" s="2174"/>
      <c r="CY284" s="2174"/>
      <c r="CZ284" s="2174"/>
    </row>
    <row r="285" s="399" customFormat="true" ht="15" customHeight="true" x14ac:dyDescent="0.2">
      <c r="B285" s="398"/>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399" customFormat="true" ht="15" customHeight="true" x14ac:dyDescent="0.2">
      <c r="B286" s="398"/>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399" customFormat="true" ht="15" customHeight="true" x14ac:dyDescent="0.2">
      <c r="B287" s="398"/>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399" customFormat="true" ht="15" customHeight="true" x14ac:dyDescent="0.2">
      <c r="B288" s="398"/>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399" customFormat="true" ht="15" customHeight="true" x14ac:dyDescent="0.2">
      <c r="A289" s="411"/>
      <c r="B289" s="412"/>
      <c r="C289" s="413"/>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399" customFormat="true" ht="15" customHeight="true" x14ac:dyDescent="0.2">
      <c r="A290" s="708"/>
      <c r="B290" s="709"/>
      <c r="C290" s="710"/>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399" customFormat="true" ht="15" customHeight="true" x14ac:dyDescent="0.2">
      <c r="A291" s="711"/>
      <c r="B291" s="712"/>
      <c r="C291" s="713"/>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399" customFormat="true" ht="15" customHeight="true" x14ac:dyDescent="0.2">
      <c r="A292" s="714"/>
      <c r="B292" s="715"/>
      <c r="C292" s="7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399" customFormat="true" ht="15" customHeight="true" x14ac:dyDescent="0.2">
      <c r="A293" s="717"/>
      <c r="B293" s="718"/>
      <c r="C293" s="719"/>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399" customFormat="true" ht="15" customHeight="true" x14ac:dyDescent="0.2">
      <c r="A294" s="720"/>
      <c r="B294" s="721"/>
      <c r="C294" s="722"/>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399" customFormat="true" ht="15" customHeight="true" x14ac:dyDescent="0.2">
      <c r="A295" s="720"/>
      <c r="B295" s="721"/>
      <c r="C295" s="722"/>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399" customFormat="true" ht="15" customHeight="true" x14ac:dyDescent="0.2">
      <c r="A296" s="720"/>
      <c r="B296" s="723"/>
      <c r="C296" s="722"/>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399" customFormat="true" ht="15" customHeight="true" x14ac:dyDescent="0.2">
      <c r="A297" s="724"/>
      <c r="B297" s="725"/>
      <c r="C297" s="72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399" customFormat="true" ht="15" customHeight="true" x14ac:dyDescent="0.2">
      <c r="B298" s="398"/>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399" customFormat="true" ht="15" customHeight="true" x14ac:dyDescent="0.2">
      <c r="A299" s="414"/>
      <c r="B299" s="415"/>
      <c r="C299" s="416"/>
      <c r="D299" s="417"/>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399" customFormat="true" ht="15" customHeight="true" x14ac:dyDescent="0.2">
      <c r="A300" s="727"/>
      <c r="B300" s="728"/>
      <c r="C300" s="729"/>
      <c r="D300" s="730"/>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399" customFormat="true" ht="15" customHeight="true" x14ac:dyDescent="0.2">
      <c r="A301" s="731"/>
      <c r="B301" s="732"/>
      <c r="C301" s="733"/>
      <c r="D301" s="734"/>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399" customFormat="true" ht="15" customHeight="true" x14ac:dyDescent="0.2">
      <c r="A302" s="735"/>
      <c r="B302" s="736"/>
      <c r="C302" s="737"/>
      <c r="D302" s="738"/>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399" customFormat="true" ht="15" customHeight="true" x14ac:dyDescent="0.2">
      <c r="A303" s="739"/>
      <c r="B303" s="740"/>
      <c r="C303" s="741"/>
      <c r="D303" s="742"/>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399" customFormat="true" ht="15" customHeight="true" x14ac:dyDescent="0.2">
      <c r="A304" s="743"/>
      <c r="B304" s="744"/>
      <c r="C304" s="745"/>
      <c r="D304" s="74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399" customFormat="true" ht="15" customHeight="true" x14ac:dyDescent="0.2">
      <c r="A305" s="747"/>
      <c r="B305" s="748"/>
      <c r="C305" s="749"/>
      <c r="D305" s="750"/>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399" customFormat="true" ht="15" customHeight="true" x14ac:dyDescent="0.2">
      <c r="B306" s="398"/>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399" customFormat="true" ht="15" customHeight="true" x14ac:dyDescent="0.2">
      <c r="B307" s="398"/>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399" customFormat="true" ht="15" customHeight="true" x14ac:dyDescent="0.2">
      <c r="B308" s="398"/>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399" customFormat="true" ht="15" customHeight="true" x14ac:dyDescent="0.2">
      <c r="B309" s="398"/>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399" customFormat="true" ht="15" customHeight="true" x14ac:dyDescent="0.2">
      <c r="B310" s="398"/>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399" customFormat="true" ht="15" customHeight="true" x14ac:dyDescent="0.2">
      <c r="B311" s="398"/>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399" customFormat="true" ht="15" customHeight="true" x14ac:dyDescent="0.2">
      <c r="B312" s="398"/>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399" customFormat="true" ht="15" customHeight="true" x14ac:dyDescent="0.2">
      <c r="B313" s="398"/>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399" customFormat="true" ht="15" customHeight="true" x14ac:dyDescent="0.2">
      <c r="B314" s="398"/>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399" customFormat="true" ht="15" customHeight="true" x14ac:dyDescent="0.2">
      <c r="B315" s="398"/>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399" customFormat="true" ht="15" customHeight="true" x14ac:dyDescent="0.2">
      <c r="B316" s="398"/>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399" customFormat="true" ht="15" customHeight="true" x14ac:dyDescent="0.2">
      <c r="B317" s="398"/>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399" customFormat="true" ht="15" customHeight="true" x14ac:dyDescent="0.2">
      <c r="B318" s="398"/>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399" customFormat="true" ht="15" customHeight="true" x14ac:dyDescent="0.2">
      <c r="B319" s="398"/>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399" customFormat="true" ht="15" customHeight="true" x14ac:dyDescent="0.2">
      <c r="B320" s="398"/>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399" customFormat="true" ht="15" customHeight="true" x14ac:dyDescent="0.2">
      <c r="B321" s="398"/>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399" customFormat="true" ht="15" customHeight="true" x14ac:dyDescent="0.2">
      <c r="B322" s="398"/>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399" customFormat="true" ht="15" customHeight="true" x14ac:dyDescent="0.2">
      <c r="B323" s="398"/>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399" customFormat="true" ht="15" customHeight="true" x14ac:dyDescent="0.2">
      <c r="B324" s="398"/>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399" customFormat="true" ht="15" customHeight="true" x14ac:dyDescent="0.2">
      <c r="B325" s="398"/>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399" customFormat="true" ht="15" customHeight="true" x14ac:dyDescent="0.2">
      <c r="B326" s="398"/>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399" customFormat="true" ht="15" customHeight="true" x14ac:dyDescent="0.2">
      <c r="B327" s="398"/>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399" customFormat="true" ht="15" customHeight="true" x14ac:dyDescent="0.2">
      <c r="B328" s="398"/>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399" customFormat="true" ht="250.15" customHeight="true" x14ac:dyDescent="0.2">
      <c r="B329" s="398"/>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7"/>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2"/>
      <c r="BD330" s="392"/>
      <c r="BE330" s="392"/>
      <c r="BF330" s="392"/>
      <c r="BG330" s="392"/>
      <c r="BH330" s="392"/>
      <c r="BI330" s="392"/>
      <c r="BJ330" s="392"/>
      <c r="BK330" s="392"/>
      <c r="BL330" s="392"/>
      <c r="BM330" s="392"/>
      <c r="BN330" s="392"/>
      <c r="BO330" s="392"/>
      <c r="BP330" s="392"/>
      <c r="BQ330" s="392"/>
      <c r="BR330" s="392"/>
      <c r="BS330" s="392"/>
      <c r="BT330" s="392"/>
      <c r="BU330" s="392"/>
      <c r="BV330" s="392"/>
      <c r="BW330" s="392"/>
      <c r="BX330" s="392"/>
      <c r="BY330" s="392"/>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7"/>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2"/>
      <c r="BD331" s="392"/>
      <c r="BE331" s="392"/>
      <c r="BF331" s="392"/>
      <c r="BG331" s="392"/>
      <c r="BH331" s="392"/>
      <c r="BI331" s="392"/>
      <c r="BJ331" s="392"/>
      <c r="BK331" s="392"/>
      <c r="BL331" s="392"/>
      <c r="BM331" s="392"/>
      <c r="BN331" s="392"/>
      <c r="BO331" s="392"/>
      <c r="BP331" s="392"/>
      <c r="BQ331" s="392"/>
      <c r="BR331" s="392"/>
      <c r="BS331" s="392"/>
      <c r="BT331" s="392"/>
      <c r="BU331" s="392"/>
      <c r="BV331" s="392"/>
      <c r="BW331" s="392"/>
      <c r="BX331" s="392"/>
      <c r="BY331" s="392"/>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7"/>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2"/>
      <c r="BD332" s="392"/>
      <c r="BE332" s="392"/>
      <c r="BF332" s="392"/>
      <c r="BG332" s="392"/>
      <c r="BH332" s="392"/>
      <c r="BI332" s="392"/>
      <c r="BJ332" s="392"/>
      <c r="BK332" s="392"/>
      <c r="BL332" s="392"/>
      <c r="BM332" s="392"/>
      <c r="BN332" s="392"/>
      <c r="BO332" s="392"/>
      <c r="BP332" s="392"/>
      <c r="BQ332" s="392"/>
      <c r="BR332" s="392"/>
      <c r="BS332" s="392"/>
      <c r="BT332" s="392"/>
      <c r="BU332" s="392"/>
      <c r="BV332" s="392"/>
      <c r="BW332" s="392"/>
      <c r="BX332" s="392"/>
      <c r="BY332" s="392"/>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7"/>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2"/>
      <c r="BD333" s="392"/>
      <c r="BE333" s="392"/>
      <c r="BF333" s="392"/>
      <c r="BG333" s="392"/>
      <c r="BH333" s="392"/>
      <c r="BI333" s="392"/>
      <c r="BJ333" s="392"/>
      <c r="BK333" s="392"/>
      <c r="BL333" s="392"/>
      <c r="BM333" s="392"/>
      <c r="BN333" s="392"/>
      <c r="BO333" s="392"/>
      <c r="BP333" s="392"/>
      <c r="BQ333" s="392"/>
      <c r="BR333" s="392"/>
      <c r="BS333" s="392"/>
      <c r="BT333" s="392"/>
      <c r="BU333" s="392"/>
      <c r="BV333" s="392"/>
      <c r="BW333" s="392"/>
      <c r="BX333" s="392"/>
      <c r="BY333" s="392"/>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7"/>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2"/>
      <c r="BD334" s="392"/>
      <c r="BE334" s="392"/>
      <c r="BF334" s="392"/>
      <c r="BG334" s="392"/>
      <c r="BH334" s="392"/>
      <c r="BI334" s="392"/>
      <c r="BJ334" s="392"/>
      <c r="BK334" s="392"/>
      <c r="BL334" s="392"/>
      <c r="BM334" s="392"/>
      <c r="BN334" s="392"/>
      <c r="BO334" s="392"/>
      <c r="BP334" s="392"/>
      <c r="BQ334" s="392"/>
      <c r="BR334" s="392"/>
      <c r="BS334" s="392"/>
      <c r="BT334" s="392"/>
      <c r="BU334" s="392"/>
      <c r="BV334" s="392"/>
      <c r="BW334" s="392"/>
      <c r="BX334" s="392"/>
      <c r="BY334" s="392"/>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7"/>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2"/>
      <c r="BD335" s="392"/>
      <c r="BE335" s="392"/>
      <c r="BF335" s="392"/>
      <c r="BG335" s="392"/>
      <c r="BH335" s="392"/>
      <c r="BI335" s="392"/>
      <c r="BJ335" s="392"/>
      <c r="BK335" s="392"/>
      <c r="BL335" s="392"/>
      <c r="BM335" s="392"/>
      <c r="BN335" s="392"/>
      <c r="BO335" s="392"/>
      <c r="BP335" s="392"/>
      <c r="BQ335" s="392"/>
      <c r="BR335" s="392"/>
      <c r="BS335" s="392"/>
      <c r="BT335" s="392"/>
      <c r="BU335" s="392"/>
      <c r="BV335" s="392"/>
      <c r="BW335" s="392"/>
      <c r="BX335" s="392"/>
      <c r="BY335" s="392"/>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7"/>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2"/>
      <c r="BD336" s="392"/>
      <c r="BE336" s="392"/>
      <c r="BF336" s="392"/>
      <c r="BG336" s="392"/>
      <c r="BH336" s="392"/>
      <c r="BI336" s="392"/>
      <c r="BJ336" s="392"/>
      <c r="BK336" s="392"/>
      <c r="BL336" s="392"/>
      <c r="BM336" s="392"/>
      <c r="BN336" s="392"/>
      <c r="BO336" s="392"/>
      <c r="BP336" s="392"/>
      <c r="BQ336" s="392"/>
      <c r="BR336" s="392"/>
      <c r="BS336" s="392"/>
      <c r="BT336" s="392"/>
      <c r="BU336" s="392"/>
      <c r="BV336" s="392"/>
      <c r="BW336" s="392"/>
      <c r="BX336" s="392"/>
      <c r="BY336" s="392"/>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7"/>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2"/>
      <c r="BD337" s="392"/>
      <c r="BE337" s="392"/>
      <c r="BF337" s="392"/>
      <c r="BG337" s="392"/>
      <c r="BH337" s="392"/>
      <c r="BI337" s="392"/>
      <c r="BJ337" s="392"/>
      <c r="BK337" s="392"/>
      <c r="BL337" s="392"/>
      <c r="BM337" s="392"/>
      <c r="BN337" s="392"/>
      <c r="BO337" s="392"/>
      <c r="BP337" s="392"/>
      <c r="BQ337" s="392"/>
      <c r="BR337" s="392"/>
      <c r="BS337" s="392"/>
      <c r="BT337" s="392"/>
      <c r="BU337" s="392"/>
      <c r="BV337" s="392"/>
      <c r="BW337" s="392"/>
      <c r="BX337" s="392"/>
      <c r="BY337" s="392"/>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7"/>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2"/>
      <c r="BD338" s="392"/>
      <c r="BE338" s="392"/>
      <c r="BF338" s="392"/>
      <c r="BG338" s="392"/>
      <c r="BH338" s="392"/>
      <c r="BI338" s="392"/>
      <c r="BJ338" s="392"/>
      <c r="BK338" s="392"/>
      <c r="BL338" s="392"/>
      <c r="BM338" s="392"/>
      <c r="BN338" s="392"/>
      <c r="BO338" s="392"/>
      <c r="BP338" s="392"/>
      <c r="BQ338" s="392"/>
      <c r="BR338" s="392"/>
      <c r="BS338" s="392"/>
      <c r="BT338" s="392"/>
      <c r="BU338" s="392"/>
      <c r="BV338" s="392"/>
      <c r="BW338" s="392"/>
      <c r="BX338" s="392"/>
      <c r="BY338" s="392"/>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399" customFormat="true" ht="15" customHeight="true" x14ac:dyDescent="0.2">
      <c r="B339" s="398"/>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587" t="s">
        <v>114</v>
      </c>
      <c r="BD339" s="2567"/>
      <c r="BE339" s="2567"/>
      <c r="BF339" s="2567"/>
      <c r="BG339" s="2568"/>
      <c r="BH339" s="2566" t="s">
        <v>38</v>
      </c>
      <c r="BI339" s="2567"/>
      <c r="BJ339" s="2567"/>
      <c r="BK339" s="2567"/>
      <c r="BL339" s="2568"/>
      <c r="BM339" s="2566" t="s">
        <v>37</v>
      </c>
      <c r="BN339" s="2567"/>
      <c r="BO339" s="2567"/>
      <c r="BP339" s="2567"/>
      <c r="BQ339" s="2569"/>
      <c r="BR339" s="2088" t="s">
        <v>137</v>
      </c>
      <c r="BS339" s="2089"/>
      <c r="BT339" s="2089"/>
      <c r="BU339" s="2089"/>
      <c r="BV339" s="2089"/>
      <c r="BW339" s="2089"/>
      <c r="BX339" s="2089"/>
      <c r="BY339" s="2090"/>
      <c r="BZ339" s="313"/>
      <c r="CA339" s="313"/>
      <c r="CB339" s="313"/>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399" customFormat="true" ht="24" x14ac:dyDescent="0.2">
      <c r="B340" s="398"/>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336</v>
      </c>
      <c r="BS340" s="180" t="s">
        <v>149</v>
      </c>
      <c r="BT340" s="180" t="s">
        <v>150</v>
      </c>
      <c r="BU340" s="180" t="s">
        <v>337</v>
      </c>
      <c r="BV340" s="180" t="s">
        <v>152</v>
      </c>
      <c r="BW340" s="180" t="s">
        <v>153</v>
      </c>
      <c r="BX340" s="180" t="s">
        <v>154</v>
      </c>
      <c r="BY340" s="181" t="s">
        <v>155</v>
      </c>
      <c r="BZ340" s="181" t="s">
        <v>156</v>
      </c>
      <c r="CA340" s="181" t="s">
        <v>157</v>
      </c>
      <c r="CB340" s="181" t="s">
        <v>158</v>
      </c>
      <c r="CC340" s="2175"/>
      <c r="CD340" s="2175"/>
      <c r="CE340" s="2175"/>
      <c r="CF340" s="2175"/>
      <c r="CG340" s="2175"/>
      <c r="CH340" s="2175"/>
      <c r="CI340" s="2175"/>
      <c r="CJ340" s="2175"/>
      <c r="CK340" s="2175"/>
      <c r="CL340" s="2175"/>
      <c r="CM340" s="2175"/>
      <c r="CN340" s="2175"/>
      <c r="CO340" s="2175"/>
      <c r="CP340" s="2175"/>
      <c r="CQ340" s="2175"/>
      <c r="CR340" s="2175"/>
      <c r="CS340" s="2175"/>
      <c r="CT340" s="2175"/>
      <c r="CU340" s="2175"/>
      <c r="CV340" s="2175"/>
      <c r="CW340" s="2175"/>
      <c r="CX340" s="2175"/>
      <c r="CY340" s="2175"/>
      <c r="CZ340" s="2175"/>
    </row>
    <row r="341" s="399" customFormat="true" ht="15" customHeight="true" x14ac:dyDescent="0.2">
      <c r="B341" s="398"/>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570" t="s">
        <v>144</v>
      </c>
      <c r="BB341" s="162" t="s">
        <v>49</v>
      </c>
      <c r="BC341" s="1235" t="s">
        <v>35</v>
      </c>
      <c r="BD341" s="1256" t="s">
        <v>35</v>
      </c>
      <c r="BE341" s="1256" t="s">
        <v>35</v>
      </c>
      <c r="BF341" s="1256" t="s">
        <v>35</v>
      </c>
      <c r="BG341" s="1277" t="s">
        <v>35</v>
      </c>
      <c r="BH341" s="1297" t="s">
        <v>35</v>
      </c>
      <c r="BI341" s="1256" t="s">
        <v>35</v>
      </c>
      <c r="BJ341" s="1256" t="s">
        <v>35</v>
      </c>
      <c r="BK341" s="1256" t="s">
        <v>35</v>
      </c>
      <c r="BL341" s="1277" t="s">
        <v>35</v>
      </c>
      <c r="BM341" s="1297" t="s">
        <v>35</v>
      </c>
      <c r="BN341" s="1256" t="s">
        <v>35</v>
      </c>
      <c r="BO341" s="1256" t="s">
        <v>35</v>
      </c>
      <c r="BP341" s="1256" t="s">
        <v>35</v>
      </c>
      <c r="BQ341" s="1277" t="s">
        <v>35</v>
      </c>
      <c r="BR341" s="1297" t="s">
        <v>35</v>
      </c>
      <c r="BS341" s="1256" t="s">
        <v>35</v>
      </c>
      <c r="BT341" s="1256" t="s">
        <v>35</v>
      </c>
      <c r="BU341" s="1256" t="s">
        <v>35</v>
      </c>
      <c r="BV341" s="1256" t="s">
        <v>35</v>
      </c>
      <c r="BW341" s="1256" t="s">
        <v>35</v>
      </c>
      <c r="BX341" s="1256" t="s">
        <v>35</v>
      </c>
      <c r="BY341" s="1317" t="s">
        <v>35</v>
      </c>
      <c r="BZ341" s="1317" t="s">
        <v>35</v>
      </c>
      <c r="CA341" s="1317" t="s">
        <v>35</v>
      </c>
      <c r="CB341" s="1317" t="s">
        <v>35</v>
      </c>
      <c r="CC341" s="2176"/>
      <c r="CD341" s="2176"/>
      <c r="CE341" s="2176"/>
      <c r="CF341" s="2176"/>
      <c r="CG341" s="2176"/>
      <c r="CH341" s="2176"/>
      <c r="CI341" s="2176"/>
      <c r="CJ341" s="2176"/>
      <c r="CK341" s="2176"/>
      <c r="CL341" s="2176"/>
      <c r="CM341" s="2176"/>
      <c r="CN341" s="2176"/>
      <c r="CO341" s="2176"/>
      <c r="CP341" s="2176"/>
      <c r="CQ341" s="2176"/>
      <c r="CR341" s="2176"/>
      <c r="CS341" s="2176"/>
      <c r="CT341" s="2176"/>
      <c r="CU341" s="2176"/>
      <c r="CV341" s="2176"/>
      <c r="CW341" s="2176"/>
      <c r="CX341" s="2176"/>
      <c r="CY341" s="2176"/>
      <c r="CZ341" s="2176"/>
    </row>
    <row r="342" s="399" customFormat="true" ht="15" customHeight="true" x14ac:dyDescent="0.2">
      <c r="B342" s="398"/>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571"/>
      <c r="BB342" s="163" t="s">
        <v>48</v>
      </c>
      <c r="BC342" s="1236" t="s">
        <v>35</v>
      </c>
      <c r="BD342" s="1257" t="s">
        <v>35</v>
      </c>
      <c r="BE342" s="1257" t="s">
        <v>35</v>
      </c>
      <c r="BF342" s="1257" t="s">
        <v>35</v>
      </c>
      <c r="BG342" s="1278" t="s">
        <v>35</v>
      </c>
      <c r="BH342" s="1298" t="s">
        <v>35</v>
      </c>
      <c r="BI342" s="1257" t="s">
        <v>35</v>
      </c>
      <c r="BJ342" s="1257" t="s">
        <v>35</v>
      </c>
      <c r="BK342" s="1257" t="s">
        <v>35</v>
      </c>
      <c r="BL342" s="1278" t="s">
        <v>35</v>
      </c>
      <c r="BM342" s="1298" t="s">
        <v>35</v>
      </c>
      <c r="BN342" s="1257" t="s">
        <v>35</v>
      </c>
      <c r="BO342" s="1257" t="s">
        <v>35</v>
      </c>
      <c r="BP342" s="1257" t="s">
        <v>35</v>
      </c>
      <c r="BQ342" s="1278" t="s">
        <v>35</v>
      </c>
      <c r="BR342" s="1298" t="s">
        <v>35</v>
      </c>
      <c r="BS342" s="1257" t="s">
        <v>35</v>
      </c>
      <c r="BT342" s="1257" t="s">
        <v>35</v>
      </c>
      <c r="BU342" s="1257" t="s">
        <v>35</v>
      </c>
      <c r="BV342" s="1257" t="s">
        <v>35</v>
      </c>
      <c r="BW342" s="1257" t="s">
        <v>35</v>
      </c>
      <c r="BX342" s="1257" t="s">
        <v>35</v>
      </c>
      <c r="BY342" s="1318" t="s">
        <v>35</v>
      </c>
      <c r="BZ342" s="1318" t="s">
        <v>35</v>
      </c>
      <c r="CA342" s="1318" t="s">
        <v>35</v>
      </c>
      <c r="CB342" s="1318" t="s">
        <v>35</v>
      </c>
      <c r="CC342" s="2177"/>
      <c r="CD342" s="2177"/>
      <c r="CE342" s="2177"/>
      <c r="CF342" s="2177"/>
      <c r="CG342" s="2177"/>
      <c r="CH342" s="2177"/>
      <c r="CI342" s="2177"/>
      <c r="CJ342" s="2177"/>
      <c r="CK342" s="2177"/>
      <c r="CL342" s="2177"/>
      <c r="CM342" s="2177"/>
      <c r="CN342" s="2177"/>
      <c r="CO342" s="2177"/>
      <c r="CP342" s="2177"/>
      <c r="CQ342" s="2177"/>
      <c r="CR342" s="2177"/>
      <c r="CS342" s="2177"/>
      <c r="CT342" s="2177"/>
      <c r="CU342" s="2177"/>
      <c r="CV342" s="2177"/>
      <c r="CW342" s="2177"/>
      <c r="CX342" s="2177"/>
      <c r="CY342" s="2177"/>
      <c r="CZ342" s="2177"/>
    </row>
    <row r="343" s="399" customFormat="true" ht="15" customHeight="true" x14ac:dyDescent="0.2">
      <c r="B343" s="398"/>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572" t="s">
        <v>139</v>
      </c>
      <c r="BB343" s="163" t="s">
        <v>49</v>
      </c>
      <c r="BC343" s="1236" t="s">
        <v>35</v>
      </c>
      <c r="BD343" s="1257" t="s">
        <v>35</v>
      </c>
      <c r="BE343" s="1257" t="s">
        <v>35</v>
      </c>
      <c r="BF343" s="1257" t="s">
        <v>35</v>
      </c>
      <c r="BG343" s="1278" t="s">
        <v>35</v>
      </c>
      <c r="BH343" s="1298" t="s">
        <v>35</v>
      </c>
      <c r="BI343" s="1257" t="s">
        <v>35</v>
      </c>
      <c r="BJ343" s="1257" t="s">
        <v>35</v>
      </c>
      <c r="BK343" s="1257" t="s">
        <v>35</v>
      </c>
      <c r="BL343" s="1278" t="s">
        <v>35</v>
      </c>
      <c r="BM343" s="1298" t="s">
        <v>35</v>
      </c>
      <c r="BN343" s="1257" t="s">
        <v>35</v>
      </c>
      <c r="BO343" s="1257" t="s">
        <v>35</v>
      </c>
      <c r="BP343" s="1257" t="s">
        <v>35</v>
      </c>
      <c r="BQ343" s="1278" t="s">
        <v>35</v>
      </c>
      <c r="BR343" s="1298" t="s">
        <v>35</v>
      </c>
      <c r="BS343" s="1257" t="s">
        <v>35</v>
      </c>
      <c r="BT343" s="1257" t="s">
        <v>35</v>
      </c>
      <c r="BU343" s="1257" t="s">
        <v>35</v>
      </c>
      <c r="BV343" s="1257" t="s">
        <v>35</v>
      </c>
      <c r="BW343" s="1257" t="s">
        <v>35</v>
      </c>
      <c r="BX343" s="1257" t="s">
        <v>35</v>
      </c>
      <c r="BY343" s="1318" t="s">
        <v>35</v>
      </c>
      <c r="BZ343" s="1318" t="s">
        <v>35</v>
      </c>
      <c r="CA343" s="1318" t="s">
        <v>35</v>
      </c>
      <c r="CB343" s="1318" t="s">
        <v>35</v>
      </c>
      <c r="CC343" s="2177"/>
      <c r="CD343" s="2177"/>
      <c r="CE343" s="2177"/>
      <c r="CF343" s="2177"/>
      <c r="CG343" s="2177"/>
      <c r="CH343" s="2177"/>
      <c r="CI343" s="2177"/>
      <c r="CJ343" s="2177"/>
      <c r="CK343" s="2177"/>
      <c r="CL343" s="2177"/>
      <c r="CM343" s="2177"/>
      <c r="CN343" s="2177"/>
      <c r="CO343" s="2177"/>
      <c r="CP343" s="2177"/>
      <c r="CQ343" s="2177"/>
      <c r="CR343" s="2177"/>
      <c r="CS343" s="2177"/>
      <c r="CT343" s="2177"/>
      <c r="CU343" s="2177"/>
      <c r="CV343" s="2177"/>
      <c r="CW343" s="2177"/>
      <c r="CX343" s="2177"/>
      <c r="CY343" s="2177"/>
      <c r="CZ343" s="2177"/>
    </row>
    <row r="344" s="399" customFormat="true" ht="15" customHeight="true" x14ac:dyDescent="0.2">
      <c r="B344" s="398"/>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571"/>
      <c r="BB344" s="163" t="s">
        <v>48</v>
      </c>
      <c r="BC344" s="1236" t="s">
        <v>35</v>
      </c>
      <c r="BD344" s="1257" t="s">
        <v>35</v>
      </c>
      <c r="BE344" s="1257" t="s">
        <v>35</v>
      </c>
      <c r="BF344" s="1257" t="s">
        <v>35</v>
      </c>
      <c r="BG344" s="1278" t="s">
        <v>35</v>
      </c>
      <c r="BH344" s="1298" t="s">
        <v>35</v>
      </c>
      <c r="BI344" s="1257" t="s">
        <v>35</v>
      </c>
      <c r="BJ344" s="1257" t="s">
        <v>35</v>
      </c>
      <c r="BK344" s="1257" t="s">
        <v>35</v>
      </c>
      <c r="BL344" s="1278" t="s">
        <v>35</v>
      </c>
      <c r="BM344" s="1298" t="s">
        <v>35</v>
      </c>
      <c r="BN344" s="1257" t="s">
        <v>35</v>
      </c>
      <c r="BO344" s="1257" t="s">
        <v>35</v>
      </c>
      <c r="BP344" s="1257" t="s">
        <v>35</v>
      </c>
      <c r="BQ344" s="1278" t="s">
        <v>35</v>
      </c>
      <c r="BR344" s="1298" t="s">
        <v>35</v>
      </c>
      <c r="BS344" s="1257" t="s">
        <v>35</v>
      </c>
      <c r="BT344" s="1257" t="s">
        <v>35</v>
      </c>
      <c r="BU344" s="1257" t="s">
        <v>35</v>
      </c>
      <c r="BV344" s="1257" t="s">
        <v>35</v>
      </c>
      <c r="BW344" s="1257" t="s">
        <v>35</v>
      </c>
      <c r="BX344" s="1257" t="s">
        <v>35</v>
      </c>
      <c r="BY344" s="1318" t="s">
        <v>35</v>
      </c>
      <c r="BZ344" s="1318" t="s">
        <v>35</v>
      </c>
      <c r="CA344" s="1318" t="s">
        <v>35</v>
      </c>
      <c r="CB344" s="1318" t="s">
        <v>35</v>
      </c>
      <c r="CC344" s="2177"/>
      <c r="CD344" s="2177"/>
      <c r="CE344" s="2177"/>
      <c r="CF344" s="2177"/>
      <c r="CG344" s="2177"/>
      <c r="CH344" s="2177"/>
      <c r="CI344" s="2177"/>
      <c r="CJ344" s="2177"/>
      <c r="CK344" s="2177"/>
      <c r="CL344" s="2177"/>
      <c r="CM344" s="2177"/>
      <c r="CN344" s="2177"/>
      <c r="CO344" s="2177"/>
      <c r="CP344" s="2177"/>
      <c r="CQ344" s="2177"/>
      <c r="CR344" s="2177"/>
      <c r="CS344" s="2177"/>
      <c r="CT344" s="2177"/>
      <c r="CU344" s="2177"/>
      <c r="CV344" s="2177"/>
      <c r="CW344" s="2177"/>
      <c r="CX344" s="2177"/>
      <c r="CY344" s="2177"/>
      <c r="CZ344" s="2177"/>
    </row>
    <row r="345" s="399" customFormat="true" ht="15" customHeight="true" x14ac:dyDescent="0.2">
      <c r="B345" s="398"/>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572" t="s">
        <v>140</v>
      </c>
      <c r="BB345" s="163" t="s">
        <v>49</v>
      </c>
      <c r="BC345" s="1236" t="s">
        <v>35</v>
      </c>
      <c r="BD345" s="1257" t="s">
        <v>35</v>
      </c>
      <c r="BE345" s="1257" t="s">
        <v>35</v>
      </c>
      <c r="BF345" s="1257" t="s">
        <v>35</v>
      </c>
      <c r="BG345" s="1278" t="s">
        <v>35</v>
      </c>
      <c r="BH345" s="1298" t="s">
        <v>35</v>
      </c>
      <c r="BI345" s="1257" t="s">
        <v>35</v>
      </c>
      <c r="BJ345" s="1257" t="s">
        <v>35</v>
      </c>
      <c r="BK345" s="1257" t="s">
        <v>35</v>
      </c>
      <c r="BL345" s="1278" t="s">
        <v>35</v>
      </c>
      <c r="BM345" s="1298" t="s">
        <v>35</v>
      </c>
      <c r="BN345" s="1257" t="s">
        <v>35</v>
      </c>
      <c r="BO345" s="1257" t="s">
        <v>35</v>
      </c>
      <c r="BP345" s="1257" t="s">
        <v>35</v>
      </c>
      <c r="BQ345" s="1278" t="s">
        <v>35</v>
      </c>
      <c r="BR345" s="1298" t="s">
        <v>35</v>
      </c>
      <c r="BS345" s="1257" t="s">
        <v>35</v>
      </c>
      <c r="BT345" s="1257" t="s">
        <v>35</v>
      </c>
      <c r="BU345" s="1257" t="s">
        <v>35</v>
      </c>
      <c r="BV345" s="1257" t="s">
        <v>35</v>
      </c>
      <c r="BW345" s="1257" t="s">
        <v>35</v>
      </c>
      <c r="BX345" s="1257" t="s">
        <v>35</v>
      </c>
      <c r="BY345" s="1318" t="s">
        <v>35</v>
      </c>
      <c r="BZ345" s="1318" t="s">
        <v>35</v>
      </c>
      <c r="CA345" s="1318" t="s">
        <v>35</v>
      </c>
      <c r="CB345" s="1318" t="s">
        <v>35</v>
      </c>
      <c r="CC345" s="2177"/>
      <c r="CD345" s="2177"/>
      <c r="CE345" s="2177"/>
      <c r="CF345" s="2177"/>
      <c r="CG345" s="2177"/>
      <c r="CH345" s="2177"/>
      <c r="CI345" s="2177"/>
      <c r="CJ345" s="2177"/>
      <c r="CK345" s="2177"/>
      <c r="CL345" s="2177"/>
      <c r="CM345" s="2177"/>
      <c r="CN345" s="2177"/>
      <c r="CO345" s="2177"/>
      <c r="CP345" s="2177"/>
      <c r="CQ345" s="2177"/>
      <c r="CR345" s="2177"/>
      <c r="CS345" s="2177"/>
      <c r="CT345" s="2177"/>
      <c r="CU345" s="2177"/>
      <c r="CV345" s="2177"/>
      <c r="CW345" s="2177"/>
      <c r="CX345" s="2177"/>
      <c r="CY345" s="2177"/>
      <c r="CZ345" s="2177"/>
    </row>
    <row r="346" s="399" customFormat="true" ht="15" customHeight="true" x14ac:dyDescent="0.2">
      <c r="B346" s="398"/>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571"/>
      <c r="BB346" s="163" t="s">
        <v>48</v>
      </c>
      <c r="BC346" s="1236" t="s">
        <v>35</v>
      </c>
      <c r="BD346" s="1257" t="s">
        <v>35</v>
      </c>
      <c r="BE346" s="1257" t="s">
        <v>35</v>
      </c>
      <c r="BF346" s="1257" t="s">
        <v>35</v>
      </c>
      <c r="BG346" s="1278" t="s">
        <v>35</v>
      </c>
      <c r="BH346" s="1298" t="s">
        <v>35</v>
      </c>
      <c r="BI346" s="1257" t="s">
        <v>35</v>
      </c>
      <c r="BJ346" s="1257" t="s">
        <v>35</v>
      </c>
      <c r="BK346" s="1257" t="s">
        <v>35</v>
      </c>
      <c r="BL346" s="1278" t="s">
        <v>35</v>
      </c>
      <c r="BM346" s="1298" t="s">
        <v>35</v>
      </c>
      <c r="BN346" s="1257" t="s">
        <v>35</v>
      </c>
      <c r="BO346" s="1257" t="s">
        <v>35</v>
      </c>
      <c r="BP346" s="1257" t="s">
        <v>35</v>
      </c>
      <c r="BQ346" s="1278" t="s">
        <v>35</v>
      </c>
      <c r="BR346" s="1298" t="s">
        <v>35</v>
      </c>
      <c r="BS346" s="1257" t="s">
        <v>35</v>
      </c>
      <c r="BT346" s="1257" t="s">
        <v>35</v>
      </c>
      <c r="BU346" s="1257" t="s">
        <v>35</v>
      </c>
      <c r="BV346" s="1257" t="s">
        <v>35</v>
      </c>
      <c r="BW346" s="1257" t="s">
        <v>35</v>
      </c>
      <c r="BX346" s="1257" t="s">
        <v>35</v>
      </c>
      <c r="BY346" s="1318" t="s">
        <v>35</v>
      </c>
      <c r="BZ346" s="1318" t="s">
        <v>35</v>
      </c>
      <c r="CA346" s="1318" t="s">
        <v>35</v>
      </c>
      <c r="CB346" s="1318" t="s">
        <v>35</v>
      </c>
      <c r="CC346" s="2177"/>
      <c r="CD346" s="2177"/>
      <c r="CE346" s="2177"/>
      <c r="CF346" s="2177"/>
      <c r="CG346" s="2177"/>
      <c r="CH346" s="2177"/>
      <c r="CI346" s="2177"/>
      <c r="CJ346" s="2177"/>
      <c r="CK346" s="2177"/>
      <c r="CL346" s="2177"/>
      <c r="CM346" s="2177"/>
      <c r="CN346" s="2177"/>
      <c r="CO346" s="2177"/>
      <c r="CP346" s="2177"/>
      <c r="CQ346" s="2177"/>
      <c r="CR346" s="2177"/>
      <c r="CS346" s="2177"/>
      <c r="CT346" s="2177"/>
      <c r="CU346" s="2177"/>
      <c r="CV346" s="2177"/>
      <c r="CW346" s="2177"/>
      <c r="CX346" s="2177"/>
      <c r="CY346" s="2177"/>
      <c r="CZ346" s="2177"/>
    </row>
    <row r="347" s="399" customFormat="true" ht="15" customHeight="true" x14ac:dyDescent="0.2">
      <c r="B347" s="398"/>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572" t="s">
        <v>141</v>
      </c>
      <c r="BB347" s="163" t="s">
        <v>49</v>
      </c>
      <c r="BC347" s="1236" t="s">
        <v>35</v>
      </c>
      <c r="BD347" s="1257" t="s">
        <v>35</v>
      </c>
      <c r="BE347" s="1257" t="s">
        <v>35</v>
      </c>
      <c r="BF347" s="1257" t="s">
        <v>35</v>
      </c>
      <c r="BG347" s="1278" t="s">
        <v>35</v>
      </c>
      <c r="BH347" s="1298" t="s">
        <v>35</v>
      </c>
      <c r="BI347" s="1257" t="s">
        <v>35</v>
      </c>
      <c r="BJ347" s="1257" t="s">
        <v>35</v>
      </c>
      <c r="BK347" s="1257" t="s">
        <v>35</v>
      </c>
      <c r="BL347" s="1278" t="s">
        <v>35</v>
      </c>
      <c r="BM347" s="1298" t="s">
        <v>35</v>
      </c>
      <c r="BN347" s="1257" t="s">
        <v>35</v>
      </c>
      <c r="BO347" s="1257" t="s">
        <v>35</v>
      </c>
      <c r="BP347" s="1257" t="s">
        <v>35</v>
      </c>
      <c r="BQ347" s="1278" t="s">
        <v>35</v>
      </c>
      <c r="BR347" s="1298" t="s">
        <v>35</v>
      </c>
      <c r="BS347" s="1257" t="s">
        <v>35</v>
      </c>
      <c r="BT347" s="1257" t="s">
        <v>35</v>
      </c>
      <c r="BU347" s="1257" t="s">
        <v>35</v>
      </c>
      <c r="BV347" s="1257" t="s">
        <v>35</v>
      </c>
      <c r="BW347" s="1257" t="s">
        <v>35</v>
      </c>
      <c r="BX347" s="1257" t="s">
        <v>35</v>
      </c>
      <c r="BY347" s="1318" t="s">
        <v>35</v>
      </c>
      <c r="BZ347" s="1318" t="s">
        <v>35</v>
      </c>
      <c r="CA347" s="1318" t="s">
        <v>35</v>
      </c>
      <c r="CB347" s="1318" t="s">
        <v>35</v>
      </c>
      <c r="CC347" s="2177"/>
      <c r="CD347" s="2177"/>
      <c r="CE347" s="2177"/>
      <c r="CF347" s="2177"/>
      <c r="CG347" s="2177"/>
      <c r="CH347" s="2177"/>
      <c r="CI347" s="2177"/>
      <c r="CJ347" s="2177"/>
      <c r="CK347" s="2177"/>
      <c r="CL347" s="2177"/>
      <c r="CM347" s="2177"/>
      <c r="CN347" s="2177"/>
      <c r="CO347" s="2177"/>
      <c r="CP347" s="2177"/>
      <c r="CQ347" s="2177"/>
      <c r="CR347" s="2177"/>
      <c r="CS347" s="2177"/>
      <c r="CT347" s="2177"/>
      <c r="CU347" s="2177"/>
      <c r="CV347" s="2177"/>
      <c r="CW347" s="2177"/>
      <c r="CX347" s="2177"/>
      <c r="CY347" s="2177"/>
      <c r="CZ347" s="2177"/>
    </row>
    <row r="348" s="399" customFormat="true" ht="15" customHeight="true" x14ac:dyDescent="0.2">
      <c r="B348" s="398"/>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571"/>
      <c r="BB348" s="163" t="s">
        <v>48</v>
      </c>
      <c r="BC348" s="1236" t="s">
        <v>35</v>
      </c>
      <c r="BD348" s="1257" t="s">
        <v>35</v>
      </c>
      <c r="BE348" s="1257" t="s">
        <v>35</v>
      </c>
      <c r="BF348" s="1257" t="s">
        <v>35</v>
      </c>
      <c r="BG348" s="1278" t="s">
        <v>35</v>
      </c>
      <c r="BH348" s="1298" t="s">
        <v>35</v>
      </c>
      <c r="BI348" s="1257" t="s">
        <v>35</v>
      </c>
      <c r="BJ348" s="1257" t="s">
        <v>35</v>
      </c>
      <c r="BK348" s="1257" t="s">
        <v>35</v>
      </c>
      <c r="BL348" s="1278" t="s">
        <v>35</v>
      </c>
      <c r="BM348" s="1298" t="s">
        <v>35</v>
      </c>
      <c r="BN348" s="1257" t="s">
        <v>35</v>
      </c>
      <c r="BO348" s="1257" t="s">
        <v>35</v>
      </c>
      <c r="BP348" s="1257" t="s">
        <v>35</v>
      </c>
      <c r="BQ348" s="1278" t="s">
        <v>35</v>
      </c>
      <c r="BR348" s="1298" t="s">
        <v>35</v>
      </c>
      <c r="BS348" s="1257" t="s">
        <v>35</v>
      </c>
      <c r="BT348" s="1257" t="s">
        <v>35</v>
      </c>
      <c r="BU348" s="1257" t="s">
        <v>35</v>
      </c>
      <c r="BV348" s="1257" t="s">
        <v>35</v>
      </c>
      <c r="BW348" s="1257" t="s">
        <v>35</v>
      </c>
      <c r="BX348" s="1257" t="s">
        <v>35</v>
      </c>
      <c r="BY348" s="1318" t="s">
        <v>35</v>
      </c>
      <c r="BZ348" s="1318" t="s">
        <v>35</v>
      </c>
      <c r="CA348" s="1318" t="s">
        <v>35</v>
      </c>
      <c r="CB348" s="1318" t="s">
        <v>35</v>
      </c>
      <c r="CC348" s="2177"/>
      <c r="CD348" s="2177"/>
      <c r="CE348" s="2177"/>
      <c r="CF348" s="2177"/>
      <c r="CG348" s="2177"/>
      <c r="CH348" s="2177"/>
      <c r="CI348" s="2177"/>
      <c r="CJ348" s="2177"/>
      <c r="CK348" s="2177"/>
      <c r="CL348" s="2177"/>
      <c r="CM348" s="2177"/>
      <c r="CN348" s="2177"/>
      <c r="CO348" s="2177"/>
      <c r="CP348" s="2177"/>
      <c r="CQ348" s="2177"/>
      <c r="CR348" s="2177"/>
      <c r="CS348" s="2177"/>
      <c r="CT348" s="2177"/>
      <c r="CU348" s="2177"/>
      <c r="CV348" s="2177"/>
      <c r="CW348" s="2177"/>
      <c r="CX348" s="2177"/>
      <c r="CY348" s="2177"/>
      <c r="CZ348" s="2177"/>
    </row>
    <row r="349" s="399" customFormat="true" ht="15" customHeight="true" x14ac:dyDescent="0.2">
      <c r="B349" s="398"/>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572" t="s">
        <v>142</v>
      </c>
      <c r="BB349" s="163" t="s">
        <v>49</v>
      </c>
      <c r="BC349" s="1236" t="s">
        <v>35</v>
      </c>
      <c r="BD349" s="1257" t="s">
        <v>35</v>
      </c>
      <c r="BE349" s="1257" t="s">
        <v>35</v>
      </c>
      <c r="BF349" s="1257" t="s">
        <v>35</v>
      </c>
      <c r="BG349" s="1278" t="s">
        <v>35</v>
      </c>
      <c r="BH349" s="1298" t="s">
        <v>35</v>
      </c>
      <c r="BI349" s="1257" t="s">
        <v>35</v>
      </c>
      <c r="BJ349" s="1257" t="s">
        <v>35</v>
      </c>
      <c r="BK349" s="1257" t="s">
        <v>35</v>
      </c>
      <c r="BL349" s="1278" t="s">
        <v>35</v>
      </c>
      <c r="BM349" s="1298" t="s">
        <v>35</v>
      </c>
      <c r="BN349" s="1257" t="s">
        <v>35</v>
      </c>
      <c r="BO349" s="1257" t="s">
        <v>35</v>
      </c>
      <c r="BP349" s="1257" t="s">
        <v>35</v>
      </c>
      <c r="BQ349" s="1278" t="s">
        <v>35</v>
      </c>
      <c r="BR349" s="1298" t="s">
        <v>35</v>
      </c>
      <c r="BS349" s="1257" t="s">
        <v>35</v>
      </c>
      <c r="BT349" s="1257" t="s">
        <v>35</v>
      </c>
      <c r="BU349" s="1257" t="s">
        <v>35</v>
      </c>
      <c r="BV349" s="1257" t="s">
        <v>35</v>
      </c>
      <c r="BW349" s="1257" t="s">
        <v>35</v>
      </c>
      <c r="BX349" s="1257" t="s">
        <v>35</v>
      </c>
      <c r="BY349" s="1318" t="s">
        <v>35</v>
      </c>
      <c r="BZ349" s="1318" t="s">
        <v>35</v>
      </c>
      <c r="CA349" s="1318" t="s">
        <v>35</v>
      </c>
      <c r="CB349" s="1318" t="s">
        <v>35</v>
      </c>
      <c r="CC349" s="2177"/>
      <c r="CD349" s="2177"/>
      <c r="CE349" s="2177"/>
      <c r="CF349" s="2177"/>
      <c r="CG349" s="2177"/>
      <c r="CH349" s="2177"/>
      <c r="CI349" s="2177"/>
      <c r="CJ349" s="2177"/>
      <c r="CK349" s="2177"/>
      <c r="CL349" s="2177"/>
      <c r="CM349" s="2177"/>
      <c r="CN349" s="2177"/>
      <c r="CO349" s="2177"/>
      <c r="CP349" s="2177"/>
      <c r="CQ349" s="2177"/>
      <c r="CR349" s="2177"/>
      <c r="CS349" s="2177"/>
      <c r="CT349" s="2177"/>
      <c r="CU349" s="2177"/>
      <c r="CV349" s="2177"/>
      <c r="CW349" s="2177"/>
      <c r="CX349" s="2177"/>
      <c r="CY349" s="2177"/>
      <c r="CZ349" s="2177"/>
    </row>
    <row r="350" s="399" customFormat="true" ht="15" customHeight="true" x14ac:dyDescent="0.2">
      <c r="B350" s="398"/>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571"/>
      <c r="BB350" s="163" t="s">
        <v>48</v>
      </c>
      <c r="BC350" s="1236" t="s">
        <v>35</v>
      </c>
      <c r="BD350" s="1257" t="s">
        <v>35</v>
      </c>
      <c r="BE350" s="1257" t="s">
        <v>35</v>
      </c>
      <c r="BF350" s="1257" t="s">
        <v>35</v>
      </c>
      <c r="BG350" s="1278" t="s">
        <v>35</v>
      </c>
      <c r="BH350" s="1298" t="s">
        <v>35</v>
      </c>
      <c r="BI350" s="1257" t="s">
        <v>35</v>
      </c>
      <c r="BJ350" s="1257" t="s">
        <v>35</v>
      </c>
      <c r="BK350" s="1257" t="s">
        <v>35</v>
      </c>
      <c r="BL350" s="1278" t="s">
        <v>35</v>
      </c>
      <c r="BM350" s="1298" t="s">
        <v>35</v>
      </c>
      <c r="BN350" s="1257" t="s">
        <v>35</v>
      </c>
      <c r="BO350" s="1257" t="s">
        <v>35</v>
      </c>
      <c r="BP350" s="1257" t="s">
        <v>35</v>
      </c>
      <c r="BQ350" s="1278" t="s">
        <v>35</v>
      </c>
      <c r="BR350" s="1298" t="s">
        <v>35</v>
      </c>
      <c r="BS350" s="1257" t="s">
        <v>35</v>
      </c>
      <c r="BT350" s="1257" t="s">
        <v>35</v>
      </c>
      <c r="BU350" s="1257" t="s">
        <v>35</v>
      </c>
      <c r="BV350" s="1257" t="s">
        <v>35</v>
      </c>
      <c r="BW350" s="1257" t="s">
        <v>35</v>
      </c>
      <c r="BX350" s="1257" t="s">
        <v>35</v>
      </c>
      <c r="BY350" s="1318" t="s">
        <v>35</v>
      </c>
      <c r="BZ350" s="1318" t="s">
        <v>35</v>
      </c>
      <c r="CA350" s="1318" t="s">
        <v>35</v>
      </c>
      <c r="CB350" s="1318" t="s">
        <v>35</v>
      </c>
      <c r="CC350" s="2177"/>
      <c r="CD350" s="2177"/>
      <c r="CE350" s="2177"/>
      <c r="CF350" s="2177"/>
      <c r="CG350" s="2177"/>
      <c r="CH350" s="2177"/>
      <c r="CI350" s="2177"/>
      <c r="CJ350" s="2177"/>
      <c r="CK350" s="2177"/>
      <c r="CL350" s="2177"/>
      <c r="CM350" s="2177"/>
      <c r="CN350" s="2177"/>
      <c r="CO350" s="2177"/>
      <c r="CP350" s="2177"/>
      <c r="CQ350" s="2177"/>
      <c r="CR350" s="2177"/>
      <c r="CS350" s="2177"/>
      <c r="CT350" s="2177"/>
      <c r="CU350" s="2177"/>
      <c r="CV350" s="2177"/>
      <c r="CW350" s="2177"/>
      <c r="CX350" s="2177"/>
      <c r="CY350" s="2177"/>
      <c r="CZ350" s="2177"/>
    </row>
    <row r="351" s="399" customFormat="true" ht="15" customHeight="true" x14ac:dyDescent="0.2">
      <c r="B351" s="398"/>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572" t="s">
        <v>143</v>
      </c>
      <c r="BB351" s="163" t="s">
        <v>49</v>
      </c>
      <c r="BC351" s="1236" t="s">
        <v>35</v>
      </c>
      <c r="BD351" s="1257" t="s">
        <v>35</v>
      </c>
      <c r="BE351" s="1257" t="s">
        <v>35</v>
      </c>
      <c r="BF351" s="1257" t="s">
        <v>35</v>
      </c>
      <c r="BG351" s="1278" t="s">
        <v>35</v>
      </c>
      <c r="BH351" s="1298" t="s">
        <v>35</v>
      </c>
      <c r="BI351" s="1257" t="s">
        <v>35</v>
      </c>
      <c r="BJ351" s="1257" t="s">
        <v>35</v>
      </c>
      <c r="BK351" s="1257" t="s">
        <v>35</v>
      </c>
      <c r="BL351" s="1278" t="s">
        <v>35</v>
      </c>
      <c r="BM351" s="1298" t="s">
        <v>35</v>
      </c>
      <c r="BN351" s="1257" t="s">
        <v>35</v>
      </c>
      <c r="BO351" s="1257" t="s">
        <v>35</v>
      </c>
      <c r="BP351" s="1257" t="s">
        <v>35</v>
      </c>
      <c r="BQ351" s="1278" t="s">
        <v>35</v>
      </c>
      <c r="BR351" s="1298" t="s">
        <v>35</v>
      </c>
      <c r="BS351" s="1257" t="s">
        <v>35</v>
      </c>
      <c r="BT351" s="1257" t="s">
        <v>35</v>
      </c>
      <c r="BU351" s="1257" t="s">
        <v>35</v>
      </c>
      <c r="BV351" s="1257" t="s">
        <v>35</v>
      </c>
      <c r="BW351" s="1257" t="s">
        <v>35</v>
      </c>
      <c r="BX351" s="1257" t="s">
        <v>35</v>
      </c>
      <c r="BY351" s="1318" t="s">
        <v>35</v>
      </c>
      <c r="BZ351" s="1318" t="s">
        <v>35</v>
      </c>
      <c r="CA351" s="1318" t="s">
        <v>35</v>
      </c>
      <c r="CB351" s="1318" t="s">
        <v>35</v>
      </c>
      <c r="CC351" s="2177"/>
      <c r="CD351" s="2177"/>
      <c r="CE351" s="2177"/>
      <c r="CF351" s="2177"/>
      <c r="CG351" s="2177"/>
      <c r="CH351" s="2177"/>
      <c r="CI351" s="2177"/>
      <c r="CJ351" s="2177"/>
      <c r="CK351" s="2177"/>
      <c r="CL351" s="2177"/>
      <c r="CM351" s="2177"/>
      <c r="CN351" s="2177"/>
      <c r="CO351" s="2177"/>
      <c r="CP351" s="2177"/>
      <c r="CQ351" s="2177"/>
      <c r="CR351" s="2177"/>
      <c r="CS351" s="2177"/>
      <c r="CT351" s="2177"/>
      <c r="CU351" s="2177"/>
      <c r="CV351" s="2177"/>
      <c r="CW351" s="2177"/>
      <c r="CX351" s="2177"/>
      <c r="CY351" s="2177"/>
      <c r="CZ351" s="2177"/>
    </row>
    <row r="352" s="399" customFormat="true" ht="15" customHeight="true" x14ac:dyDescent="0.2">
      <c r="B352" s="398"/>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571"/>
      <c r="BB352" s="163" t="s">
        <v>48</v>
      </c>
      <c r="BC352" s="1236" t="s">
        <v>35</v>
      </c>
      <c r="BD352" s="1257" t="s">
        <v>35</v>
      </c>
      <c r="BE352" s="1257" t="s">
        <v>35</v>
      </c>
      <c r="BF352" s="1257" t="s">
        <v>35</v>
      </c>
      <c r="BG352" s="1278" t="s">
        <v>35</v>
      </c>
      <c r="BH352" s="1298" t="s">
        <v>35</v>
      </c>
      <c r="BI352" s="1257" t="s">
        <v>35</v>
      </c>
      <c r="BJ352" s="1257" t="s">
        <v>35</v>
      </c>
      <c r="BK352" s="1257" t="s">
        <v>35</v>
      </c>
      <c r="BL352" s="1278" t="s">
        <v>35</v>
      </c>
      <c r="BM352" s="1298" t="s">
        <v>35</v>
      </c>
      <c r="BN352" s="1257" t="s">
        <v>35</v>
      </c>
      <c r="BO352" s="1257" t="s">
        <v>35</v>
      </c>
      <c r="BP352" s="1257" t="s">
        <v>35</v>
      </c>
      <c r="BQ352" s="1278" t="s">
        <v>35</v>
      </c>
      <c r="BR352" s="1298" t="s">
        <v>35</v>
      </c>
      <c r="BS352" s="1257" t="s">
        <v>35</v>
      </c>
      <c r="BT352" s="1257" t="s">
        <v>35</v>
      </c>
      <c r="BU352" s="1257" t="s">
        <v>35</v>
      </c>
      <c r="BV352" s="1257" t="s">
        <v>35</v>
      </c>
      <c r="BW352" s="1257" t="s">
        <v>35</v>
      </c>
      <c r="BX352" s="1257" t="s">
        <v>35</v>
      </c>
      <c r="BY352" s="1318" t="s">
        <v>35</v>
      </c>
      <c r="BZ352" s="1318" t="s">
        <v>35</v>
      </c>
      <c r="CA352" s="1318" t="s">
        <v>35</v>
      </c>
      <c r="CB352" s="1318" t="s">
        <v>35</v>
      </c>
      <c r="CC352" s="2177"/>
      <c r="CD352" s="2177"/>
      <c r="CE352" s="2177"/>
      <c r="CF352" s="2177"/>
      <c r="CG352" s="2177"/>
      <c r="CH352" s="2177"/>
      <c r="CI352" s="2177"/>
      <c r="CJ352" s="2177"/>
      <c r="CK352" s="2177"/>
      <c r="CL352" s="2177"/>
      <c r="CM352" s="2177"/>
      <c r="CN352" s="2177"/>
      <c r="CO352" s="2177"/>
      <c r="CP352" s="2177"/>
      <c r="CQ352" s="2177"/>
      <c r="CR352" s="2177"/>
      <c r="CS352" s="2177"/>
      <c r="CT352" s="2177"/>
      <c r="CU352" s="2177"/>
      <c r="CV352" s="2177"/>
      <c r="CW352" s="2177"/>
      <c r="CX352" s="2177"/>
      <c r="CY352" s="2177"/>
      <c r="CZ352" s="2177"/>
    </row>
    <row r="353" s="399" customFormat="true" ht="15" customHeight="true" x14ac:dyDescent="0.2">
      <c r="B353" s="398"/>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572" t="s">
        <v>138</v>
      </c>
      <c r="BB353" s="163" t="s">
        <v>49</v>
      </c>
      <c r="BC353" s="1236" t="s">
        <v>35</v>
      </c>
      <c r="BD353" s="1257" t="s">
        <v>35</v>
      </c>
      <c r="BE353" s="1257" t="s">
        <v>35</v>
      </c>
      <c r="BF353" s="1257" t="s">
        <v>35</v>
      </c>
      <c r="BG353" s="1278" t="s">
        <v>35</v>
      </c>
      <c r="BH353" s="1298" t="s">
        <v>35</v>
      </c>
      <c r="BI353" s="1257" t="s">
        <v>35</v>
      </c>
      <c r="BJ353" s="1257" t="s">
        <v>35</v>
      </c>
      <c r="BK353" s="1257" t="s">
        <v>35</v>
      </c>
      <c r="BL353" s="1278" t="s">
        <v>35</v>
      </c>
      <c r="BM353" s="1298" t="s">
        <v>35</v>
      </c>
      <c r="BN353" s="1257" t="s">
        <v>35</v>
      </c>
      <c r="BO353" s="1257" t="s">
        <v>35</v>
      </c>
      <c r="BP353" s="1257" t="s">
        <v>35</v>
      </c>
      <c r="BQ353" s="1278" t="s">
        <v>35</v>
      </c>
      <c r="BR353" s="1298" t="s">
        <v>35</v>
      </c>
      <c r="BS353" s="1257" t="s">
        <v>35</v>
      </c>
      <c r="BT353" s="1257" t="s">
        <v>35</v>
      </c>
      <c r="BU353" s="1257" t="s">
        <v>35</v>
      </c>
      <c r="BV353" s="1257" t="s">
        <v>35</v>
      </c>
      <c r="BW353" s="1257" t="s">
        <v>35</v>
      </c>
      <c r="BX353" s="1257" t="s">
        <v>35</v>
      </c>
      <c r="BY353" s="1318" t="s">
        <v>35</v>
      </c>
      <c r="BZ353" s="1318" t="s">
        <v>35</v>
      </c>
      <c r="CA353" s="1318" t="s">
        <v>35</v>
      </c>
      <c r="CB353" s="1318" t="s">
        <v>35</v>
      </c>
      <c r="CC353" s="2177"/>
      <c r="CD353" s="2177"/>
      <c r="CE353" s="2177"/>
      <c r="CF353" s="2177"/>
      <c r="CG353" s="2177"/>
      <c r="CH353" s="2177"/>
      <c r="CI353" s="2177"/>
      <c r="CJ353" s="2177"/>
      <c r="CK353" s="2177"/>
      <c r="CL353" s="2177"/>
      <c r="CM353" s="2177"/>
      <c r="CN353" s="2177"/>
      <c r="CO353" s="2177"/>
      <c r="CP353" s="2177"/>
      <c r="CQ353" s="2177"/>
      <c r="CR353" s="2177"/>
      <c r="CS353" s="2177"/>
      <c r="CT353" s="2177"/>
      <c r="CU353" s="2177"/>
      <c r="CV353" s="2177"/>
      <c r="CW353" s="2177"/>
      <c r="CX353" s="2177"/>
      <c r="CY353" s="2177"/>
      <c r="CZ353" s="2177"/>
    </row>
    <row r="354" s="399" customFormat="true" ht="15" customHeight="true" x14ac:dyDescent="0.2">
      <c r="B354" s="398"/>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582"/>
      <c r="BB354" s="164" t="s">
        <v>48</v>
      </c>
      <c r="BC354" s="1237" t="s">
        <v>35</v>
      </c>
      <c r="BD354" s="1258" t="s">
        <v>35</v>
      </c>
      <c r="BE354" s="1258" t="s">
        <v>35</v>
      </c>
      <c r="BF354" s="1258" t="s">
        <v>35</v>
      </c>
      <c r="BG354" s="1279" t="s">
        <v>35</v>
      </c>
      <c r="BH354" s="1299" t="s">
        <v>35</v>
      </c>
      <c r="BI354" s="1258" t="s">
        <v>35</v>
      </c>
      <c r="BJ354" s="1258" t="s">
        <v>35</v>
      </c>
      <c r="BK354" s="1258" t="s">
        <v>35</v>
      </c>
      <c r="BL354" s="1279" t="s">
        <v>35</v>
      </c>
      <c r="BM354" s="1299" t="s">
        <v>35</v>
      </c>
      <c r="BN354" s="1258" t="s">
        <v>35</v>
      </c>
      <c r="BO354" s="1258" t="s">
        <v>35</v>
      </c>
      <c r="BP354" s="1258" t="s">
        <v>35</v>
      </c>
      <c r="BQ354" s="1279" t="s">
        <v>35</v>
      </c>
      <c r="BR354" s="1299" t="s">
        <v>35</v>
      </c>
      <c r="BS354" s="1258" t="s">
        <v>35</v>
      </c>
      <c r="BT354" s="1258" t="s">
        <v>35</v>
      </c>
      <c r="BU354" s="1258" t="s">
        <v>35</v>
      </c>
      <c r="BV354" s="1258" t="s">
        <v>35</v>
      </c>
      <c r="BW354" s="1258" t="s">
        <v>35</v>
      </c>
      <c r="BX354" s="1258" t="s">
        <v>35</v>
      </c>
      <c r="BY354" s="1319" t="s">
        <v>35</v>
      </c>
      <c r="BZ354" s="1319" t="s">
        <v>35</v>
      </c>
      <c r="CA354" s="1319" t="s">
        <v>35</v>
      </c>
      <c r="CB354" s="1319" t="s">
        <v>35</v>
      </c>
      <c r="CC354" s="2178"/>
      <c r="CD354" s="2178"/>
      <c r="CE354" s="2178"/>
      <c r="CF354" s="2178"/>
      <c r="CG354" s="2178"/>
      <c r="CH354" s="2178"/>
      <c r="CI354" s="2178"/>
      <c r="CJ354" s="2178"/>
      <c r="CK354" s="2178"/>
      <c r="CL354" s="2178"/>
      <c r="CM354" s="2178"/>
      <c r="CN354" s="2178"/>
      <c r="CO354" s="2178"/>
      <c r="CP354" s="2178"/>
      <c r="CQ354" s="2178"/>
      <c r="CR354" s="2178"/>
      <c r="CS354" s="2178"/>
      <c r="CT354" s="2178"/>
      <c r="CU354" s="2178"/>
      <c r="CV354" s="2178"/>
      <c r="CW354" s="2178"/>
      <c r="CX354" s="2178"/>
      <c r="CY354" s="2178"/>
      <c r="CZ354" s="2178"/>
    </row>
    <row r="355" s="399" customFormat="true" ht="15" customHeight="true" x14ac:dyDescent="0.2">
      <c r="B355" s="398"/>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399" customFormat="true" ht="15" customHeight="true" x14ac:dyDescent="0.2">
      <c r="B356" s="398"/>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399" customFormat="true" ht="15" customHeight="true" x14ac:dyDescent="0.2">
      <c r="B390" s="398"/>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399" customFormat="true" ht="15" customHeight="true" x14ac:dyDescent="0.2">
      <c r="B391" s="398"/>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399" customFormat="true" ht="15" customHeight="true" x14ac:dyDescent="0.2">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399" customFormat="true" ht="15" customHeight="true" x14ac:dyDescent="0.2">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399" customFormat="true" ht="15" customHeight="true" x14ac:dyDescent="0.2">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399" customFormat="true" ht="15" customHeight="true" x14ac:dyDescent="0.2">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399" customFormat="true" ht="15" customHeight="true" x14ac:dyDescent="0.2">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399" customFormat="true" ht="15" customHeight="true" x14ac:dyDescent="0.2">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399" customFormat="true" ht="15" customHeight="true" x14ac:dyDescent="0.2">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8" customFormat="true" ht="15" customHeight="true" x14ac:dyDescent="0.25">
      <c r="A399" s="136"/>
      <c r="B399" s="136"/>
      <c r="C399" s="2465" t="s">
        <v>129</v>
      </c>
      <c r="D399" s="2466"/>
      <c r="E399" s="2466"/>
      <c r="F399" s="2466"/>
      <c r="G399" s="136"/>
      <c r="H399" s="2436" t="s">
        <v>130</v>
      </c>
      <c r="I399" s="2437"/>
      <c r="J399" s="2437"/>
      <c r="K399" s="2437"/>
      <c r="M399" s="2436" t="s">
        <v>131</v>
      </c>
      <c r="N399" s="2437"/>
      <c r="O399" s="2437"/>
      <c r="P399" s="2437"/>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738" t="s">
        <v>193</v>
      </c>
      <c r="D400" s="2439"/>
      <c r="E400" s="2439"/>
      <c r="H400" s="2739" t="s">
        <v>193</v>
      </c>
      <c r="I400" s="2439"/>
      <c r="J400" s="2439"/>
      <c r="M400" s="2740" t="s">
        <v>193</v>
      </c>
      <c r="N400" s="2439"/>
      <c r="O400" s="2439"/>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8"/>
      <c r="BB400" s="136"/>
      <c r="BC400" s="418"/>
      <c r="BD400" s="418"/>
      <c r="BE400" s="418"/>
      <c r="BF400" s="418"/>
      <c r="BG400" s="418"/>
      <c r="BH400" s="418"/>
      <c r="BI400" s="418"/>
      <c r="BJ400" s="418"/>
      <c r="BK400" s="418"/>
      <c r="BL400" s="418"/>
      <c r="BM400" s="418"/>
      <c r="BN400" s="418"/>
      <c r="BO400" s="418"/>
      <c r="BP400" s="418"/>
      <c r="BQ400" s="418"/>
      <c r="BR400" s="418"/>
      <c r="BS400" s="418"/>
      <c r="BT400" s="418"/>
      <c r="BU400" s="418"/>
      <c r="BV400" s="418"/>
      <c r="BW400" s="418"/>
      <c r="BX400" s="418"/>
      <c r="BY400" s="418"/>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442"/>
      <c r="D401" s="2439"/>
      <c r="E401" s="450" t="s">
        <v>194</v>
      </c>
      <c r="H401" s="2442"/>
      <c r="I401" s="2439"/>
      <c r="J401" s="451" t="s">
        <v>194</v>
      </c>
      <c r="M401" s="2442"/>
      <c r="N401" s="2439"/>
      <c r="O401" s="452" t="s">
        <v>194</v>
      </c>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8"/>
      <c r="BB401" s="136"/>
      <c r="BC401" s="418"/>
      <c r="BD401" s="418"/>
      <c r="BE401" s="418"/>
      <c r="BF401" s="418"/>
      <c r="BG401" s="418"/>
      <c r="BH401" s="418"/>
      <c r="BI401" s="418"/>
      <c r="BJ401" s="418"/>
      <c r="BK401" s="418"/>
      <c r="BL401" s="418"/>
      <c r="BM401" s="418"/>
      <c r="BN401" s="418"/>
      <c r="BO401" s="418"/>
      <c r="BP401" s="418"/>
      <c r="BQ401" s="418"/>
      <c r="BR401" s="418"/>
      <c r="BS401" s="418"/>
      <c r="BT401" s="418"/>
      <c r="BU401" s="418"/>
      <c r="BV401" s="418"/>
      <c r="BW401" s="418"/>
      <c r="BX401" s="418"/>
      <c r="BY401" s="418"/>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443" t="s">
        <v>135</v>
      </c>
      <c r="C402" s="2439"/>
      <c r="D402" s="2439"/>
      <c r="E402" s="453" t="s">
        <v>195</v>
      </c>
      <c r="H402" s="2439"/>
      <c r="I402" s="2439"/>
      <c r="J402" s="454" t="s">
        <v>195</v>
      </c>
      <c r="M402" s="2439"/>
      <c r="N402" s="2439"/>
      <c r="O402" s="455" t="s">
        <v>195</v>
      </c>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8"/>
      <c r="BB402" s="136"/>
      <c r="BC402" s="418"/>
      <c r="BD402" s="418"/>
      <c r="BE402" s="418"/>
      <c r="BF402" s="418"/>
      <c r="BG402" s="418"/>
      <c r="BH402" s="418"/>
      <c r="BI402" s="418"/>
      <c r="BJ402" s="418"/>
      <c r="BK402" s="418"/>
      <c r="BL402" s="418"/>
      <c r="BM402" s="418"/>
      <c r="BN402" s="418"/>
      <c r="BO402" s="418"/>
      <c r="BP402" s="418"/>
      <c r="BQ402" s="418"/>
      <c r="BR402" s="418"/>
      <c r="BS402" s="418"/>
      <c r="BT402" s="418"/>
      <c r="BU402" s="418"/>
      <c r="BV402" s="418"/>
      <c r="BW402" s="418"/>
      <c r="BX402" s="418"/>
      <c r="BY402" s="418"/>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439"/>
      <c r="C403" s="2706" t="s">
        <v>196</v>
      </c>
      <c r="D403" s="2399"/>
      <c r="E403" s="586">
        <v>0.82630571770178485</v>
      </c>
      <c r="F403" s="477"/>
      <c r="G403" s="477"/>
      <c r="H403" s="2701" t="s">
        <v>207</v>
      </c>
      <c r="I403" s="2399"/>
      <c r="J403" s="587">
        <v>0.69254371337626108</v>
      </c>
      <c r="K403" s="477"/>
      <c r="L403" s="477"/>
      <c r="M403" s="2696" t="s">
        <v>197</v>
      </c>
      <c r="N403" s="2399"/>
      <c r="O403" s="588">
        <v>0.68057480382290358</v>
      </c>
      <c r="P403" s="477"/>
      <c r="Q403" s="477"/>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439"/>
      <c r="C404" s="2694" t="s">
        <v>207</v>
      </c>
      <c r="D404" s="2399"/>
      <c r="E404" s="589">
        <v>0.80685597477093118</v>
      </c>
      <c r="F404" s="477"/>
      <c r="G404" s="477"/>
      <c r="H404" s="2684" t="s">
        <v>353</v>
      </c>
      <c r="I404" s="2399"/>
      <c r="J404" s="590">
        <v>-0.60609380148215641</v>
      </c>
      <c r="K404" s="477"/>
      <c r="L404" s="477"/>
      <c r="M404" s="2690" t="s">
        <v>196</v>
      </c>
      <c r="N404" s="2399"/>
      <c r="O404" s="591">
        <v>0.58425100069899116</v>
      </c>
      <c r="P404" s="477"/>
      <c r="Q404" s="477"/>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439"/>
      <c r="C405" s="2694" t="s">
        <v>354</v>
      </c>
      <c r="D405" s="2399"/>
      <c r="E405" s="589">
        <v>0.74766750226393197</v>
      </c>
      <c r="F405" s="477"/>
      <c r="G405" s="477"/>
      <c r="H405" s="2684" t="s">
        <v>354</v>
      </c>
      <c r="I405" s="2399"/>
      <c r="J405" s="590">
        <v>0.59720978716410877</v>
      </c>
      <c r="K405" s="477"/>
      <c r="L405" s="477"/>
      <c r="M405" s="2690" t="s">
        <v>355</v>
      </c>
      <c r="N405" s="2399"/>
      <c r="O405" s="591">
        <v>-0.54952731384089504</v>
      </c>
      <c r="P405" s="477"/>
      <c r="Q405" s="477"/>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439"/>
      <c r="C406" s="2694" t="s">
        <v>197</v>
      </c>
      <c r="D406" s="2399"/>
      <c r="E406" s="589">
        <v>0.70424233874510522</v>
      </c>
      <c r="F406" s="477"/>
      <c r="G406" s="477"/>
      <c r="H406" s="2684" t="s">
        <v>196</v>
      </c>
      <c r="I406" s="2399"/>
      <c r="J406" s="590">
        <v>0.57117764091515655</v>
      </c>
      <c r="K406" s="477"/>
      <c r="L406" s="477"/>
      <c r="M406" s="2690" t="s">
        <v>356</v>
      </c>
      <c r="N406" s="2399"/>
      <c r="O406" s="591">
        <v>0.52137803550807982</v>
      </c>
      <c r="P406" s="477"/>
      <c r="Q406" s="477"/>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439"/>
      <c r="C407" s="2694" t="s">
        <v>357</v>
      </c>
      <c r="D407" s="2399"/>
      <c r="E407" s="589">
        <v>-0.68657436919608683</v>
      </c>
      <c r="F407" s="477"/>
      <c r="G407" s="477"/>
      <c r="H407" s="2684" t="s">
        <v>358</v>
      </c>
      <c r="I407" s="2399"/>
      <c r="J407" s="590">
        <v>0.57111292547396897</v>
      </c>
      <c r="K407" s="477"/>
      <c r="L407" s="477"/>
      <c r="M407" s="2690" t="s">
        <v>354</v>
      </c>
      <c r="N407" s="2399"/>
      <c r="O407" s="591">
        <v>0.51203142837553051</v>
      </c>
      <c r="P407" s="477"/>
      <c r="Q407" s="477"/>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439"/>
      <c r="C408" s="2694" t="s">
        <v>355</v>
      </c>
      <c r="D408" s="2399"/>
      <c r="E408" s="589">
        <v>-0.63334170331173645</v>
      </c>
      <c r="F408" s="477"/>
      <c r="G408" s="477"/>
      <c r="H408" s="2684" t="s">
        <v>357</v>
      </c>
      <c r="I408" s="2399"/>
      <c r="J408" s="590">
        <v>-0.55675536923636393</v>
      </c>
      <c r="K408" s="477"/>
      <c r="L408" s="477"/>
      <c r="M408" s="2690" t="s">
        <v>207</v>
      </c>
      <c r="N408" s="2399"/>
      <c r="O408" s="591">
        <v>0.49786998917369091</v>
      </c>
      <c r="P408" s="477"/>
      <c r="Q408" s="477"/>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439"/>
      <c r="C409" s="2694" t="s">
        <v>358</v>
      </c>
      <c r="D409" s="2399"/>
      <c r="E409" s="589">
        <v>0.61476152403029383</v>
      </c>
      <c r="F409" s="477"/>
      <c r="G409" s="477"/>
      <c r="H409" s="2684" t="s">
        <v>359</v>
      </c>
      <c r="I409" s="2399"/>
      <c r="J409" s="590">
        <v>0.52105668551959317</v>
      </c>
      <c r="K409" s="477"/>
      <c r="L409" s="477"/>
      <c r="M409" s="2690" t="s">
        <v>360</v>
      </c>
      <c r="N409" s="2399"/>
      <c r="O409" s="591">
        <v>-0.49695848020663091</v>
      </c>
      <c r="P409" s="477"/>
      <c r="Q409" s="477"/>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439"/>
      <c r="C410" s="2694" t="s">
        <v>359</v>
      </c>
      <c r="D410" s="2399"/>
      <c r="E410" s="589">
        <v>0.6055148556969614</v>
      </c>
      <c r="F410" s="477"/>
      <c r="G410" s="477"/>
      <c r="H410" s="2684" t="s">
        <v>361</v>
      </c>
      <c r="I410" s="2399"/>
      <c r="J410" s="590">
        <v>0.48891927503053995</v>
      </c>
      <c r="K410" s="477"/>
      <c r="L410" s="477"/>
      <c r="M410" s="2690" t="s">
        <v>362</v>
      </c>
      <c r="N410" s="2399"/>
      <c r="O410" s="591">
        <v>0.44795571851483434</v>
      </c>
      <c r="P410" s="477"/>
      <c r="Q410" s="477"/>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439"/>
      <c r="C411" s="2694" t="s">
        <v>353</v>
      </c>
      <c r="D411" s="2399"/>
      <c r="E411" s="589">
        <v>-0.55388389197669918</v>
      </c>
      <c r="F411" s="477"/>
      <c r="G411" s="477"/>
      <c r="H411" s="2684" t="s">
        <v>355</v>
      </c>
      <c r="I411" s="2399"/>
      <c r="J411" s="590">
        <v>-0.48337945506647706</v>
      </c>
      <c r="K411" s="477"/>
      <c r="L411" s="477"/>
      <c r="M411" s="2690" t="s">
        <v>353</v>
      </c>
      <c r="N411" s="2399"/>
      <c r="O411" s="591">
        <v>-0.36280962305908182</v>
      </c>
      <c r="P411" s="477"/>
      <c r="Q411" s="477"/>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439"/>
      <c r="C412" s="2694" t="s">
        <v>361</v>
      </c>
      <c r="D412" s="2399"/>
      <c r="E412" s="589">
        <v>0.55359484000613524</v>
      </c>
      <c r="F412" s="477"/>
      <c r="G412" s="477"/>
      <c r="H412" s="2684" t="s">
        <v>197</v>
      </c>
      <c r="I412" s="2399"/>
      <c r="J412" s="590">
        <v>0.45751683701724033</v>
      </c>
      <c r="K412" s="477"/>
      <c r="L412" s="477"/>
      <c r="M412" s="2690" t="s">
        <v>358</v>
      </c>
      <c r="N412" s="2399"/>
      <c r="O412" s="591">
        <v>0.34888158490444293</v>
      </c>
      <c r="P412" s="477"/>
      <c r="Q412" s="477"/>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439"/>
      <c r="C413" s="2694" t="s">
        <v>363</v>
      </c>
      <c r="D413" s="2399"/>
      <c r="E413" s="589">
        <v>0.53701992267069676</v>
      </c>
      <c r="F413" s="477"/>
      <c r="G413" s="477"/>
      <c r="H413" s="2684" t="s">
        <v>364</v>
      </c>
      <c r="I413" s="2399"/>
      <c r="J413" s="590">
        <v>0.43505995457312019</v>
      </c>
      <c r="K413" s="477"/>
      <c r="L413" s="477"/>
      <c r="M413" s="2690" t="s">
        <v>365</v>
      </c>
      <c r="N413" s="2399"/>
      <c r="O413" s="591">
        <v>-0.34600236474461937</v>
      </c>
      <c r="P413" s="477"/>
      <c r="Q413" s="477"/>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439"/>
      <c r="C414" s="2694" t="s">
        <v>366</v>
      </c>
      <c r="D414" s="2399"/>
      <c r="E414" s="589">
        <v>0.5144929010034377</v>
      </c>
      <c r="F414" s="477"/>
      <c r="G414" s="477"/>
      <c r="H414" s="2684" t="s">
        <v>204</v>
      </c>
      <c r="I414" s="2399"/>
      <c r="J414" s="590">
        <v>0.42010310429561865</v>
      </c>
      <c r="K414" s="477"/>
      <c r="L414" s="477"/>
      <c r="M414" s="2690" t="s">
        <v>204</v>
      </c>
      <c r="N414" s="2399"/>
      <c r="O414" s="591">
        <v>0.33944087245915189</v>
      </c>
      <c r="P414" s="477"/>
      <c r="Q414" s="477"/>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439"/>
      <c r="C415" s="2694" t="s">
        <v>204</v>
      </c>
      <c r="D415" s="2399"/>
      <c r="E415" s="589">
        <v>0.48496891203936682</v>
      </c>
      <c r="F415" s="477"/>
      <c r="G415" s="477"/>
      <c r="H415" s="2684" t="s">
        <v>367</v>
      </c>
      <c r="I415" s="2399"/>
      <c r="J415" s="590">
        <v>-0.382374750901816</v>
      </c>
      <c r="K415" s="477"/>
      <c r="L415" s="477"/>
      <c r="M415" s="2690" t="s">
        <v>361</v>
      </c>
      <c r="N415" s="2399"/>
      <c r="O415" s="591">
        <v>0.3196641441242587</v>
      </c>
      <c r="P415" s="477"/>
      <c r="Q415" s="477"/>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439"/>
      <c r="C416" s="2694" t="s">
        <v>362</v>
      </c>
      <c r="D416" s="2399"/>
      <c r="E416" s="589">
        <v>0.41582104510193324</v>
      </c>
      <c r="F416" s="477"/>
      <c r="G416" s="477"/>
      <c r="H416" s="2684" t="s">
        <v>368</v>
      </c>
      <c r="I416" s="2399"/>
      <c r="J416" s="590">
        <v>0.30684735795325407</v>
      </c>
      <c r="K416" s="477"/>
      <c r="L416" s="477"/>
      <c r="M416" s="2690" t="s">
        <v>369</v>
      </c>
      <c r="N416" s="2399"/>
      <c r="O416" s="591">
        <v>0.29637722769713004</v>
      </c>
      <c r="P416" s="477"/>
      <c r="Q416" s="477"/>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439"/>
      <c r="C417" s="2694" t="s">
        <v>370</v>
      </c>
      <c r="D417" s="2399"/>
      <c r="E417" s="589">
        <v>0.41138825707709348</v>
      </c>
      <c r="F417" s="477"/>
      <c r="G417" s="477"/>
      <c r="H417" s="2684" t="s">
        <v>370</v>
      </c>
      <c r="I417" s="2399"/>
      <c r="J417" s="590">
        <v>0.30408397302706897</v>
      </c>
      <c r="K417" s="477"/>
      <c r="L417" s="477"/>
      <c r="M417" s="2690" t="s">
        <v>363</v>
      </c>
      <c r="N417" s="2399"/>
      <c r="O417" s="591">
        <v>0.29336134000905895</v>
      </c>
      <c r="P417" s="477"/>
      <c r="Q417" s="477"/>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439"/>
      <c r="C418" s="2694" t="s">
        <v>364</v>
      </c>
      <c r="D418" s="2399"/>
      <c r="E418" s="589">
        <v>0.37459775900122266</v>
      </c>
      <c r="F418" s="477"/>
      <c r="G418" s="477"/>
      <c r="H418" s="2684" t="s">
        <v>216</v>
      </c>
      <c r="I418" s="2399"/>
      <c r="J418" s="590">
        <v>0.30375826425883906</v>
      </c>
      <c r="K418" s="477"/>
      <c r="L418" s="477"/>
      <c r="M418" s="2690" t="s">
        <v>366</v>
      </c>
      <c r="N418" s="2399"/>
      <c r="O418" s="591">
        <v>0.2744276590649592</v>
      </c>
      <c r="P418" s="477"/>
      <c r="Q418" s="477"/>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439"/>
      <c r="C419" s="2694" t="s">
        <v>368</v>
      </c>
      <c r="D419" s="2399"/>
      <c r="E419" s="589">
        <v>0.35841256542746963</v>
      </c>
      <c r="F419" s="477"/>
      <c r="G419" s="477"/>
      <c r="H419" s="2684" t="s">
        <v>371</v>
      </c>
      <c r="I419" s="2399"/>
      <c r="J419" s="590">
        <v>-0.28413955204087393</v>
      </c>
      <c r="K419" s="477"/>
      <c r="L419" s="477"/>
      <c r="M419" s="2690" t="s">
        <v>357</v>
      </c>
      <c r="N419" s="2399"/>
      <c r="O419" s="591">
        <v>-0.26100719075711837</v>
      </c>
      <c r="P419" s="477"/>
      <c r="Q419" s="477"/>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439"/>
      <c r="C420" s="2694" t="s">
        <v>369</v>
      </c>
      <c r="D420" s="2399"/>
      <c r="E420" s="589">
        <v>0.34141613000300736</v>
      </c>
      <c r="F420" s="477"/>
      <c r="G420" s="477"/>
      <c r="H420" s="2684" t="s">
        <v>372</v>
      </c>
      <c r="I420" s="2399"/>
      <c r="J420" s="590">
        <v>-0.27474955480601448</v>
      </c>
      <c r="K420" s="477"/>
      <c r="L420" s="477"/>
      <c r="M420" s="2690" t="s">
        <v>359</v>
      </c>
      <c r="N420" s="2399"/>
      <c r="O420" s="591">
        <v>0.25404552262700791</v>
      </c>
      <c r="P420" s="477"/>
      <c r="Q420" s="477"/>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439"/>
      <c r="C421" s="2694" t="s">
        <v>373</v>
      </c>
      <c r="D421" s="2399"/>
      <c r="E421" s="589">
        <v>-0.33002131498486081</v>
      </c>
      <c r="F421" s="477"/>
      <c r="G421" s="477"/>
      <c r="H421" s="2684" t="s">
        <v>366</v>
      </c>
      <c r="I421" s="2399"/>
      <c r="J421" s="590">
        <v>0.26355389213446773</v>
      </c>
      <c r="K421" s="477"/>
      <c r="L421" s="477"/>
      <c r="M421" s="2690" t="s">
        <v>368</v>
      </c>
      <c r="N421" s="2399"/>
      <c r="O421" s="591">
        <v>0.24638769526086768</v>
      </c>
      <c r="P421" s="477"/>
      <c r="Q421" s="477"/>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439"/>
      <c r="C422" s="2694" t="s">
        <v>360</v>
      </c>
      <c r="D422" s="2399"/>
      <c r="E422" s="589">
        <v>-0.31402922408543654</v>
      </c>
      <c r="F422" s="477"/>
      <c r="G422" s="477"/>
      <c r="H422" s="2684" t="s">
        <v>362</v>
      </c>
      <c r="I422" s="2399"/>
      <c r="J422" s="590">
        <v>0.25586132418890295</v>
      </c>
      <c r="K422" s="477"/>
      <c r="L422" s="477"/>
      <c r="M422" s="2690" t="s">
        <v>364</v>
      </c>
      <c r="N422" s="2399"/>
      <c r="O422" s="591">
        <v>0.23468612433376551</v>
      </c>
      <c r="P422" s="477"/>
      <c r="Q422" s="477"/>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439"/>
      <c r="C423" s="2694" t="s">
        <v>216</v>
      </c>
      <c r="D423" s="2399"/>
      <c r="E423" s="589">
        <v>0.30913926310938999</v>
      </c>
      <c r="F423" s="477"/>
      <c r="G423" s="477"/>
      <c r="H423" s="2684" t="s">
        <v>369</v>
      </c>
      <c r="I423" s="2399"/>
      <c r="J423" s="590">
        <v>0.24161878136272508</v>
      </c>
      <c r="K423" s="477"/>
      <c r="L423" s="477"/>
      <c r="M423" s="2690" t="s">
        <v>374</v>
      </c>
      <c r="N423" s="2399"/>
      <c r="O423" s="591">
        <v>0.23040748543824388</v>
      </c>
      <c r="P423" s="477"/>
      <c r="Q423" s="477"/>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439"/>
      <c r="C424" s="2694" t="s">
        <v>374</v>
      </c>
      <c r="D424" s="2399"/>
      <c r="E424" s="589">
        <v>0.30573050903090276</v>
      </c>
      <c r="F424" s="477"/>
      <c r="G424" s="477"/>
      <c r="H424" s="2684" t="s">
        <v>363</v>
      </c>
      <c r="I424" s="2399"/>
      <c r="J424" s="590">
        <v>0.23209709979713994</v>
      </c>
      <c r="K424" s="477"/>
      <c r="L424" s="477"/>
      <c r="M424" s="2690" t="s">
        <v>375</v>
      </c>
      <c r="N424" s="2399"/>
      <c r="O424" s="591">
        <v>-0.21407304990606441</v>
      </c>
      <c r="P424" s="477"/>
      <c r="Q424" s="477"/>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439"/>
      <c r="C425" s="2694" t="s">
        <v>376</v>
      </c>
      <c r="D425" s="2399"/>
      <c r="E425" s="589">
        <v>0.29832297233123728</v>
      </c>
      <c r="F425" s="477"/>
      <c r="G425" s="477"/>
      <c r="H425" s="2684" t="s">
        <v>377</v>
      </c>
      <c r="I425" s="2399"/>
      <c r="J425" s="590">
        <v>-0.22834900340696437</v>
      </c>
      <c r="K425" s="477"/>
      <c r="L425" s="477"/>
      <c r="M425" s="2690" t="s">
        <v>213</v>
      </c>
      <c r="N425" s="2399"/>
      <c r="O425" s="591">
        <v>0.2051316763817046</v>
      </c>
      <c r="P425" s="477"/>
      <c r="Q425" s="477"/>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439"/>
      <c r="C426" s="2694" t="s">
        <v>365</v>
      </c>
      <c r="D426" s="2399"/>
      <c r="E426" s="589">
        <v>-0.29136707854933114</v>
      </c>
      <c r="F426" s="477"/>
      <c r="G426" s="477"/>
      <c r="H426" s="2684" t="s">
        <v>378</v>
      </c>
      <c r="I426" s="2399"/>
      <c r="J426" s="590">
        <v>-0.22294957758320105</v>
      </c>
      <c r="K426" s="477"/>
      <c r="L426" s="477"/>
      <c r="M426" s="2690" t="s">
        <v>379</v>
      </c>
      <c r="N426" s="2399"/>
      <c r="O426" s="591">
        <v>0.18895161206115571</v>
      </c>
      <c r="P426" s="477"/>
      <c r="Q426" s="477"/>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439"/>
      <c r="C427" s="2694" t="s">
        <v>356</v>
      </c>
      <c r="D427" s="2399"/>
      <c r="E427" s="589">
        <v>0.28785480632973209</v>
      </c>
      <c r="F427" s="477"/>
      <c r="G427" s="477"/>
      <c r="H427" s="2684" t="s">
        <v>375</v>
      </c>
      <c r="I427" s="2399"/>
      <c r="J427" s="590">
        <v>-0.22249985037692543</v>
      </c>
      <c r="K427" s="477"/>
      <c r="L427" s="477"/>
      <c r="M427" s="2690" t="s">
        <v>380</v>
      </c>
      <c r="N427" s="2399"/>
      <c r="O427" s="591">
        <v>0.17765786902142736</v>
      </c>
      <c r="P427" s="477"/>
      <c r="Q427" s="477"/>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439"/>
      <c r="C428" s="2694" t="s">
        <v>381</v>
      </c>
      <c r="D428" s="2399"/>
      <c r="E428" s="589">
        <v>0.22519536020395031</v>
      </c>
      <c r="F428" s="477"/>
      <c r="G428" s="477"/>
      <c r="H428" s="2684" t="s">
        <v>373</v>
      </c>
      <c r="I428" s="2399"/>
      <c r="J428" s="590">
        <v>-0.21698433564616601</v>
      </c>
      <c r="K428" s="477"/>
      <c r="L428" s="477"/>
      <c r="M428" s="2690" t="s">
        <v>381</v>
      </c>
      <c r="N428" s="2399"/>
      <c r="O428" s="591">
        <v>0.1625929916432024</v>
      </c>
      <c r="P428" s="477"/>
      <c r="Q428" s="477"/>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439"/>
      <c r="C429" s="2694" t="s">
        <v>213</v>
      </c>
      <c r="D429" s="2399"/>
      <c r="E429" s="589">
        <v>0.19919952362760232</v>
      </c>
      <c r="F429" s="477"/>
      <c r="G429" s="477"/>
      <c r="H429" s="2684" t="s">
        <v>374</v>
      </c>
      <c r="I429" s="2399"/>
      <c r="J429" s="590">
        <v>0.21621704640495215</v>
      </c>
      <c r="K429" s="477"/>
      <c r="L429" s="477"/>
      <c r="M429" s="2690" t="s">
        <v>370</v>
      </c>
      <c r="N429" s="2399"/>
      <c r="O429" s="591">
        <v>0.15405515985265841</v>
      </c>
      <c r="P429" s="477"/>
      <c r="Q429" s="477"/>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439"/>
      <c r="C430" s="2694" t="s">
        <v>378</v>
      </c>
      <c r="D430" s="2399"/>
      <c r="E430" s="589">
        <v>-0.19065049517257568</v>
      </c>
      <c r="F430" s="477"/>
      <c r="G430" s="477"/>
      <c r="H430" s="2684" t="s">
        <v>382</v>
      </c>
      <c r="I430" s="2399"/>
      <c r="J430" s="590">
        <v>-0.21418675616873334</v>
      </c>
      <c r="K430" s="477"/>
      <c r="L430" s="477"/>
      <c r="M430" s="2690" t="s">
        <v>378</v>
      </c>
      <c r="N430" s="2399"/>
      <c r="O430" s="591">
        <v>0.15167560719549544</v>
      </c>
      <c r="P430" s="477"/>
      <c r="Q430" s="477"/>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439"/>
      <c r="C431" s="2694" t="s">
        <v>383</v>
      </c>
      <c r="D431" s="2399"/>
      <c r="E431" s="589">
        <v>0.17895161574888058</v>
      </c>
      <c r="F431" s="477"/>
      <c r="G431" s="477"/>
      <c r="H431" s="2684" t="s">
        <v>381</v>
      </c>
      <c r="I431" s="2399"/>
      <c r="J431" s="590">
        <v>0.20026399744841802</v>
      </c>
      <c r="K431" s="477"/>
      <c r="L431" s="477"/>
      <c r="M431" s="2690" t="s">
        <v>377</v>
      </c>
      <c r="N431" s="2399"/>
      <c r="O431" s="591">
        <v>-0.14711118906692111</v>
      </c>
      <c r="P431" s="477"/>
      <c r="Q431" s="477"/>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439"/>
      <c r="C432" s="2694" t="s">
        <v>384</v>
      </c>
      <c r="D432" s="2399"/>
      <c r="E432" s="589">
        <v>0.13636166798940966</v>
      </c>
      <c r="F432" s="477"/>
      <c r="G432" s="477"/>
      <c r="H432" s="2684" t="s">
        <v>365</v>
      </c>
      <c r="I432" s="2399"/>
      <c r="J432" s="590">
        <v>-0.19283802363423078</v>
      </c>
      <c r="K432" s="477"/>
      <c r="L432" s="477"/>
      <c r="M432" s="2690" t="s">
        <v>376</v>
      </c>
      <c r="N432" s="2399"/>
      <c r="O432" s="591">
        <v>0.14274696306616494</v>
      </c>
      <c r="P432" s="477"/>
      <c r="Q432" s="477"/>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439"/>
      <c r="C433" s="2694" t="s">
        <v>385</v>
      </c>
      <c r="D433" s="2399"/>
      <c r="E433" s="589">
        <v>0.12773084568161944</v>
      </c>
      <c r="F433" s="477"/>
      <c r="G433" s="477"/>
      <c r="H433" s="2684" t="s">
        <v>376</v>
      </c>
      <c r="I433" s="2399"/>
      <c r="J433" s="590">
        <v>0.17910186770443781</v>
      </c>
      <c r="K433" s="477"/>
      <c r="L433" s="477"/>
      <c r="M433" s="2690" t="s">
        <v>386</v>
      </c>
      <c r="N433" s="2399"/>
      <c r="O433" s="591">
        <v>-0.13336654624722127</v>
      </c>
      <c r="P433" s="477"/>
      <c r="Q433" s="477"/>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439"/>
      <c r="C434" s="2694" t="s">
        <v>367</v>
      </c>
      <c r="D434" s="2399"/>
      <c r="E434" s="589">
        <v>-0.12616071453514691</v>
      </c>
      <c r="F434" s="477"/>
      <c r="G434" s="477"/>
      <c r="H434" s="2684" t="s">
        <v>383</v>
      </c>
      <c r="I434" s="2399"/>
      <c r="J434" s="590">
        <v>0.16689221756740755</v>
      </c>
      <c r="K434" s="477"/>
      <c r="L434" s="477"/>
      <c r="M434" s="2690" t="s">
        <v>373</v>
      </c>
      <c r="N434" s="2399"/>
      <c r="O434" s="591">
        <v>-0.12772947006458696</v>
      </c>
      <c r="P434" s="477"/>
      <c r="Q434" s="477"/>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439"/>
      <c r="C435" s="2694" t="s">
        <v>387</v>
      </c>
      <c r="D435" s="2399"/>
      <c r="E435" s="589">
        <v>0.1229574326977896</v>
      </c>
      <c r="F435" s="477"/>
      <c r="G435" s="477"/>
      <c r="H435" s="2684" t="s">
        <v>388</v>
      </c>
      <c r="I435" s="2399"/>
      <c r="J435" s="590">
        <v>-0.16674107886870859</v>
      </c>
      <c r="K435" s="477"/>
      <c r="L435" s="477"/>
      <c r="M435" s="2690" t="s">
        <v>367</v>
      </c>
      <c r="N435" s="2399"/>
      <c r="O435" s="591">
        <v>0.11210278593375159</v>
      </c>
      <c r="P435" s="477"/>
      <c r="Q435" s="477"/>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439"/>
      <c r="C436" s="2694" t="s">
        <v>389</v>
      </c>
      <c r="D436" s="2399"/>
      <c r="E436" s="589">
        <v>-0.11441826719586123</v>
      </c>
      <c r="F436" s="477"/>
      <c r="G436" s="477"/>
      <c r="H436" s="2684" t="s">
        <v>232</v>
      </c>
      <c r="I436" s="2399"/>
      <c r="J436" s="590">
        <v>-0.15061169442778691</v>
      </c>
      <c r="K436" s="477"/>
      <c r="L436" s="477"/>
      <c r="M436" s="2690" t="s">
        <v>389</v>
      </c>
      <c r="N436" s="2399"/>
      <c r="O436" s="591">
        <v>-0.11062717634652336</v>
      </c>
      <c r="P436" s="477"/>
      <c r="Q436" s="477"/>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439"/>
      <c r="C437" s="2694" t="s">
        <v>380</v>
      </c>
      <c r="D437" s="2399"/>
      <c r="E437" s="589">
        <v>0.10560955776483068</v>
      </c>
      <c r="F437" s="477"/>
      <c r="G437" s="477"/>
      <c r="H437" s="2684" t="s">
        <v>213</v>
      </c>
      <c r="I437" s="2399"/>
      <c r="J437" s="590">
        <v>0.14446757341152039</v>
      </c>
      <c r="K437" s="477"/>
      <c r="L437" s="477"/>
      <c r="M437" s="2690" t="s">
        <v>216</v>
      </c>
      <c r="N437" s="2399"/>
      <c r="O437" s="591">
        <v>0.11057403563762921</v>
      </c>
      <c r="P437" s="477"/>
      <c r="Q437" s="477"/>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439"/>
      <c r="C438" s="2694" t="s">
        <v>235</v>
      </c>
      <c r="D438" s="2399"/>
      <c r="E438" s="589">
        <v>0.10487642543963331</v>
      </c>
      <c r="F438" s="477"/>
      <c r="G438" s="477"/>
      <c r="H438" s="2684" t="s">
        <v>356</v>
      </c>
      <c r="I438" s="2399"/>
      <c r="J438" s="590">
        <v>0.14344615846893119</v>
      </c>
      <c r="K438" s="477"/>
      <c r="L438" s="477"/>
      <c r="M438" s="2690" t="s">
        <v>390</v>
      </c>
      <c r="N438" s="2399"/>
      <c r="O438" s="591">
        <v>0.10447998562317029</v>
      </c>
      <c r="P438" s="477"/>
      <c r="Q438" s="477"/>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439"/>
      <c r="C439" s="2694" t="s">
        <v>379</v>
      </c>
      <c r="D439" s="2399"/>
      <c r="E439" s="589">
        <v>9.1370280843980009E-2</v>
      </c>
      <c r="F439" s="477"/>
      <c r="G439" s="477"/>
      <c r="H439" s="2684" t="s">
        <v>386</v>
      </c>
      <c r="I439" s="2399"/>
      <c r="J439" s="590">
        <v>-0.14032272018188388</v>
      </c>
      <c r="K439" s="477"/>
      <c r="L439" s="477"/>
      <c r="M439" s="2690" t="s">
        <v>235</v>
      </c>
      <c r="N439" s="2399"/>
      <c r="O439" s="591">
        <v>9.8933332182506384E-2</v>
      </c>
      <c r="P439" s="477"/>
      <c r="Q439" s="477"/>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439"/>
      <c r="C440" s="2694" t="s">
        <v>391</v>
      </c>
      <c r="D440" s="2399"/>
      <c r="E440" s="589">
        <v>8.7525311039054074E-2</v>
      </c>
      <c r="F440" s="477"/>
      <c r="G440" s="477"/>
      <c r="H440" s="2684" t="s">
        <v>385</v>
      </c>
      <c r="I440" s="2399"/>
      <c r="J440" s="590">
        <v>0.1390104524333943</v>
      </c>
      <c r="K440" s="477"/>
      <c r="L440" s="477"/>
      <c r="M440" s="2690" t="s">
        <v>392</v>
      </c>
      <c r="N440" s="2399"/>
      <c r="O440" s="591">
        <v>9.6363172173013226E-2</v>
      </c>
      <c r="P440" s="477"/>
      <c r="Q440" s="477"/>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439"/>
      <c r="C441" s="2694" t="s">
        <v>200</v>
      </c>
      <c r="D441" s="2399"/>
      <c r="E441" s="589">
        <v>-8.3292225967347783E-2</v>
      </c>
      <c r="F441" s="477"/>
      <c r="G441" s="477"/>
      <c r="H441" s="2684" t="s">
        <v>384</v>
      </c>
      <c r="I441" s="2399"/>
      <c r="J441" s="590">
        <v>0.10977873186545861</v>
      </c>
      <c r="K441" s="477"/>
      <c r="L441" s="477"/>
      <c r="M441" s="2690" t="s">
        <v>383</v>
      </c>
      <c r="N441" s="2399"/>
      <c r="O441" s="591">
        <v>8.7099023398555325E-2</v>
      </c>
      <c r="P441" s="477"/>
      <c r="Q441" s="477"/>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439"/>
      <c r="C442" s="2694" t="s">
        <v>393</v>
      </c>
      <c r="D442" s="2399"/>
      <c r="E442" s="589">
        <v>-7.5106952811493655E-2</v>
      </c>
      <c r="F442" s="477"/>
      <c r="G442" s="477"/>
      <c r="H442" s="2684" t="s">
        <v>393</v>
      </c>
      <c r="I442" s="2399"/>
      <c r="J442" s="590">
        <v>-0.10770291633075178</v>
      </c>
      <c r="K442" s="477"/>
      <c r="L442" s="477"/>
      <c r="M442" s="2690" t="s">
        <v>387</v>
      </c>
      <c r="N442" s="2399"/>
      <c r="O442" s="591">
        <v>8.65806416339088E-2</v>
      </c>
      <c r="P442" s="477"/>
      <c r="Q442" s="477"/>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439"/>
      <c r="C443" s="2694" t="s">
        <v>394</v>
      </c>
      <c r="D443" s="2399"/>
      <c r="E443" s="589">
        <v>7.4819255968800583E-2</v>
      </c>
      <c r="F443" s="477"/>
      <c r="G443" s="477"/>
      <c r="H443" s="2684" t="s">
        <v>395</v>
      </c>
      <c r="I443" s="2399"/>
      <c r="J443" s="590">
        <v>-9.8255845287447532E-2</v>
      </c>
      <c r="K443" s="477"/>
      <c r="L443" s="477"/>
      <c r="M443" s="2690" t="s">
        <v>396</v>
      </c>
      <c r="N443" s="2399"/>
      <c r="O443" s="591">
        <v>8.4103744996160024E-2</v>
      </c>
      <c r="P443" s="477"/>
      <c r="Q443" s="477"/>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439"/>
      <c r="C444" s="2694" t="s">
        <v>397</v>
      </c>
      <c r="D444" s="2399"/>
      <c r="E444" s="589">
        <v>7.0969138341925184E-2</v>
      </c>
      <c r="F444" s="477"/>
      <c r="G444" s="477"/>
      <c r="H444" s="2684" t="s">
        <v>237</v>
      </c>
      <c r="I444" s="2399"/>
      <c r="J444" s="590">
        <v>-9.5708690674446872E-2</v>
      </c>
      <c r="K444" s="477"/>
      <c r="L444" s="477"/>
      <c r="M444" s="2690" t="s">
        <v>371</v>
      </c>
      <c r="N444" s="2399"/>
      <c r="O444" s="591">
        <v>7.5118544794070208E-2</v>
      </c>
      <c r="P444" s="477"/>
      <c r="Q444" s="477"/>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439"/>
      <c r="C445" s="2694" t="s">
        <v>398</v>
      </c>
      <c r="D445" s="2399"/>
      <c r="E445" s="589">
        <v>6.880135974393331E-2</v>
      </c>
      <c r="F445" s="477"/>
      <c r="G445" s="477"/>
      <c r="H445" s="2684" t="s">
        <v>399</v>
      </c>
      <c r="I445" s="2399"/>
      <c r="J445" s="590">
        <v>-9.2046588652174119E-2</v>
      </c>
      <c r="K445" s="477"/>
      <c r="L445" s="477"/>
      <c r="M445" s="2690" t="s">
        <v>393</v>
      </c>
      <c r="N445" s="2399"/>
      <c r="O445" s="591">
        <v>-7.2992085374986054E-2</v>
      </c>
      <c r="P445" s="477"/>
      <c r="Q445" s="477"/>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694" t="s">
        <v>400</v>
      </c>
      <c r="D446" s="2399"/>
      <c r="E446" s="589">
        <v>-6.4029191984460901E-2</v>
      </c>
      <c r="F446" s="477"/>
      <c r="G446" s="477"/>
      <c r="H446" s="2684" t="s">
        <v>390</v>
      </c>
      <c r="I446" s="2399"/>
      <c r="J446" s="590">
        <v>-8.6078645170191093E-2</v>
      </c>
      <c r="K446" s="477"/>
      <c r="L446" s="477"/>
      <c r="M446" s="2690" t="s">
        <v>200</v>
      </c>
      <c r="N446" s="2399"/>
      <c r="O446" s="591">
        <v>-7.1238516651406222E-2</v>
      </c>
      <c r="P446" s="477"/>
      <c r="Q446" s="477"/>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694" t="s">
        <v>232</v>
      </c>
      <c r="D447" s="2399"/>
      <c r="E447" s="589">
        <v>-6.1320187778035051E-2</v>
      </c>
      <c r="F447" s="477"/>
      <c r="G447" s="477"/>
      <c r="H447" s="2684" t="s">
        <v>214</v>
      </c>
      <c r="I447" s="2399"/>
      <c r="J447" s="590">
        <v>-8.2385951134122504E-2</v>
      </c>
      <c r="K447" s="477"/>
      <c r="L447" s="477"/>
      <c r="M447" s="2690" t="s">
        <v>401</v>
      </c>
      <c r="N447" s="2399"/>
      <c r="O447" s="591">
        <v>5.9235235318907196E-2</v>
      </c>
      <c r="P447" s="477"/>
      <c r="Q447" s="477"/>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694" t="s">
        <v>392</v>
      </c>
      <c r="D448" s="2399"/>
      <c r="E448" s="589">
        <v>-5.9857499758183434E-2</v>
      </c>
      <c r="F448" s="477"/>
      <c r="G448" s="477"/>
      <c r="H448" s="2684" t="s">
        <v>235</v>
      </c>
      <c r="I448" s="2399"/>
      <c r="J448" s="590">
        <v>8.2266906532014628E-2</v>
      </c>
      <c r="K448" s="477"/>
      <c r="L448" s="477"/>
      <c r="M448" s="2690" t="s">
        <v>382</v>
      </c>
      <c r="N448" s="2399"/>
      <c r="O448" s="591">
        <v>5.8142485959385676E-2</v>
      </c>
      <c r="P448" s="477"/>
      <c r="Q448" s="477"/>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694" t="s">
        <v>214</v>
      </c>
      <c r="D449" s="2399"/>
      <c r="E449" s="589">
        <v>-5.4699691174890541E-2</v>
      </c>
      <c r="F449" s="477"/>
      <c r="G449" s="477"/>
      <c r="H449" s="2684" t="s">
        <v>200</v>
      </c>
      <c r="I449" s="2399"/>
      <c r="J449" s="590">
        <v>-8.1026842693143752E-2</v>
      </c>
      <c r="K449" s="477"/>
      <c r="L449" s="477"/>
      <c r="M449" s="2690" t="s">
        <v>394</v>
      </c>
      <c r="N449" s="2399"/>
      <c r="O449" s="591">
        <v>5.4970756075425141E-2</v>
      </c>
      <c r="P449" s="477"/>
      <c r="Q449" s="477"/>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694" t="s">
        <v>402</v>
      </c>
      <c r="D450" s="2399"/>
      <c r="E450" s="589">
        <v>-5.3794998729604276E-2</v>
      </c>
      <c r="F450" s="477"/>
      <c r="G450" s="477"/>
      <c r="H450" s="2684" t="s">
        <v>401</v>
      </c>
      <c r="I450" s="2399"/>
      <c r="J450" s="590">
        <v>-8.0104821924778372E-2</v>
      </c>
      <c r="K450" s="477"/>
      <c r="L450" s="477"/>
      <c r="M450" s="2690" t="s">
        <v>372</v>
      </c>
      <c r="N450" s="2399"/>
      <c r="O450" s="591">
        <v>-4.8114799614762747E-2</v>
      </c>
      <c r="P450" s="477"/>
      <c r="Q450" s="477"/>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694" t="s">
        <v>390</v>
      </c>
      <c r="D451" s="2399"/>
      <c r="E451" s="589">
        <v>-4.7137221978060813E-2</v>
      </c>
      <c r="F451" s="477"/>
      <c r="G451" s="477"/>
      <c r="H451" s="2684" t="s">
        <v>391</v>
      </c>
      <c r="I451" s="2399"/>
      <c r="J451" s="590">
        <v>7.3113517146401658E-2</v>
      </c>
      <c r="K451" s="477"/>
      <c r="L451" s="477"/>
      <c r="M451" s="2690" t="s">
        <v>402</v>
      </c>
      <c r="N451" s="2399"/>
      <c r="O451" s="591">
        <v>-4.7711934082863373E-2</v>
      </c>
      <c r="P451" s="477"/>
      <c r="Q451" s="477"/>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694" t="s">
        <v>403</v>
      </c>
      <c r="D452" s="2399"/>
      <c r="E452" s="589">
        <v>4.2057955399072193E-2</v>
      </c>
      <c r="F452" s="477"/>
      <c r="G452" s="477"/>
      <c r="H452" s="2684" t="s">
        <v>387</v>
      </c>
      <c r="I452" s="2399"/>
      <c r="J452" s="590">
        <v>-6.4108893575520964E-2</v>
      </c>
      <c r="K452" s="477"/>
      <c r="L452" s="477"/>
      <c r="M452" s="2690" t="s">
        <v>384</v>
      </c>
      <c r="N452" s="2399"/>
      <c r="O452" s="591">
        <v>4.602416378530072E-2</v>
      </c>
      <c r="P452" s="477"/>
      <c r="Q452" s="477"/>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694" t="s">
        <v>404</v>
      </c>
      <c r="D453" s="2399"/>
      <c r="E453" s="589">
        <v>-3.919226342109848E-2</v>
      </c>
      <c r="F453" s="477"/>
      <c r="G453" s="477"/>
      <c r="H453" s="2684" t="s">
        <v>405</v>
      </c>
      <c r="I453" s="2399"/>
      <c r="J453" s="590">
        <v>-6.3299214425094522E-2</v>
      </c>
      <c r="K453" s="477"/>
      <c r="L453" s="477"/>
      <c r="M453" s="2690" t="s">
        <v>400</v>
      </c>
      <c r="N453" s="2399"/>
      <c r="O453" s="591">
        <v>-4.4809816644550707E-2</v>
      </c>
      <c r="P453" s="477"/>
      <c r="Q453" s="477"/>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694" t="s">
        <v>405</v>
      </c>
      <c r="D454" s="2399"/>
      <c r="E454" s="589">
        <v>-3.0510813775544612E-2</v>
      </c>
      <c r="F454" s="477"/>
      <c r="G454" s="477"/>
      <c r="H454" s="2684" t="s">
        <v>380</v>
      </c>
      <c r="I454" s="2399"/>
      <c r="J454" s="590">
        <v>6.2937188132219254E-2</v>
      </c>
      <c r="K454" s="477"/>
      <c r="L454" s="477"/>
      <c r="M454" s="2690" t="s">
        <v>232</v>
      </c>
      <c r="N454" s="2399"/>
      <c r="O454" s="591">
        <v>-3.7958331204128025E-2</v>
      </c>
      <c r="P454" s="477"/>
      <c r="Q454" s="477"/>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694" t="s">
        <v>237</v>
      </c>
      <c r="D455" s="2399"/>
      <c r="E455" s="589">
        <v>-3.0043462665991734E-2</v>
      </c>
      <c r="F455" s="477"/>
      <c r="G455" s="477"/>
      <c r="H455" s="2684" t="s">
        <v>396</v>
      </c>
      <c r="I455" s="2399"/>
      <c r="J455" s="590">
        <v>-5.7501349923219376E-2</v>
      </c>
      <c r="K455" s="477"/>
      <c r="L455" s="477"/>
      <c r="M455" s="2690" t="s">
        <v>214</v>
      </c>
      <c r="N455" s="2399"/>
      <c r="O455" s="591">
        <v>-3.5631244215709741E-2</v>
      </c>
      <c r="P455" s="477"/>
      <c r="Q455" s="477"/>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694" t="s">
        <v>198</v>
      </c>
      <c r="D456" s="2399"/>
      <c r="E456" s="589">
        <v>2.8807092697113075E-2</v>
      </c>
      <c r="F456" s="477"/>
      <c r="G456" s="477"/>
      <c r="H456" s="2684" t="s">
        <v>389</v>
      </c>
      <c r="I456" s="2399"/>
      <c r="J456" s="590">
        <v>-5.6599853180054963E-2</v>
      </c>
      <c r="K456" s="477"/>
      <c r="L456" s="477"/>
      <c r="M456" s="2690" t="s">
        <v>404</v>
      </c>
      <c r="N456" s="2399"/>
      <c r="O456" s="591">
        <v>3.457930439833596E-2</v>
      </c>
      <c r="P456" s="477"/>
      <c r="Q456" s="477"/>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694" t="s">
        <v>406</v>
      </c>
      <c r="D457" s="2399"/>
      <c r="E457" s="589">
        <v>-2.6798035436148671E-2</v>
      </c>
      <c r="F457" s="477"/>
      <c r="G457" s="477"/>
      <c r="H457" s="2684" t="s">
        <v>397</v>
      </c>
      <c r="I457" s="2399"/>
      <c r="J457" s="590">
        <v>5.5710352573359892E-2</v>
      </c>
      <c r="K457" s="477"/>
      <c r="L457" s="477"/>
      <c r="M457" s="2690" t="s">
        <v>399</v>
      </c>
      <c r="N457" s="2399"/>
      <c r="O457" s="591">
        <v>-3.2325271881391678E-2</v>
      </c>
      <c r="P457" s="477"/>
      <c r="Q457" s="477"/>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694" t="s">
        <v>407</v>
      </c>
      <c r="D458" s="2399"/>
      <c r="E458" s="589">
        <v>2.2940391724095715E-2</v>
      </c>
      <c r="F458" s="477"/>
      <c r="G458" s="477"/>
      <c r="H458" s="2684" t="s">
        <v>379</v>
      </c>
      <c r="I458" s="2399"/>
      <c r="J458" s="590">
        <v>5.3281413834970183E-2</v>
      </c>
      <c r="K458" s="477"/>
      <c r="L458" s="477"/>
      <c r="M458" s="2690" t="s">
        <v>237</v>
      </c>
      <c r="N458" s="2399"/>
      <c r="O458" s="591">
        <v>-2.7900199628091565E-2</v>
      </c>
      <c r="P458" s="477"/>
      <c r="Q458" s="477"/>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694" t="s">
        <v>408</v>
      </c>
      <c r="D459" s="2399"/>
      <c r="E459" s="589">
        <v>2.1570886448728899E-2</v>
      </c>
      <c r="F459" s="477"/>
      <c r="G459" s="477"/>
      <c r="H459" s="2684" t="s">
        <v>400</v>
      </c>
      <c r="I459" s="2399"/>
      <c r="J459" s="590">
        <v>-5.280733403966769E-2</v>
      </c>
      <c r="K459" s="477"/>
      <c r="L459" s="477"/>
      <c r="M459" s="2690" t="s">
        <v>409</v>
      </c>
      <c r="N459" s="2399"/>
      <c r="O459" s="591">
        <v>-2.5877894269431798E-2</v>
      </c>
      <c r="P459" s="477"/>
      <c r="Q459" s="477"/>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694" t="s">
        <v>409</v>
      </c>
      <c r="D460" s="2399"/>
      <c r="E460" s="589">
        <v>-1.9449508725898051E-2</v>
      </c>
      <c r="F460" s="477"/>
      <c r="G460" s="477"/>
      <c r="H460" s="2684" t="s">
        <v>408</v>
      </c>
      <c r="I460" s="2399"/>
      <c r="J460" s="590">
        <v>-5.031235945203489E-2</v>
      </c>
      <c r="K460" s="477"/>
      <c r="L460" s="477"/>
      <c r="M460" s="2690" t="s">
        <v>408</v>
      </c>
      <c r="N460" s="2399"/>
      <c r="O460" s="591">
        <v>-2.4673104048066063E-2</v>
      </c>
      <c r="P460" s="477"/>
      <c r="Q460" s="477"/>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694" t="s">
        <v>410</v>
      </c>
      <c r="D461" s="2399"/>
      <c r="E461" s="589">
        <v>1.8359713896019432E-2</v>
      </c>
      <c r="F461" s="477"/>
      <c r="G461" s="477"/>
      <c r="H461" s="2684" t="s">
        <v>394</v>
      </c>
      <c r="I461" s="2399"/>
      <c r="J461" s="590">
        <v>4.7151394367205286E-2</v>
      </c>
      <c r="K461" s="477"/>
      <c r="L461" s="477"/>
      <c r="M461" s="2690" t="s">
        <v>405</v>
      </c>
      <c r="N461" s="2399"/>
      <c r="O461" s="591">
        <v>-2.2035895001319056E-2</v>
      </c>
      <c r="P461" s="477"/>
      <c r="Q461" s="477"/>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694" t="s">
        <v>411</v>
      </c>
      <c r="D462" s="2399"/>
      <c r="E462" s="589">
        <v>9.5930469044128528E-3</v>
      </c>
      <c r="F462" s="477"/>
      <c r="G462" s="477"/>
      <c r="H462" s="2684" t="s">
        <v>412</v>
      </c>
      <c r="I462" s="2399"/>
      <c r="J462" s="590">
        <v>-4.1185321206288115E-2</v>
      </c>
      <c r="K462" s="477"/>
      <c r="L462" s="477"/>
      <c r="M462" s="2690" t="s">
        <v>395</v>
      </c>
      <c r="N462" s="2399"/>
      <c r="O462" s="591">
        <v>2.1378711443726842E-2</v>
      </c>
      <c r="P462" s="477"/>
      <c r="Q462" s="477"/>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694" t="s">
        <v>396</v>
      </c>
      <c r="D463" s="2399"/>
      <c r="E463" s="589">
        <v>8.0988963785054626E-3</v>
      </c>
      <c r="F463" s="477"/>
      <c r="G463" s="477"/>
      <c r="H463" s="2684" t="s">
        <v>398</v>
      </c>
      <c r="I463" s="2399"/>
      <c r="J463" s="590">
        <v>4.0687868472760999E-2</v>
      </c>
      <c r="K463" s="477"/>
      <c r="L463" s="477"/>
      <c r="M463" s="2690" t="s">
        <v>398</v>
      </c>
      <c r="N463" s="2399"/>
      <c r="O463" s="591">
        <v>1.7380644163499864E-2</v>
      </c>
      <c r="P463" s="477"/>
      <c r="Q463" s="477"/>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694" t="s">
        <v>388</v>
      </c>
      <c r="D464" s="2399"/>
      <c r="E464" s="589">
        <v>-7.6435985598281523E-3</v>
      </c>
      <c r="F464" s="477"/>
      <c r="G464" s="477"/>
      <c r="H464" s="2684" t="s">
        <v>402</v>
      </c>
      <c r="I464" s="2399"/>
      <c r="J464" s="590">
        <v>-4.016168140080844E-2</v>
      </c>
      <c r="K464" s="477"/>
      <c r="L464" s="477"/>
      <c r="M464" s="2690" t="s">
        <v>388</v>
      </c>
      <c r="N464" s="2399"/>
      <c r="O464" s="591">
        <v>-1.5906961751591203E-2</v>
      </c>
      <c r="P464" s="477"/>
      <c r="Q464" s="477"/>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694" t="s">
        <v>413</v>
      </c>
      <c r="D465" s="2399"/>
      <c r="E465" s="589">
        <v>6.5315636342643977E-3</v>
      </c>
      <c r="F465" s="477"/>
      <c r="G465" s="477"/>
      <c r="H465" s="2684" t="s">
        <v>404</v>
      </c>
      <c r="I465" s="2399"/>
      <c r="J465" s="590">
        <v>-3.7025202692449313E-2</v>
      </c>
      <c r="K465" s="477"/>
      <c r="L465" s="477"/>
      <c r="M465" s="2690" t="s">
        <v>406</v>
      </c>
      <c r="N465" s="2399"/>
      <c r="O465" s="591">
        <v>1.5879406404314803E-2</v>
      </c>
      <c r="P465" s="477"/>
      <c r="Q465" s="477"/>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694" t="s">
        <v>412</v>
      </c>
      <c r="D466" s="2399"/>
      <c r="E466" s="589">
        <v>-3.6931747377590535E-3</v>
      </c>
      <c r="F466" s="477"/>
      <c r="G466" s="477"/>
      <c r="H466" s="2684" t="s">
        <v>403</v>
      </c>
      <c r="I466" s="2399"/>
      <c r="J466" s="590">
        <v>3.5273421857141135E-2</v>
      </c>
      <c r="K466" s="477"/>
      <c r="L466" s="477"/>
      <c r="M466" s="2690" t="s">
        <v>412</v>
      </c>
      <c r="N466" s="2399"/>
      <c r="O466" s="591">
        <v>-1.1463423015090846E-2</v>
      </c>
      <c r="P466" s="477"/>
      <c r="Q466" s="477"/>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695" t="s">
        <v>401</v>
      </c>
      <c r="D467" s="2399"/>
      <c r="E467" s="592">
        <v>3.2814601639083955E-3</v>
      </c>
      <c r="F467" s="477"/>
      <c r="G467" s="477"/>
      <c r="H467" s="2684" t="s">
        <v>392</v>
      </c>
      <c r="I467" s="2399"/>
      <c r="J467" s="590">
        <v>-2.4162067706058322E-2</v>
      </c>
      <c r="K467" s="477"/>
      <c r="L467" s="477"/>
      <c r="M467" s="2690" t="s">
        <v>410</v>
      </c>
      <c r="N467" s="2399"/>
      <c r="O467" s="591">
        <v>1.1093644800380602E-2</v>
      </c>
      <c r="P467" s="477"/>
      <c r="Q467" s="477"/>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398"/>
      <c r="D468" s="2399"/>
      <c r="E468" s="493"/>
      <c r="F468" s="477"/>
      <c r="G468" s="477"/>
      <c r="H468" s="2684" t="s">
        <v>411</v>
      </c>
      <c r="I468" s="2399"/>
      <c r="J468" s="590">
        <v>2.1952602320487794E-2</v>
      </c>
      <c r="K468" s="477"/>
      <c r="L468" s="477"/>
      <c r="M468" s="2690" t="s">
        <v>198</v>
      </c>
      <c r="N468" s="2399"/>
      <c r="O468" s="591">
        <v>9.7003794342562545E-3</v>
      </c>
      <c r="P468" s="477"/>
      <c r="Q468" s="477"/>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398"/>
      <c r="D469" s="2399"/>
      <c r="E469" s="493"/>
      <c r="F469" s="477"/>
      <c r="G469" s="477"/>
      <c r="H469" s="2684" t="s">
        <v>360</v>
      </c>
      <c r="I469" s="2399"/>
      <c r="J469" s="590">
        <v>2.0042978091161297E-2</v>
      </c>
      <c r="K469" s="477"/>
      <c r="L469" s="477"/>
      <c r="M469" s="2690" t="s">
        <v>413</v>
      </c>
      <c r="N469" s="2399"/>
      <c r="O469" s="591">
        <v>8.3090008309926848E-3</v>
      </c>
      <c r="P469" s="477"/>
      <c r="Q469" s="477"/>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398"/>
      <c r="D470" s="2399"/>
      <c r="E470" s="477"/>
      <c r="F470" s="477"/>
      <c r="G470" s="477"/>
      <c r="H470" s="2684" t="s">
        <v>410</v>
      </c>
      <c r="I470" s="2399"/>
      <c r="J470" s="590">
        <v>-1.3478937445554591E-2</v>
      </c>
      <c r="K470" s="477"/>
      <c r="L470" s="477"/>
      <c r="M470" s="2690" t="s">
        <v>397</v>
      </c>
      <c r="N470" s="2399"/>
      <c r="O470" s="591">
        <v>5.8864103878762649E-3</v>
      </c>
      <c r="P470" s="477"/>
      <c r="Q470" s="477"/>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693" t="s">
        <v>238</v>
      </c>
      <c r="D471" s="2399"/>
      <c r="E471" s="2399"/>
      <c r="F471" s="477"/>
      <c r="G471" s="477"/>
      <c r="H471" s="2684" t="s">
        <v>413</v>
      </c>
      <c r="I471" s="2399"/>
      <c r="J471" s="590">
        <v>1.318541178923513E-2</v>
      </c>
      <c r="K471" s="477"/>
      <c r="L471" s="477"/>
      <c r="M471" s="2690" t="s">
        <v>385</v>
      </c>
      <c r="N471" s="2399"/>
      <c r="O471" s="591">
        <v>-3.3320387841109626E-3</v>
      </c>
      <c r="P471" s="477"/>
      <c r="Q471" s="477"/>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398"/>
      <c r="D472" s="2399"/>
      <c r="E472" s="571" t="s">
        <v>239</v>
      </c>
      <c r="F472" s="477"/>
      <c r="G472" s="477"/>
      <c r="H472" s="2684" t="s">
        <v>409</v>
      </c>
      <c r="I472" s="2399"/>
      <c r="J472" s="590">
        <v>-1.0911959493172788E-2</v>
      </c>
      <c r="K472" s="477"/>
      <c r="L472" s="477"/>
      <c r="M472" s="2690" t="s">
        <v>403</v>
      </c>
      <c r="N472" s="2399"/>
      <c r="O472" s="591">
        <v>3.1501173795231733E-3</v>
      </c>
      <c r="P472" s="477"/>
      <c r="Q472" s="477"/>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706" t="s">
        <v>373</v>
      </c>
      <c r="D473" s="2399"/>
      <c r="E473" s="586">
        <v>0.10891406834433671</v>
      </c>
      <c r="F473" s="477"/>
      <c r="G473" s="477"/>
      <c r="H473" s="2684" t="s">
        <v>407</v>
      </c>
      <c r="I473" s="2399"/>
      <c r="J473" s="590">
        <v>5.6824250404241636E-3</v>
      </c>
      <c r="K473" s="477"/>
      <c r="L473" s="477"/>
      <c r="M473" s="2686" t="s">
        <v>411</v>
      </c>
      <c r="N473" s="2399"/>
      <c r="O473" s="593">
        <v>-3.1437560053866375E-3</v>
      </c>
      <c r="P473" s="477"/>
      <c r="Q473" s="477"/>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694" t="s">
        <v>353</v>
      </c>
      <c r="D474" s="2399"/>
      <c r="E474" s="589">
        <v>0.30678736579125576</v>
      </c>
      <c r="F474" s="477"/>
      <c r="G474" s="477"/>
      <c r="H474" s="2684" t="s">
        <v>198</v>
      </c>
      <c r="I474" s="2399"/>
      <c r="J474" s="590">
        <v>4.6276754553753446E-3</v>
      </c>
      <c r="K474" s="477"/>
      <c r="L474" s="477"/>
      <c r="M474" s="2398"/>
      <c r="N474" s="2399"/>
      <c r="O474" s="493"/>
      <c r="P474" s="477"/>
      <c r="Q474" s="477"/>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694" t="s">
        <v>378</v>
      </c>
      <c r="D475" s="2399"/>
      <c r="E475" s="589">
        <v>3.6347611309548306E-2</v>
      </c>
      <c r="F475" s="477"/>
      <c r="G475" s="477"/>
      <c r="H475" s="2687" t="s">
        <v>406</v>
      </c>
      <c r="I475" s="2399"/>
      <c r="J475" s="594">
        <v>-3.3555673089004355E-3</v>
      </c>
      <c r="K475" s="477"/>
      <c r="L475" s="477"/>
      <c r="M475" s="2398"/>
      <c r="N475" s="2399"/>
      <c r="O475" s="493"/>
      <c r="P475" s="477"/>
      <c r="Q475" s="477"/>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694" t="s">
        <v>403</v>
      </c>
      <c r="D476" s="2399"/>
      <c r="E476" s="589">
        <v>1.7688716123503458E-3</v>
      </c>
      <c r="F476" s="477"/>
      <c r="G476" s="477"/>
      <c r="H476" s="2398"/>
      <c r="I476" s="2399"/>
      <c r="J476" s="493"/>
      <c r="K476" s="477"/>
      <c r="L476" s="477"/>
      <c r="M476" s="2398"/>
      <c r="N476" s="2399"/>
      <c r="O476" s="477"/>
      <c r="P476" s="477"/>
      <c r="Q476" s="477"/>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694" t="s">
        <v>396</v>
      </c>
      <c r="D477" s="2399"/>
      <c r="E477" s="595">
        <v>6.5592122549768895E-5</v>
      </c>
      <c r="F477" s="477"/>
      <c r="G477" s="477"/>
      <c r="H477" s="2398"/>
      <c r="I477" s="2399"/>
      <c r="J477" s="493"/>
      <c r="K477" s="477"/>
      <c r="L477" s="477"/>
      <c r="M477" s="2685" t="s">
        <v>238</v>
      </c>
      <c r="N477" s="2399"/>
      <c r="O477" s="2399"/>
      <c r="P477" s="477"/>
      <c r="Q477" s="477"/>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694" t="s">
        <v>384</v>
      </c>
      <c r="D478" s="2399"/>
      <c r="E478" s="589">
        <v>1.859450449685399E-2</v>
      </c>
      <c r="F478" s="477"/>
      <c r="G478" s="477"/>
      <c r="H478" s="2398"/>
      <c r="I478" s="2399"/>
      <c r="J478" s="477"/>
      <c r="K478" s="477"/>
      <c r="L478" s="477"/>
      <c r="M478" s="2398"/>
      <c r="N478" s="2399"/>
      <c r="O478" s="572" t="s">
        <v>239</v>
      </c>
      <c r="P478" s="477"/>
      <c r="Q478" s="477"/>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694" t="s">
        <v>366</v>
      </c>
      <c r="D479" s="2399"/>
      <c r="E479" s="589">
        <v>0.26470294518293314</v>
      </c>
      <c r="F479" s="477"/>
      <c r="G479" s="477"/>
      <c r="H479" s="2683" t="s">
        <v>238</v>
      </c>
      <c r="I479" s="2399"/>
      <c r="J479" s="2399"/>
      <c r="K479" s="477"/>
      <c r="L479" s="477"/>
      <c r="M479" s="2696" t="s">
        <v>373</v>
      </c>
      <c r="N479" s="2399"/>
      <c r="O479" s="588">
        <v>1.6314817522980217E-2</v>
      </c>
      <c r="P479" s="477"/>
      <c r="Q479" s="477"/>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694" t="s">
        <v>383</v>
      </c>
      <c r="D480" s="2399"/>
      <c r="E480" s="589">
        <v>3.2023680779135005E-2</v>
      </c>
      <c r="F480" s="477"/>
      <c r="G480" s="477"/>
      <c r="H480" s="2398"/>
      <c r="I480" s="2399"/>
      <c r="J480" s="573" t="s">
        <v>239</v>
      </c>
      <c r="K480" s="477"/>
      <c r="L480" s="477"/>
      <c r="M480" s="2690" t="s">
        <v>353</v>
      </c>
      <c r="N480" s="2399"/>
      <c r="O480" s="591">
        <v>0.13163082258427303</v>
      </c>
      <c r="P480" s="477"/>
      <c r="Q480" s="477"/>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694" t="s">
        <v>362</v>
      </c>
      <c r="D481" s="2399"/>
      <c r="E481" s="589">
        <v>0.172907141549664</v>
      </c>
      <c r="F481" s="477"/>
      <c r="G481" s="477"/>
      <c r="H481" s="2701" t="s">
        <v>373</v>
      </c>
      <c r="I481" s="2399"/>
      <c r="J481" s="587">
        <v>4.7082201915808031E-2</v>
      </c>
      <c r="K481" s="477"/>
      <c r="L481" s="477"/>
      <c r="M481" s="2690" t="s">
        <v>378</v>
      </c>
      <c r="N481" s="2399"/>
      <c r="O481" s="591">
        <v>2.300548981812223E-2</v>
      </c>
      <c r="P481" s="477"/>
      <c r="Q481" s="477"/>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694" t="s">
        <v>376</v>
      </c>
      <c r="D482" s="2399"/>
      <c r="E482" s="589">
        <v>8.8996595820544158E-2</v>
      </c>
      <c r="F482" s="477"/>
      <c r="G482" s="477"/>
      <c r="H482" s="2684" t="s">
        <v>353</v>
      </c>
      <c r="I482" s="2399"/>
      <c r="J482" s="590">
        <v>0.36734969619509161</v>
      </c>
      <c r="K482" s="477"/>
      <c r="L482" s="477"/>
      <c r="M482" s="2690" t="s">
        <v>403</v>
      </c>
      <c r="N482" s="2399"/>
      <c r="O482" s="596">
        <v>9.9232395047739436E-6</v>
      </c>
      <c r="P482" s="477"/>
      <c r="Q482" s="477"/>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694" t="s">
        <v>412</v>
      </c>
      <c r="D483" s="2399"/>
      <c r="E483" s="595">
        <v>1.3639539643621653E-5</v>
      </c>
      <c r="F483" s="477"/>
      <c r="G483" s="477"/>
      <c r="H483" s="2684" t="s">
        <v>378</v>
      </c>
      <c r="I483" s="2399"/>
      <c r="J483" s="590">
        <v>4.9706514144527786E-2</v>
      </c>
      <c r="K483" s="477"/>
      <c r="L483" s="477"/>
      <c r="M483" s="2690" t="s">
        <v>396</v>
      </c>
      <c r="N483" s="2399"/>
      <c r="O483" s="591">
        <v>7.0734399223791123E-3</v>
      </c>
      <c r="P483" s="477"/>
      <c r="Q483" s="477"/>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694" t="s">
        <v>409</v>
      </c>
      <c r="D484" s="2399"/>
      <c r="E484" s="589">
        <v>3.7828338967878439E-4</v>
      </c>
      <c r="F484" s="477"/>
      <c r="G484" s="477"/>
      <c r="H484" s="2684" t="s">
        <v>403</v>
      </c>
      <c r="I484" s="2399"/>
      <c r="J484" s="590">
        <v>1.244214289511842E-3</v>
      </c>
      <c r="K484" s="477"/>
      <c r="L484" s="477"/>
      <c r="M484" s="2690" t="s">
        <v>384</v>
      </c>
      <c r="N484" s="2399"/>
      <c r="O484" s="591">
        <v>2.1182236521361864E-3</v>
      </c>
      <c r="P484" s="477"/>
      <c r="Q484" s="477"/>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694" t="s">
        <v>365</v>
      </c>
      <c r="D485" s="2399"/>
      <c r="E485" s="589">
        <v>8.4894774462372105E-2</v>
      </c>
      <c r="F485" s="477"/>
      <c r="G485" s="477"/>
      <c r="H485" s="2684" t="s">
        <v>396</v>
      </c>
      <c r="I485" s="2399"/>
      <c r="J485" s="590">
        <v>3.3064052429925207E-3</v>
      </c>
      <c r="K485" s="477"/>
      <c r="L485" s="477"/>
      <c r="M485" s="2690" t="s">
        <v>366</v>
      </c>
      <c r="N485" s="2399"/>
      <c r="O485" s="591">
        <v>7.5310540059873476E-2</v>
      </c>
      <c r="P485" s="477"/>
      <c r="Q485" s="477"/>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694" t="s">
        <v>393</v>
      </c>
      <c r="D486" s="2399"/>
      <c r="E486" s="589">
        <v>5.641054360627935E-3</v>
      </c>
      <c r="F486" s="477"/>
      <c r="G486" s="477"/>
      <c r="H486" s="2684" t="s">
        <v>384</v>
      </c>
      <c r="I486" s="2399"/>
      <c r="J486" s="590">
        <v>1.2051369969988257E-2</v>
      </c>
      <c r="K486" s="477"/>
      <c r="L486" s="477"/>
      <c r="M486" s="2690" t="s">
        <v>383</v>
      </c>
      <c r="N486" s="2399"/>
      <c r="O486" s="591">
        <v>7.5862398769820883E-3</v>
      </c>
      <c r="P486" s="477"/>
      <c r="Q486" s="477"/>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694" t="s">
        <v>367</v>
      </c>
      <c r="D487" s="2399"/>
      <c r="E487" s="589">
        <v>1.5916525892018828E-2</v>
      </c>
      <c r="F487" s="477"/>
      <c r="G487" s="477"/>
      <c r="H487" s="2684" t="s">
        <v>366</v>
      </c>
      <c r="I487" s="2399"/>
      <c r="J487" s="590">
        <v>6.9460654059226648E-2</v>
      </c>
      <c r="K487" s="477"/>
      <c r="L487" s="477"/>
      <c r="M487" s="2690" t="s">
        <v>362</v>
      </c>
      <c r="N487" s="2399"/>
      <c r="O487" s="591">
        <v>0.20066432575014151</v>
      </c>
      <c r="P487" s="477"/>
      <c r="Q487" s="477"/>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694" t="s">
        <v>392</v>
      </c>
      <c r="D488" s="2399"/>
      <c r="E488" s="589">
        <v>3.5829202773009299E-3</v>
      </c>
      <c r="F488" s="477"/>
      <c r="G488" s="477"/>
      <c r="H488" s="2684" t="s">
        <v>383</v>
      </c>
      <c r="I488" s="2399"/>
      <c r="J488" s="590">
        <v>2.7853012284566898E-2</v>
      </c>
      <c r="K488" s="477"/>
      <c r="L488" s="477"/>
      <c r="M488" s="2690" t="s">
        <v>376</v>
      </c>
      <c r="N488" s="2399"/>
      <c r="O488" s="591">
        <v>2.0376695464613057E-2</v>
      </c>
      <c r="P488" s="477"/>
      <c r="Q488" s="477"/>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694" t="s">
        <v>407</v>
      </c>
      <c r="D489" s="2399"/>
      <c r="E489" s="589">
        <v>5.2626157245495918E-4</v>
      </c>
      <c r="F489" s="477"/>
      <c r="G489" s="477"/>
      <c r="H489" s="2684" t="s">
        <v>362</v>
      </c>
      <c r="I489" s="2399"/>
      <c r="J489" s="590">
        <v>6.546501721569889E-2</v>
      </c>
      <c r="K489" s="477"/>
      <c r="L489" s="477"/>
      <c r="M489" s="2690" t="s">
        <v>412</v>
      </c>
      <c r="N489" s="2399"/>
      <c r="O489" s="591">
        <v>1.3141006722291448E-4</v>
      </c>
      <c r="P489" s="477"/>
      <c r="Q489" s="477"/>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694" t="s">
        <v>413</v>
      </c>
      <c r="D490" s="2399"/>
      <c r="E490" s="595">
        <v>4.2661323508445147E-5</v>
      </c>
      <c r="F490" s="477"/>
      <c r="G490" s="477"/>
      <c r="H490" s="2684" t="s">
        <v>376</v>
      </c>
      <c r="I490" s="2399"/>
      <c r="J490" s="590">
        <v>3.2077479015217944E-2</v>
      </c>
      <c r="K490" s="477"/>
      <c r="L490" s="477"/>
      <c r="M490" s="2690" t="s">
        <v>409</v>
      </c>
      <c r="N490" s="2399"/>
      <c r="O490" s="591">
        <v>6.6966541181989107E-4</v>
      </c>
      <c r="P490" s="477"/>
      <c r="Q490" s="477"/>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694" t="s">
        <v>410</v>
      </c>
      <c r="D491" s="2399"/>
      <c r="E491" s="589">
        <v>3.3707909434368901E-4</v>
      </c>
      <c r="F491" s="477"/>
      <c r="G491" s="477"/>
      <c r="H491" s="2684" t="s">
        <v>412</v>
      </c>
      <c r="I491" s="2399"/>
      <c r="J491" s="590">
        <v>1.6962306828651255E-3</v>
      </c>
      <c r="K491" s="477"/>
      <c r="L491" s="477"/>
      <c r="M491" s="2690" t="s">
        <v>365</v>
      </c>
      <c r="N491" s="2399"/>
      <c r="O491" s="591">
        <v>0.11971763640886862</v>
      </c>
      <c r="P491" s="477"/>
      <c r="Q491" s="477"/>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694" t="s">
        <v>402</v>
      </c>
      <c r="D492" s="2399"/>
      <c r="E492" s="589">
        <v>2.8939018883181256E-3</v>
      </c>
      <c r="F492" s="477"/>
      <c r="G492" s="477"/>
      <c r="H492" s="2684" t="s">
        <v>409</v>
      </c>
      <c r="I492" s="2399"/>
      <c r="J492" s="590">
        <v>1.1907085998064373E-4</v>
      </c>
      <c r="K492" s="477"/>
      <c r="L492" s="477"/>
      <c r="M492" s="2690" t="s">
        <v>393</v>
      </c>
      <c r="N492" s="2399"/>
      <c r="O492" s="591">
        <v>5.3278445273892529E-3</v>
      </c>
      <c r="P492" s="477"/>
      <c r="Q492" s="477"/>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694" t="s">
        <v>374</v>
      </c>
      <c r="D493" s="2399"/>
      <c r="E493" s="589">
        <v>9.3471144152294919E-2</v>
      </c>
      <c r="F493" s="477"/>
      <c r="G493" s="477"/>
      <c r="H493" s="2684" t="s">
        <v>365</v>
      </c>
      <c r="I493" s="2399"/>
      <c r="J493" s="590">
        <v>3.7186503359156145E-2</v>
      </c>
      <c r="K493" s="477"/>
      <c r="L493" s="477"/>
      <c r="M493" s="2690" t="s">
        <v>367</v>
      </c>
      <c r="N493" s="2399"/>
      <c r="O493" s="591">
        <v>1.2567034614108533E-2</v>
      </c>
      <c r="P493" s="477"/>
      <c r="Q493" s="477"/>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694" t="s">
        <v>369</v>
      </c>
      <c r="D494" s="2399"/>
      <c r="E494" s="589">
        <v>0.11656497382623042</v>
      </c>
      <c r="F494" s="477"/>
      <c r="G494" s="477"/>
      <c r="H494" s="2684" t="s">
        <v>393</v>
      </c>
      <c r="I494" s="2399"/>
      <c r="J494" s="590">
        <v>1.159991818614892E-2</v>
      </c>
      <c r="K494" s="477"/>
      <c r="L494" s="477"/>
      <c r="M494" s="2690" t="s">
        <v>392</v>
      </c>
      <c r="N494" s="2399"/>
      <c r="O494" s="591">
        <v>9.2858609512457904E-3</v>
      </c>
      <c r="P494" s="477"/>
      <c r="Q494" s="477"/>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694" t="s">
        <v>398</v>
      </c>
      <c r="D495" s="2399"/>
      <c r="E495" s="589">
        <v>4.7336271026141271E-3</v>
      </c>
      <c r="F495" s="477"/>
      <c r="G495" s="477"/>
      <c r="H495" s="2684" t="s">
        <v>367</v>
      </c>
      <c r="I495" s="2399"/>
      <c r="J495" s="590">
        <v>0.14621045012722583</v>
      </c>
      <c r="K495" s="477"/>
      <c r="L495" s="477"/>
      <c r="M495" s="2690" t="s">
        <v>413</v>
      </c>
      <c r="N495" s="2399"/>
      <c r="O495" s="596">
        <v>6.9039494809437131E-5</v>
      </c>
      <c r="P495" s="477"/>
      <c r="Q495" s="477"/>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694" t="s">
        <v>368</v>
      </c>
      <c r="D496" s="2399"/>
      <c r="E496" s="589">
        <v>0.12845956705630021</v>
      </c>
      <c r="F496" s="477"/>
      <c r="G496" s="477"/>
      <c r="H496" s="2684" t="s">
        <v>392</v>
      </c>
      <c r="I496" s="2399"/>
      <c r="J496" s="590">
        <v>5.8380551583214649E-4</v>
      </c>
      <c r="K496" s="477"/>
      <c r="L496" s="477"/>
      <c r="M496" s="2690" t="s">
        <v>410</v>
      </c>
      <c r="N496" s="2399"/>
      <c r="O496" s="591">
        <v>1.2306895495701157E-4</v>
      </c>
      <c r="P496" s="477"/>
      <c r="Q496" s="477"/>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694" t="s">
        <v>394</v>
      </c>
      <c r="D497" s="2399"/>
      <c r="E497" s="589">
        <v>5.5979210637249017E-3</v>
      </c>
      <c r="F497" s="477"/>
      <c r="G497" s="477"/>
      <c r="H497" s="2684" t="s">
        <v>407</v>
      </c>
      <c r="I497" s="2399"/>
      <c r="J497" s="597">
        <v>3.2289954340039559E-5</v>
      </c>
      <c r="K497" s="477"/>
      <c r="L497" s="477"/>
      <c r="M497" s="2690" t="s">
        <v>402</v>
      </c>
      <c r="N497" s="2399"/>
      <c r="O497" s="591">
        <v>2.2764286539274994E-3</v>
      </c>
      <c r="P497" s="477"/>
      <c r="Q497" s="477"/>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694" t="s">
        <v>400</v>
      </c>
      <c r="D498" s="2399"/>
      <c r="E498" s="589">
        <v>4.0997374261829518E-3</v>
      </c>
      <c r="F498" s="477"/>
      <c r="G498" s="477"/>
      <c r="H498" s="2684" t="s">
        <v>413</v>
      </c>
      <c r="I498" s="2399"/>
      <c r="J498" s="590">
        <v>1.7385508405170073E-4</v>
      </c>
      <c r="K498" s="477"/>
      <c r="L498" s="477"/>
      <c r="M498" s="2690" t="s">
        <v>374</v>
      </c>
      <c r="N498" s="2399"/>
      <c r="O498" s="591">
        <v>5.3087609345974569E-2</v>
      </c>
      <c r="P498" s="477"/>
      <c r="Q498" s="477"/>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694" t="s">
        <v>408</v>
      </c>
      <c r="D499" s="2399"/>
      <c r="E499" s="589">
        <v>4.6530314218395604E-4</v>
      </c>
      <c r="F499" s="477"/>
      <c r="G499" s="477"/>
      <c r="H499" s="2684" t="s">
        <v>410</v>
      </c>
      <c r="I499" s="2399"/>
      <c r="J499" s="590">
        <v>1.8168175466117375E-4</v>
      </c>
      <c r="K499" s="477"/>
      <c r="L499" s="477"/>
      <c r="M499" s="2690" t="s">
        <v>369</v>
      </c>
      <c r="N499" s="2399"/>
      <c r="O499" s="591">
        <v>8.7839461097436469E-2</v>
      </c>
      <c r="P499" s="477"/>
      <c r="Q499" s="477"/>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694" t="s">
        <v>405</v>
      </c>
      <c r="D500" s="2399"/>
      <c r="E500" s="589">
        <v>9.3090975724596293E-4</v>
      </c>
      <c r="F500" s="477"/>
      <c r="G500" s="477"/>
      <c r="H500" s="2684" t="s">
        <v>402</v>
      </c>
      <c r="I500" s="2399"/>
      <c r="J500" s="590">
        <v>1.6129606529400426E-3</v>
      </c>
      <c r="K500" s="477"/>
      <c r="L500" s="477"/>
      <c r="M500" s="2690" t="s">
        <v>398</v>
      </c>
      <c r="N500" s="2399"/>
      <c r="O500" s="591">
        <v>3.0208679153820187E-4</v>
      </c>
      <c r="P500" s="477"/>
      <c r="Q500" s="477"/>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694" t="s">
        <v>355</v>
      </c>
      <c r="D501" s="2399"/>
      <c r="E501" s="589">
        <v>0.40112171315381162</v>
      </c>
      <c r="F501" s="477"/>
      <c r="G501" s="477"/>
      <c r="H501" s="2684" t="s">
        <v>374</v>
      </c>
      <c r="I501" s="2399"/>
      <c r="J501" s="590">
        <v>4.6749811156081233E-2</v>
      </c>
      <c r="K501" s="477"/>
      <c r="L501" s="477"/>
      <c r="M501" s="2690" t="s">
        <v>368</v>
      </c>
      <c r="N501" s="2399"/>
      <c r="O501" s="591">
        <v>6.0706896375962195E-2</v>
      </c>
      <c r="P501" s="477"/>
      <c r="Q501" s="477"/>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694" t="s">
        <v>214</v>
      </c>
      <c r="D502" s="2399"/>
      <c r="E502" s="589">
        <v>2.9920562146283983E-3</v>
      </c>
      <c r="F502" s="477"/>
      <c r="G502" s="477"/>
      <c r="H502" s="2684" t="s">
        <v>369</v>
      </c>
      <c r="I502" s="2399"/>
      <c r="J502" s="590">
        <v>5.8379635507208344E-2</v>
      </c>
      <c r="K502" s="477"/>
      <c r="L502" s="477"/>
      <c r="M502" s="2690" t="s">
        <v>394</v>
      </c>
      <c r="N502" s="2399"/>
      <c r="O502" s="591">
        <v>3.0217840235038903E-3</v>
      </c>
      <c r="P502" s="477"/>
      <c r="Q502" s="477"/>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694" t="s">
        <v>200</v>
      </c>
      <c r="D503" s="2399"/>
      <c r="E503" s="589">
        <v>6.9375949065957239E-3</v>
      </c>
      <c r="F503" s="477"/>
      <c r="G503" s="477"/>
      <c r="H503" s="2684" t="s">
        <v>398</v>
      </c>
      <c r="I503" s="2399"/>
      <c r="J503" s="590">
        <v>1.6555026408566985E-3</v>
      </c>
      <c r="K503" s="477"/>
      <c r="L503" s="477"/>
      <c r="M503" s="2690" t="s">
        <v>400</v>
      </c>
      <c r="N503" s="2399"/>
      <c r="O503" s="591">
        <v>2.0079196677182535E-3</v>
      </c>
      <c r="P503" s="477"/>
      <c r="Q503" s="477"/>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694" t="s">
        <v>232</v>
      </c>
      <c r="D504" s="2399"/>
      <c r="E504" s="589">
        <v>3.7601654291334794E-3</v>
      </c>
      <c r="F504" s="477"/>
      <c r="G504" s="477"/>
      <c r="H504" s="2684" t="s">
        <v>368</v>
      </c>
      <c r="I504" s="2399"/>
      <c r="J504" s="590">
        <v>9.415530108289244E-2</v>
      </c>
      <c r="K504" s="477"/>
      <c r="L504" s="477"/>
      <c r="M504" s="2690" t="s">
        <v>408</v>
      </c>
      <c r="N504" s="2399"/>
      <c r="O504" s="591">
        <v>6.0876206336669394E-4</v>
      </c>
      <c r="P504" s="477"/>
      <c r="Q504" s="477"/>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694" t="s">
        <v>237</v>
      </c>
      <c r="D505" s="2399"/>
      <c r="E505" s="589">
        <v>9.0260964896283916E-4</v>
      </c>
      <c r="F505" s="477"/>
      <c r="G505" s="477"/>
      <c r="H505" s="2684" t="s">
        <v>394</v>
      </c>
      <c r="I505" s="2399"/>
      <c r="J505" s="590">
        <v>2.2232539907717183E-3</v>
      </c>
      <c r="K505" s="477"/>
      <c r="L505" s="477"/>
      <c r="M505" s="2690" t="s">
        <v>405</v>
      </c>
      <c r="N505" s="2399"/>
      <c r="O505" s="591">
        <v>4.8558066850915813E-4</v>
      </c>
      <c r="P505" s="477"/>
      <c r="Q505" s="477"/>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694" t="s">
        <v>197</v>
      </c>
      <c r="D506" s="2399"/>
      <c r="E506" s="589">
        <v>0.49595727168117554</v>
      </c>
      <c r="F506" s="477"/>
      <c r="G506" s="477"/>
      <c r="H506" s="2684" t="s">
        <v>400</v>
      </c>
      <c r="I506" s="2399"/>
      <c r="J506" s="590">
        <v>2.7886145283770461E-3</v>
      </c>
      <c r="K506" s="477"/>
      <c r="L506" s="477"/>
      <c r="M506" s="2690" t="s">
        <v>355</v>
      </c>
      <c r="N506" s="2399"/>
      <c r="O506" s="591">
        <v>0.30198026865718958</v>
      </c>
      <c r="P506" s="477"/>
      <c r="Q506" s="477"/>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694" t="s">
        <v>198</v>
      </c>
      <c r="D507" s="2399"/>
      <c r="E507" s="589">
        <v>8.2984858966006546E-4</v>
      </c>
      <c r="F507" s="477"/>
      <c r="G507" s="477"/>
      <c r="H507" s="2684" t="s">
        <v>408</v>
      </c>
      <c r="I507" s="2399"/>
      <c r="J507" s="590">
        <v>2.5313335136307644E-3</v>
      </c>
      <c r="K507" s="477"/>
      <c r="L507" s="477"/>
      <c r="M507" s="2690" t="s">
        <v>214</v>
      </c>
      <c r="N507" s="2399"/>
      <c r="O507" s="591">
        <v>1.2695855643595488E-3</v>
      </c>
      <c r="P507" s="477"/>
      <c r="Q507" s="477"/>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694" t="s">
        <v>379</v>
      </c>
      <c r="D508" s="2399"/>
      <c r="E508" s="589">
        <v>8.34852822150778E-3</v>
      </c>
      <c r="F508" s="477"/>
      <c r="G508" s="477"/>
      <c r="H508" s="2684" t="s">
        <v>405</v>
      </c>
      <c r="I508" s="2399"/>
      <c r="J508" s="590">
        <v>4.0067905468340942E-3</v>
      </c>
      <c r="K508" s="477"/>
      <c r="L508" s="477"/>
      <c r="M508" s="2690" t="s">
        <v>200</v>
      </c>
      <c r="N508" s="2399"/>
      <c r="O508" s="591">
        <v>5.0749262546926814E-3</v>
      </c>
      <c r="P508" s="477"/>
      <c r="Q508" s="477"/>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694" t="s">
        <v>380</v>
      </c>
      <c r="D509" s="2399"/>
      <c r="E509" s="589">
        <v>1.1153378691283107E-2</v>
      </c>
      <c r="F509" s="477"/>
      <c r="G509" s="477"/>
      <c r="H509" s="2684" t="s">
        <v>355</v>
      </c>
      <c r="I509" s="2399"/>
      <c r="J509" s="590">
        <v>0.23365569758036431</v>
      </c>
      <c r="K509" s="477"/>
      <c r="L509" s="477"/>
      <c r="M509" s="2690" t="s">
        <v>232</v>
      </c>
      <c r="N509" s="2399"/>
      <c r="O509" s="591">
        <v>1.4408349078022793E-3</v>
      </c>
      <c r="P509" s="477"/>
      <c r="Q509" s="477"/>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694" t="s">
        <v>411</v>
      </c>
      <c r="D510" s="2399"/>
      <c r="E510" s="595">
        <v>9.2026548910265023E-5</v>
      </c>
      <c r="F510" s="477"/>
      <c r="G510" s="477"/>
      <c r="H510" s="2684" t="s">
        <v>214</v>
      </c>
      <c r="I510" s="2399"/>
      <c r="J510" s="590">
        <v>6.7874449442740211E-3</v>
      </c>
      <c r="K510" s="477"/>
      <c r="L510" s="477"/>
      <c r="M510" s="2690" t="s">
        <v>237</v>
      </c>
      <c r="N510" s="2399"/>
      <c r="O510" s="591">
        <v>7.7842113928736068E-4</v>
      </c>
      <c r="P510" s="477"/>
      <c r="Q510" s="477"/>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694" t="s">
        <v>389</v>
      </c>
      <c r="D511" s="2399"/>
      <c r="E511" s="589">
        <v>1.3091539868103495E-2</v>
      </c>
      <c r="F511" s="477"/>
      <c r="G511" s="477"/>
      <c r="H511" s="2684" t="s">
        <v>200</v>
      </c>
      <c r="I511" s="2399"/>
      <c r="J511" s="590">
        <v>6.5653492368194632E-3</v>
      </c>
      <c r="K511" s="477"/>
      <c r="L511" s="477"/>
      <c r="M511" s="2690" t="s">
        <v>197</v>
      </c>
      <c r="N511" s="2399"/>
      <c r="O511" s="591">
        <v>0.46318206359858372</v>
      </c>
      <c r="P511" s="477"/>
      <c r="Q511" s="477"/>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694" t="s">
        <v>381</v>
      </c>
      <c r="D512" s="2399"/>
      <c r="E512" s="589">
        <v>5.0712950257386931E-2</v>
      </c>
      <c r="F512" s="477"/>
      <c r="G512" s="477"/>
      <c r="H512" s="2684" t="s">
        <v>232</v>
      </c>
      <c r="I512" s="2399"/>
      <c r="J512" s="590">
        <v>2.2683882498409056E-2</v>
      </c>
      <c r="K512" s="477"/>
      <c r="L512" s="477"/>
      <c r="M512" s="2690" t="s">
        <v>198</v>
      </c>
      <c r="N512" s="2399"/>
      <c r="O512" s="596">
        <v>9.4097361168541692E-5</v>
      </c>
      <c r="P512" s="477"/>
      <c r="Q512" s="477"/>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694" t="s">
        <v>385</v>
      </c>
      <c r="D513" s="2399"/>
      <c r="E513" s="589">
        <v>1.631516893854168E-2</v>
      </c>
      <c r="F513" s="477"/>
      <c r="G513" s="477"/>
      <c r="H513" s="2684" t="s">
        <v>237</v>
      </c>
      <c r="I513" s="2399"/>
      <c r="J513" s="590">
        <v>9.1601534706169541E-3</v>
      </c>
      <c r="K513" s="477"/>
      <c r="L513" s="477"/>
      <c r="M513" s="2690" t="s">
        <v>379</v>
      </c>
      <c r="N513" s="2399"/>
      <c r="O513" s="591">
        <v>3.5702711700509482E-2</v>
      </c>
      <c r="P513" s="477"/>
      <c r="Q513" s="477"/>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694" t="s">
        <v>391</v>
      </c>
      <c r="D514" s="2399"/>
      <c r="E514" s="589">
        <v>7.6606800724831605E-3</v>
      </c>
      <c r="F514" s="477"/>
      <c r="G514" s="477"/>
      <c r="H514" s="2684" t="s">
        <v>197</v>
      </c>
      <c r="I514" s="2399"/>
      <c r="J514" s="590">
        <v>0.20932165615426004</v>
      </c>
      <c r="K514" s="477"/>
      <c r="L514" s="477"/>
      <c r="M514" s="2690" t="s">
        <v>380</v>
      </c>
      <c r="N514" s="2399"/>
      <c r="O514" s="591">
        <v>3.1562318425234638E-2</v>
      </c>
      <c r="P514" s="477"/>
      <c r="Q514" s="477"/>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694" t="s">
        <v>397</v>
      </c>
      <c r="D515" s="2399"/>
      <c r="E515" s="589">
        <v>5.0366185969953148E-3</v>
      </c>
      <c r="F515" s="477"/>
      <c r="G515" s="477"/>
      <c r="H515" s="2684" t="s">
        <v>198</v>
      </c>
      <c r="I515" s="2399"/>
      <c r="J515" s="597">
        <v>2.1415380120283402E-5</v>
      </c>
      <c r="K515" s="477"/>
      <c r="L515" s="477"/>
      <c r="M515" s="2690" t="s">
        <v>411</v>
      </c>
      <c r="N515" s="2399"/>
      <c r="O515" s="596">
        <v>9.8832018214045474E-6</v>
      </c>
      <c r="P515" s="477"/>
      <c r="Q515" s="477"/>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694" t="s">
        <v>370</v>
      </c>
      <c r="D516" s="2399"/>
      <c r="E516" s="589">
        <v>0.16924029806092875</v>
      </c>
      <c r="F516" s="477"/>
      <c r="G516" s="477"/>
      <c r="H516" s="2684" t="s">
        <v>379</v>
      </c>
      <c r="I516" s="2399"/>
      <c r="J516" s="590">
        <v>2.8389090602533519E-3</v>
      </c>
      <c r="K516" s="477"/>
      <c r="L516" s="477"/>
      <c r="M516" s="2690" t="s">
        <v>389</v>
      </c>
      <c r="N516" s="2399"/>
      <c r="O516" s="591">
        <v>1.2238372146404778E-2</v>
      </c>
      <c r="P516" s="477"/>
      <c r="Q516" s="477"/>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694" t="s">
        <v>363</v>
      </c>
      <c r="D517" s="2399"/>
      <c r="E517" s="589">
        <v>0.28839039734524113</v>
      </c>
      <c r="F517" s="477"/>
      <c r="G517" s="477"/>
      <c r="H517" s="2684" t="s">
        <v>380</v>
      </c>
      <c r="I517" s="2399"/>
      <c r="J517" s="590">
        <v>3.9610896499903602E-3</v>
      </c>
      <c r="K517" s="477"/>
      <c r="L517" s="477"/>
      <c r="M517" s="2690" t="s">
        <v>381</v>
      </c>
      <c r="N517" s="2399"/>
      <c r="O517" s="591">
        <v>2.6436480931486487E-2</v>
      </c>
      <c r="P517" s="477"/>
      <c r="Q517" s="477"/>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694" t="s">
        <v>357</v>
      </c>
      <c r="D518" s="2399"/>
      <c r="E518" s="589">
        <v>0.47138436443700454</v>
      </c>
      <c r="F518" s="477"/>
      <c r="G518" s="477"/>
      <c r="H518" s="2684" t="s">
        <v>411</v>
      </c>
      <c r="I518" s="2399"/>
      <c r="J518" s="590">
        <v>4.8191674864148608E-4</v>
      </c>
      <c r="K518" s="477"/>
      <c r="L518" s="477"/>
      <c r="M518" s="2690" t="s">
        <v>385</v>
      </c>
      <c r="N518" s="2399"/>
      <c r="O518" s="596">
        <v>1.1102482458819662E-5</v>
      </c>
      <c r="P518" s="477"/>
      <c r="Q518" s="477"/>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694" t="s">
        <v>406</v>
      </c>
      <c r="D519" s="2399"/>
      <c r="E519" s="589">
        <v>7.1813470323707984E-4</v>
      </c>
      <c r="F519" s="477"/>
      <c r="G519" s="477"/>
      <c r="H519" s="2684" t="s">
        <v>389</v>
      </c>
      <c r="I519" s="2399"/>
      <c r="J519" s="590">
        <v>3.2035433800037777E-3</v>
      </c>
      <c r="K519" s="477"/>
      <c r="L519" s="477"/>
      <c r="M519" s="2690" t="s">
        <v>397</v>
      </c>
      <c r="N519" s="2399"/>
      <c r="O519" s="596">
        <v>3.4649827254497597E-5</v>
      </c>
      <c r="P519" s="477"/>
      <c r="Q519" s="477"/>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694" t="s">
        <v>404</v>
      </c>
      <c r="D520" s="2399"/>
      <c r="E520" s="589">
        <v>1.5360335120687739E-3</v>
      </c>
      <c r="F520" s="477"/>
      <c r="G520" s="477"/>
      <c r="H520" s="2684" t="s">
        <v>381</v>
      </c>
      <c r="I520" s="2399"/>
      <c r="J520" s="590">
        <v>4.0105668674019983E-2</v>
      </c>
      <c r="K520" s="477"/>
      <c r="L520" s="477"/>
      <c r="M520" s="2690" t="s">
        <v>370</v>
      </c>
      <c r="N520" s="2399"/>
      <c r="O520" s="591">
        <v>2.3732992277228138E-2</v>
      </c>
      <c r="P520" s="477"/>
      <c r="Q520" s="477"/>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694" t="s">
        <v>390</v>
      </c>
      <c r="D521" s="2399"/>
      <c r="E521" s="589">
        <v>2.2219176958089793E-3</v>
      </c>
      <c r="F521" s="477"/>
      <c r="G521" s="477"/>
      <c r="H521" s="2684" t="s">
        <v>385</v>
      </c>
      <c r="I521" s="2399"/>
      <c r="J521" s="590">
        <v>1.9323905885736979E-2</v>
      </c>
      <c r="K521" s="477"/>
      <c r="L521" s="477"/>
      <c r="M521" s="2690" t="s">
        <v>363</v>
      </c>
      <c r="N521" s="2399"/>
      <c r="O521" s="591">
        <v>8.6060875811910686E-2</v>
      </c>
      <c r="P521" s="477"/>
      <c r="Q521" s="477"/>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694" t="s">
        <v>387</v>
      </c>
      <c r="D522" s="2399"/>
      <c r="E522" s="589">
        <v>1.5118530255631459E-2</v>
      </c>
      <c r="F522" s="477"/>
      <c r="G522" s="477"/>
      <c r="H522" s="2684" t="s">
        <v>391</v>
      </c>
      <c r="I522" s="2399"/>
      <c r="J522" s="590">
        <v>5.3455863895171688E-3</v>
      </c>
      <c r="K522" s="477"/>
      <c r="L522" s="477"/>
      <c r="M522" s="2690" t="s">
        <v>357</v>
      </c>
      <c r="N522" s="2399"/>
      <c r="O522" s="591">
        <v>6.8124753626922774E-2</v>
      </c>
      <c r="P522" s="477"/>
      <c r="Q522" s="477"/>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694" t="s">
        <v>360</v>
      </c>
      <c r="D523" s="2399"/>
      <c r="E523" s="589">
        <v>9.8614353579701317E-2</v>
      </c>
      <c r="F523" s="477"/>
      <c r="G523" s="477"/>
      <c r="H523" s="2684" t="s">
        <v>397</v>
      </c>
      <c r="I523" s="2399"/>
      <c r="J523" s="590">
        <v>3.1036433838480672E-3</v>
      </c>
      <c r="K523" s="477"/>
      <c r="L523" s="477"/>
      <c r="M523" s="2690" t="s">
        <v>406</v>
      </c>
      <c r="N523" s="2399"/>
      <c r="O523" s="591">
        <v>2.5215554775339397E-4</v>
      </c>
      <c r="P523" s="477"/>
      <c r="Q523" s="477"/>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694" t="s">
        <v>356</v>
      </c>
      <c r="D524" s="2399"/>
      <c r="E524" s="589">
        <v>8.286038952712757E-2</v>
      </c>
      <c r="F524" s="477"/>
      <c r="G524" s="477"/>
      <c r="H524" s="2684" t="s">
        <v>370</v>
      </c>
      <c r="I524" s="2399"/>
      <c r="J524" s="590">
        <v>9.2467062651927209E-2</v>
      </c>
      <c r="K524" s="477"/>
      <c r="L524" s="477"/>
      <c r="M524" s="2690" t="s">
        <v>404</v>
      </c>
      <c r="N524" s="2399"/>
      <c r="O524" s="591">
        <v>1.1957282926727767E-3</v>
      </c>
      <c r="P524" s="477"/>
      <c r="Q524" s="477"/>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694" t="s">
        <v>388</v>
      </c>
      <c r="D525" s="2399"/>
      <c r="E525" s="595">
        <v>5.8424598943807001E-5</v>
      </c>
      <c r="F525" s="477"/>
      <c r="G525" s="477"/>
      <c r="H525" s="2684" t="s">
        <v>363</v>
      </c>
      <c r="I525" s="2399"/>
      <c r="J525" s="590">
        <v>5.3869063734243536E-2</v>
      </c>
      <c r="K525" s="477"/>
      <c r="L525" s="477"/>
      <c r="M525" s="2690" t="s">
        <v>390</v>
      </c>
      <c r="N525" s="2399"/>
      <c r="O525" s="591">
        <v>1.0916067395817871E-2</v>
      </c>
      <c r="P525" s="477"/>
      <c r="Q525" s="477"/>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694" t="s">
        <v>196</v>
      </c>
      <c r="D526" s="2399"/>
      <c r="E526" s="589">
        <v>0.68278113910666172</v>
      </c>
      <c r="F526" s="477"/>
      <c r="G526" s="477"/>
      <c r="H526" s="2684" t="s">
        <v>357</v>
      </c>
      <c r="I526" s="2399"/>
      <c r="J526" s="590">
        <v>0.30997654117351991</v>
      </c>
      <c r="K526" s="477"/>
      <c r="L526" s="477"/>
      <c r="M526" s="2690" t="s">
        <v>387</v>
      </c>
      <c r="N526" s="2399"/>
      <c r="O526" s="591">
        <v>7.4962075057393423E-3</v>
      </c>
      <c r="P526" s="477"/>
      <c r="Q526" s="477"/>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694" t="s">
        <v>204</v>
      </c>
      <c r="D527" s="2399"/>
      <c r="E527" s="589">
        <v>0.2351948456446471</v>
      </c>
      <c r="F527" s="477"/>
      <c r="G527" s="477"/>
      <c r="H527" s="2684" t="s">
        <v>406</v>
      </c>
      <c r="I527" s="2399"/>
      <c r="J527" s="597">
        <v>1.125983196456131E-5</v>
      </c>
      <c r="K527" s="477"/>
      <c r="L527" s="477"/>
      <c r="M527" s="2690" t="s">
        <v>360</v>
      </c>
      <c r="N527" s="2399"/>
      <c r="O527" s="591">
        <v>0.24696773104928438</v>
      </c>
      <c r="P527" s="477"/>
      <c r="Q527" s="477"/>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694" t="s">
        <v>207</v>
      </c>
      <c r="D528" s="2399"/>
      <c r="E528" s="589">
        <v>0.65101656402354957</v>
      </c>
      <c r="F528" s="477"/>
      <c r="G528" s="477"/>
      <c r="H528" s="2684" t="s">
        <v>404</v>
      </c>
      <c r="I528" s="2399"/>
      <c r="J528" s="590">
        <v>1.3708656344169558E-3</v>
      </c>
      <c r="K528" s="477"/>
      <c r="L528" s="477"/>
      <c r="M528" s="2690" t="s">
        <v>356</v>
      </c>
      <c r="N528" s="2399"/>
      <c r="O528" s="591">
        <v>0.27183505591026452</v>
      </c>
      <c r="P528" s="477"/>
      <c r="Q528" s="477"/>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694" t="s">
        <v>358</v>
      </c>
      <c r="D529" s="2399"/>
      <c r="E529" s="589">
        <v>0.37793173142804953</v>
      </c>
      <c r="F529" s="477"/>
      <c r="G529" s="477"/>
      <c r="H529" s="2684" t="s">
        <v>390</v>
      </c>
      <c r="I529" s="2399"/>
      <c r="J529" s="590">
        <v>7.4095331543356626E-3</v>
      </c>
      <c r="K529" s="477"/>
      <c r="L529" s="477"/>
      <c r="M529" s="2690" t="s">
        <v>388</v>
      </c>
      <c r="N529" s="2399"/>
      <c r="O529" s="591">
        <v>2.5303143216658547E-4</v>
      </c>
      <c r="P529" s="477"/>
      <c r="Q529" s="477"/>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694" t="s">
        <v>213</v>
      </c>
      <c r="D530" s="2399"/>
      <c r="E530" s="589">
        <v>3.9680450213463697E-2</v>
      </c>
      <c r="F530" s="477"/>
      <c r="G530" s="477"/>
      <c r="H530" s="2684" t="s">
        <v>387</v>
      </c>
      <c r="I530" s="2399"/>
      <c r="J530" s="590">
        <v>4.1099502354774728E-3</v>
      </c>
      <c r="K530" s="477"/>
      <c r="L530" s="477"/>
      <c r="M530" s="2690" t="s">
        <v>371</v>
      </c>
      <c r="N530" s="2399"/>
      <c r="O530" s="591">
        <v>5.6427957719787326E-3</v>
      </c>
      <c r="P530" s="477"/>
      <c r="Q530" s="477"/>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694" t="s">
        <v>235</v>
      </c>
      <c r="D531" s="2399"/>
      <c r="E531" s="589">
        <v>1.0999064612994965E-2</v>
      </c>
      <c r="F531" s="477"/>
      <c r="G531" s="477"/>
      <c r="H531" s="2684" t="s">
        <v>360</v>
      </c>
      <c r="I531" s="2399"/>
      <c r="J531" s="590">
        <v>4.0172097076277176E-4</v>
      </c>
      <c r="K531" s="477"/>
      <c r="L531" s="477"/>
      <c r="M531" s="2690" t="s">
        <v>372</v>
      </c>
      <c r="N531" s="2399"/>
      <c r="O531" s="591">
        <v>2.3150339419687736E-3</v>
      </c>
      <c r="P531" s="477"/>
      <c r="Q531" s="477"/>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694" t="s">
        <v>216</v>
      </c>
      <c r="D532" s="2399"/>
      <c r="E532" s="589">
        <v>9.5567083995816648E-2</v>
      </c>
      <c r="F532" s="477"/>
      <c r="G532" s="477"/>
      <c r="H532" s="2684" t="s">
        <v>356</v>
      </c>
      <c r="I532" s="2399"/>
      <c r="J532" s="590">
        <v>2.057680037949372E-2</v>
      </c>
      <c r="K532" s="477"/>
      <c r="L532" s="477"/>
      <c r="M532" s="2690" t="s">
        <v>382</v>
      </c>
      <c r="N532" s="2399"/>
      <c r="O532" s="591">
        <v>3.3805486735373606E-3</v>
      </c>
      <c r="P532" s="477"/>
      <c r="Q532" s="477"/>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694" t="s">
        <v>359</v>
      </c>
      <c r="D533" s="2399"/>
      <c r="E533" s="589">
        <v>0.36664824046971201</v>
      </c>
      <c r="F533" s="477"/>
      <c r="G533" s="477"/>
      <c r="H533" s="2684" t="s">
        <v>388</v>
      </c>
      <c r="I533" s="2399"/>
      <c r="J533" s="590">
        <v>2.7802587382300899E-2</v>
      </c>
      <c r="K533" s="477"/>
      <c r="L533" s="477"/>
      <c r="M533" s="2690" t="s">
        <v>375</v>
      </c>
      <c r="N533" s="2399"/>
      <c r="O533" s="591">
        <v>4.5827270696084339E-2</v>
      </c>
      <c r="P533" s="477"/>
      <c r="Q533" s="477"/>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694" t="s">
        <v>354</v>
      </c>
      <c r="D534" s="2399"/>
      <c r="E534" s="589">
        <v>0.55900669394158675</v>
      </c>
      <c r="F534" s="477"/>
      <c r="G534" s="477"/>
      <c r="H534" s="2684" t="s">
        <v>371</v>
      </c>
      <c r="I534" s="2399"/>
      <c r="J534" s="590">
        <v>8.073528503398851E-2</v>
      </c>
      <c r="K534" s="477"/>
      <c r="L534" s="477"/>
      <c r="M534" s="2690" t="s">
        <v>377</v>
      </c>
      <c r="N534" s="2399"/>
      <c r="O534" s="591">
        <v>2.1641701948683409E-2</v>
      </c>
      <c r="P534" s="477"/>
      <c r="Q534" s="477"/>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694" t="s">
        <v>364</v>
      </c>
      <c r="D535" s="2399"/>
      <c r="E535" s="589">
        <v>0.1403234810487381</v>
      </c>
      <c r="F535" s="477"/>
      <c r="G535" s="477"/>
      <c r="H535" s="2684" t="s">
        <v>372</v>
      </c>
      <c r="I535" s="2399"/>
      <c r="J535" s="590">
        <v>7.548731786610316E-2</v>
      </c>
      <c r="K535" s="477"/>
      <c r="L535" s="477"/>
      <c r="M535" s="2690" t="s">
        <v>395</v>
      </c>
      <c r="N535" s="2399"/>
      <c r="O535" s="591">
        <v>4.57049302994137E-4</v>
      </c>
      <c r="P535" s="477"/>
      <c r="Q535" s="477"/>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694" t="s">
        <v>401</v>
      </c>
      <c r="D536" s="2399"/>
      <c r="E536" s="595">
        <v>1.0767980807317713E-5</v>
      </c>
      <c r="F536" s="477"/>
      <c r="G536" s="477"/>
      <c r="H536" s="2684" t="s">
        <v>382</v>
      </c>
      <c r="I536" s="2399"/>
      <c r="J536" s="590">
        <v>4.5875966518084427E-2</v>
      </c>
      <c r="K536" s="477"/>
      <c r="L536" s="477"/>
      <c r="M536" s="2690" t="s">
        <v>386</v>
      </c>
      <c r="N536" s="2399"/>
      <c r="O536" s="591">
        <v>1.7786635657912209E-2</v>
      </c>
      <c r="P536" s="477"/>
      <c r="Q536" s="477"/>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695" t="s">
        <v>361</v>
      </c>
      <c r="D537" s="2399"/>
      <c r="E537" s="592">
        <v>0.30646724688141846</v>
      </c>
      <c r="F537" s="477"/>
      <c r="G537" s="477"/>
      <c r="H537" s="2684" t="s">
        <v>375</v>
      </c>
      <c r="I537" s="2399"/>
      <c r="J537" s="590">
        <v>4.9506183417754208E-2</v>
      </c>
      <c r="K537" s="477"/>
      <c r="L537" s="477"/>
      <c r="M537" s="2690" t="s">
        <v>399</v>
      </c>
      <c r="N537" s="2399"/>
      <c r="O537" s="591">
        <v>1.0449232022058915E-3</v>
      </c>
      <c r="P537" s="477"/>
      <c r="Q537" s="477"/>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398"/>
      <c r="D538" s="2399"/>
      <c r="E538" s="493"/>
      <c r="F538" s="477"/>
      <c r="G538" s="477"/>
      <c r="H538" s="2684" t="s">
        <v>377</v>
      </c>
      <c r="I538" s="2399"/>
      <c r="J538" s="590">
        <v>5.2143267356953828E-2</v>
      </c>
      <c r="K538" s="477"/>
      <c r="L538" s="477"/>
      <c r="M538" s="2690" t="s">
        <v>196</v>
      </c>
      <c r="N538" s="2399"/>
      <c r="O538" s="591">
        <v>0.34134923181777255</v>
      </c>
      <c r="P538" s="477"/>
      <c r="Q538" s="477"/>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398"/>
      <c r="D539" s="2399"/>
      <c r="E539" s="477"/>
      <c r="F539" s="477"/>
      <c r="G539" s="477"/>
      <c r="H539" s="2684" t="s">
        <v>395</v>
      </c>
      <c r="I539" s="2399"/>
      <c r="J539" s="590">
        <v>9.6542111331508248E-3</v>
      </c>
      <c r="K539" s="477"/>
      <c r="L539" s="477"/>
      <c r="M539" s="2690" t="s">
        <v>204</v>
      </c>
      <c r="N539" s="2399"/>
      <c r="O539" s="591">
        <v>0.11522010589583022</v>
      </c>
      <c r="P539" s="477"/>
      <c r="Q539" s="477"/>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693" t="s">
        <v>240</v>
      </c>
      <c r="D540" s="2399"/>
      <c r="E540" s="2399"/>
      <c r="F540" s="2399"/>
      <c r="G540" s="2399"/>
      <c r="H540" s="2684" t="s">
        <v>386</v>
      </c>
      <c r="I540" s="2399"/>
      <c r="J540" s="590">
        <v>1.9690465799243283E-2</v>
      </c>
      <c r="K540" s="477"/>
      <c r="L540" s="477"/>
      <c r="M540" s="2690" t="s">
        <v>207</v>
      </c>
      <c r="N540" s="2399"/>
      <c r="O540" s="591">
        <v>0.24787452611981109</v>
      </c>
      <c r="P540" s="477"/>
      <c r="Q540" s="477"/>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707" t="s">
        <v>194</v>
      </c>
      <c r="D541" s="2399"/>
      <c r="E541" s="2708" t="s">
        <v>241</v>
      </c>
      <c r="F541" s="2709"/>
      <c r="G541" s="2710"/>
      <c r="H541" s="2684" t="s">
        <v>399</v>
      </c>
      <c r="I541" s="2399"/>
      <c r="J541" s="590">
        <v>8.4725744825025501E-3</v>
      </c>
      <c r="K541" s="477"/>
      <c r="L541" s="477"/>
      <c r="M541" s="2690" t="s">
        <v>358</v>
      </c>
      <c r="N541" s="2399"/>
      <c r="O541" s="591">
        <v>0.12171836028543602</v>
      </c>
      <c r="P541" s="477"/>
      <c r="Q541" s="477"/>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399"/>
      <c r="D542" s="2399"/>
      <c r="E542" s="574" t="s">
        <v>177</v>
      </c>
      <c r="F542" s="575" t="s">
        <v>242</v>
      </c>
      <c r="G542" s="576" t="s">
        <v>243</v>
      </c>
      <c r="H542" s="2684" t="s">
        <v>196</v>
      </c>
      <c r="I542" s="2399"/>
      <c r="J542" s="590">
        <v>0.32624389748140353</v>
      </c>
      <c r="K542" s="477"/>
      <c r="L542" s="477"/>
      <c r="M542" s="2690" t="s">
        <v>213</v>
      </c>
      <c r="N542" s="2399"/>
      <c r="O542" s="591">
        <v>4.2079004655168381E-2</v>
      </c>
      <c r="P542" s="477"/>
      <c r="Q542" s="477"/>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692" t="s">
        <v>195</v>
      </c>
      <c r="D543" s="2399"/>
      <c r="E543" s="598">
        <v>7.1203409662185351</v>
      </c>
      <c r="F543" s="599">
        <v>10.954370717259284</v>
      </c>
      <c r="G543" s="600">
        <v>10.954370717259284</v>
      </c>
      <c r="H543" s="2684" t="s">
        <v>204</v>
      </c>
      <c r="I543" s="2399"/>
      <c r="J543" s="590">
        <v>0.17648661823881542</v>
      </c>
      <c r="K543" s="477"/>
      <c r="L543" s="477"/>
      <c r="M543" s="2690" t="s">
        <v>235</v>
      </c>
      <c r="N543" s="2399"/>
      <c r="O543" s="591">
        <v>9.7878042167341538E-3</v>
      </c>
      <c r="P543" s="477"/>
      <c r="Q543" s="477"/>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398"/>
      <c r="D544" s="2399"/>
      <c r="E544" s="493"/>
      <c r="F544" s="493"/>
      <c r="G544" s="493"/>
      <c r="H544" s="2684" t="s">
        <v>207</v>
      </c>
      <c r="I544" s="2399"/>
      <c r="J544" s="590">
        <v>0.47961679493698084</v>
      </c>
      <c r="K544" s="477"/>
      <c r="L544" s="477"/>
      <c r="M544" s="2690" t="s">
        <v>216</v>
      </c>
      <c r="N544" s="2399"/>
      <c r="O544" s="591">
        <v>1.2226617357191695E-2</v>
      </c>
      <c r="P544" s="477"/>
      <c r="Q544" s="477"/>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398"/>
      <c r="D545" s="2399"/>
      <c r="E545" s="477"/>
      <c r="F545" s="477"/>
      <c r="G545" s="477"/>
      <c r="H545" s="2684" t="s">
        <v>358</v>
      </c>
      <c r="I545" s="2399"/>
      <c r="J545" s="590">
        <v>0.32616997364343525</v>
      </c>
      <c r="K545" s="477"/>
      <c r="L545" s="477"/>
      <c r="M545" s="2690" t="s">
        <v>359</v>
      </c>
      <c r="N545" s="2399"/>
      <c r="O545" s="591">
        <v>6.4539127566829585E-2</v>
      </c>
      <c r="P545" s="477"/>
      <c r="Q545" s="477"/>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693" t="s">
        <v>244</v>
      </c>
      <c r="D546" s="2399"/>
      <c r="E546" s="2399"/>
      <c r="F546" s="477"/>
      <c r="G546" s="477"/>
      <c r="H546" s="2684" t="s">
        <v>213</v>
      </c>
      <c r="I546" s="2399"/>
      <c r="J546" s="590">
        <v>2.0870879767413034E-2</v>
      </c>
      <c r="K546" s="477"/>
      <c r="L546" s="477"/>
      <c r="M546" s="2690" t="s">
        <v>354</v>
      </c>
      <c r="N546" s="2399"/>
      <c r="O546" s="591">
        <v>0.26217618364428602</v>
      </c>
      <c r="P546" s="477"/>
      <c r="Q546" s="477"/>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398"/>
      <c r="D547" s="2399"/>
      <c r="E547" s="577" t="s">
        <v>194</v>
      </c>
      <c r="F547" s="477"/>
      <c r="G547" s="477"/>
      <c r="H547" s="2684" t="s">
        <v>235</v>
      </c>
      <c r="I547" s="2399"/>
      <c r="J547" s="590">
        <v>6.7678439103472307E-3</v>
      </c>
      <c r="K547" s="477"/>
      <c r="L547" s="477"/>
      <c r="M547" s="2690" t="s">
        <v>364</v>
      </c>
      <c r="N547" s="2399"/>
      <c r="O547" s="591">
        <v>5.5077576954803642E-2</v>
      </c>
      <c r="P547" s="477"/>
      <c r="Q547" s="477"/>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399"/>
      <c r="D548" s="2399"/>
      <c r="E548" s="601" t="s">
        <v>195</v>
      </c>
      <c r="F548" s="477"/>
      <c r="G548" s="477"/>
      <c r="H548" s="2684" t="s">
        <v>216</v>
      </c>
      <c r="I548" s="2399"/>
      <c r="J548" s="590">
        <v>9.2269083105542701E-2</v>
      </c>
      <c r="K548" s="477"/>
      <c r="L548" s="477"/>
      <c r="M548" s="2690" t="s">
        <v>401</v>
      </c>
      <c r="N548" s="2399"/>
      <c r="O548" s="591">
        <v>3.5088131032863104E-3</v>
      </c>
      <c r="P548" s="477"/>
      <c r="Q548" s="477"/>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706" t="s">
        <v>373</v>
      </c>
      <c r="D549" s="2399"/>
      <c r="E549" s="586">
        <v>-4.6349088695415153E-2</v>
      </c>
      <c r="F549" s="477"/>
      <c r="G549" s="477"/>
      <c r="H549" s="2684" t="s">
        <v>359</v>
      </c>
      <c r="I549" s="2399"/>
      <c r="J549" s="590">
        <v>0.27150006952466421</v>
      </c>
      <c r="K549" s="477"/>
      <c r="L549" s="477"/>
      <c r="M549" s="2686" t="s">
        <v>361</v>
      </c>
      <c r="N549" s="2399"/>
      <c r="O549" s="593">
        <v>0.10218516503869483</v>
      </c>
      <c r="P549" s="477"/>
      <c r="Q549" s="477"/>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694" t="s">
        <v>353</v>
      </c>
      <c r="D550" s="2399"/>
      <c r="E550" s="589">
        <v>-7.7788956259893197E-2</v>
      </c>
      <c r="F550" s="477"/>
      <c r="G550" s="477"/>
      <c r="H550" s="2684" t="s">
        <v>354</v>
      </c>
      <c r="I550" s="2399"/>
      <c r="J550" s="590">
        <v>0.35665952988460009</v>
      </c>
      <c r="K550" s="477"/>
      <c r="L550" s="477"/>
      <c r="M550" s="2398"/>
      <c r="N550" s="2399"/>
      <c r="O550" s="493"/>
      <c r="P550" s="477"/>
      <c r="Q550" s="477"/>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694" t="s">
        <v>378</v>
      </c>
      <c r="D551" s="2399"/>
      <c r="E551" s="589">
        <v>-2.6775472702373442E-2</v>
      </c>
      <c r="F551" s="477"/>
      <c r="G551" s="477"/>
      <c r="H551" s="2684" t="s">
        <v>364</v>
      </c>
      <c r="I551" s="2399"/>
      <c r="J551" s="590">
        <v>0.18927716407316542</v>
      </c>
      <c r="K551" s="477"/>
      <c r="L551" s="477"/>
      <c r="M551" s="2398"/>
      <c r="N551" s="2399"/>
      <c r="O551" s="477"/>
      <c r="P551" s="477"/>
      <c r="Q551" s="477"/>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694" t="s">
        <v>403</v>
      </c>
      <c r="D552" s="2399"/>
      <c r="E552" s="589">
        <v>5.9067333430534164E-3</v>
      </c>
      <c r="F552" s="477"/>
      <c r="G552" s="477"/>
      <c r="H552" s="2684" t="s">
        <v>401</v>
      </c>
      <c r="I552" s="2399"/>
      <c r="J552" s="590">
        <v>6.4167824956004541E-3</v>
      </c>
      <c r="K552" s="477"/>
      <c r="L552" s="477"/>
      <c r="M552" s="2685" t="s">
        <v>240</v>
      </c>
      <c r="N552" s="2399"/>
      <c r="O552" s="2399"/>
      <c r="P552" s="2399"/>
      <c r="Q552" s="2399"/>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694" t="s">
        <v>396</v>
      </c>
      <c r="D553" s="2399"/>
      <c r="E553" s="589">
        <v>1.1374309765402456E-3</v>
      </c>
      <c r="F553" s="477"/>
      <c r="G553" s="477"/>
      <c r="H553" s="2687" t="s">
        <v>361</v>
      </c>
      <c r="I553" s="2399"/>
      <c r="J553" s="594">
        <v>0.23904205749638877</v>
      </c>
      <c r="K553" s="477"/>
      <c r="L553" s="477"/>
      <c r="M553" s="2702" t="s">
        <v>194</v>
      </c>
      <c r="N553" s="2399"/>
      <c r="O553" s="2703" t="s">
        <v>241</v>
      </c>
      <c r="P553" s="2704"/>
      <c r="Q553" s="2705"/>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694" t="s">
        <v>384</v>
      </c>
      <c r="D554" s="2399"/>
      <c r="E554" s="589">
        <v>1.9151002548383374E-2</v>
      </c>
      <c r="F554" s="477"/>
      <c r="G554" s="477"/>
      <c r="H554" s="2398"/>
      <c r="I554" s="2399"/>
      <c r="J554" s="493"/>
      <c r="K554" s="477"/>
      <c r="L554" s="477"/>
      <c r="M554" s="2399"/>
      <c r="N554" s="2399"/>
      <c r="O554" s="578" t="s">
        <v>177</v>
      </c>
      <c r="P554" s="579" t="s">
        <v>242</v>
      </c>
      <c r="Q554" s="580" t="s">
        <v>243</v>
      </c>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694" t="s">
        <v>366</v>
      </c>
      <c r="D555" s="2399"/>
      <c r="E555" s="589">
        <v>7.2256778635233568E-2</v>
      </c>
      <c r="F555" s="477"/>
      <c r="G555" s="477"/>
      <c r="H555" s="2398"/>
      <c r="I555" s="2399"/>
      <c r="J555" s="477"/>
      <c r="K555" s="477"/>
      <c r="L555" s="477"/>
      <c r="M555" s="2689" t="s">
        <v>195</v>
      </c>
      <c r="N555" s="2399"/>
      <c r="O555" s="602">
        <v>3.9148073979085876</v>
      </c>
      <c r="P555" s="603">
        <v>5.5138132364909689</v>
      </c>
      <c r="Q555" s="604">
        <v>5.5138132364909689</v>
      </c>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694" t="s">
        <v>383</v>
      </c>
      <c r="D556" s="2399"/>
      <c r="E556" s="589">
        <v>2.5132450341618696E-2</v>
      </c>
      <c r="F556" s="477"/>
      <c r="G556" s="477"/>
      <c r="H556" s="2683" t="s">
        <v>240</v>
      </c>
      <c r="I556" s="2399"/>
      <c r="J556" s="2399"/>
      <c r="K556" s="2399"/>
      <c r="L556" s="2399"/>
      <c r="M556" s="2398"/>
      <c r="N556" s="2399"/>
      <c r="O556" s="493"/>
      <c r="P556" s="493"/>
      <c r="Q556" s="493"/>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694" t="s">
        <v>362</v>
      </c>
      <c r="D557" s="2399"/>
      <c r="E557" s="589">
        <v>5.8399035534216451E-2</v>
      </c>
      <c r="F557" s="477"/>
      <c r="G557" s="477"/>
      <c r="H557" s="2697" t="s">
        <v>194</v>
      </c>
      <c r="I557" s="2399"/>
      <c r="J557" s="2698" t="s">
        <v>241</v>
      </c>
      <c r="K557" s="2699"/>
      <c r="L557" s="2700"/>
      <c r="M557" s="2398"/>
      <c r="N557" s="2399"/>
      <c r="O557" s="477"/>
      <c r="P557" s="477"/>
      <c r="Q557" s="477"/>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694" t="s">
        <v>376</v>
      </c>
      <c r="D558" s="2399"/>
      <c r="E558" s="589">
        <v>4.1897287467916086E-2</v>
      </c>
      <c r="F558" s="477"/>
      <c r="G558" s="477"/>
      <c r="H558" s="2399"/>
      <c r="I558" s="2399"/>
      <c r="J558" s="581" t="s">
        <v>177</v>
      </c>
      <c r="K558" s="582" t="s">
        <v>242</v>
      </c>
      <c r="L558" s="583" t="s">
        <v>243</v>
      </c>
      <c r="M558" s="2685" t="s">
        <v>244</v>
      </c>
      <c r="N558" s="2399"/>
      <c r="O558" s="2399"/>
      <c r="P558" s="477"/>
      <c r="Q558" s="477"/>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694" t="s">
        <v>412</v>
      </c>
      <c r="D559" s="2399"/>
      <c r="E559" s="589">
        <v>-5.1867947831161555E-4</v>
      </c>
      <c r="F559" s="477"/>
      <c r="G559" s="477"/>
      <c r="H559" s="2682" t="s">
        <v>195</v>
      </c>
      <c r="I559" s="2399"/>
      <c r="J559" s="605">
        <v>5.0049247872279397</v>
      </c>
      <c r="K559" s="606">
        <v>6.8560613523670408</v>
      </c>
      <c r="L559" s="607">
        <v>6.8560613523670408</v>
      </c>
      <c r="M559" s="2398"/>
      <c r="N559" s="2399"/>
      <c r="O559" s="584" t="s">
        <v>194</v>
      </c>
      <c r="P559" s="477"/>
      <c r="Q559" s="477"/>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694" t="s">
        <v>409</v>
      </c>
      <c r="D560" s="2399"/>
      <c r="E560" s="589">
        <v>-2.7315417643865004E-3</v>
      </c>
      <c r="F560" s="477"/>
      <c r="G560" s="477"/>
      <c r="H560" s="2398"/>
      <c r="I560" s="2399"/>
      <c r="J560" s="493"/>
      <c r="K560" s="493"/>
      <c r="L560" s="493"/>
      <c r="M560" s="2399"/>
      <c r="N560" s="2399"/>
      <c r="O560" s="608" t="s">
        <v>195</v>
      </c>
      <c r="P560" s="477"/>
      <c r="Q560" s="477"/>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694" t="s">
        <v>365</v>
      </c>
      <c r="D561" s="2399"/>
      <c r="E561" s="589">
        <v>-4.0920382876561905E-2</v>
      </c>
      <c r="F561" s="477"/>
      <c r="G561" s="477"/>
      <c r="H561" s="2398"/>
      <c r="I561" s="2399"/>
      <c r="J561" s="477"/>
      <c r="K561" s="477"/>
      <c r="L561" s="477"/>
      <c r="M561" s="2696" t="s">
        <v>373</v>
      </c>
      <c r="N561" s="2399"/>
      <c r="O561" s="588">
        <v>-3.2627267980750219E-2</v>
      </c>
      <c r="P561" s="477"/>
      <c r="Q561" s="477"/>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694" t="s">
        <v>393</v>
      </c>
      <c r="D562" s="2399"/>
      <c r="E562" s="589">
        <v>-1.0548224188676939E-2</v>
      </c>
      <c r="F562" s="477"/>
      <c r="G562" s="477"/>
      <c r="H562" s="2683" t="s">
        <v>244</v>
      </c>
      <c r="I562" s="2399"/>
      <c r="J562" s="2399"/>
      <c r="K562" s="477"/>
      <c r="L562" s="477"/>
      <c r="M562" s="2690" t="s">
        <v>353</v>
      </c>
      <c r="N562" s="2399"/>
      <c r="O562" s="591">
        <v>-9.2676238236625894E-2</v>
      </c>
      <c r="P562" s="477"/>
      <c r="Q562" s="477"/>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694" t="s">
        <v>367</v>
      </c>
      <c r="D563" s="2399"/>
      <c r="E563" s="589">
        <v>-1.7718352974063864E-2</v>
      </c>
      <c r="F563" s="477"/>
      <c r="G563" s="477"/>
      <c r="H563" s="2398"/>
      <c r="I563" s="2399"/>
      <c r="J563" s="585" t="s">
        <v>194</v>
      </c>
      <c r="K563" s="477"/>
      <c r="L563" s="477"/>
      <c r="M563" s="2690" t="s">
        <v>378</v>
      </c>
      <c r="N563" s="2399"/>
      <c r="O563" s="591">
        <v>3.8744079025835411E-2</v>
      </c>
      <c r="P563" s="477"/>
      <c r="Q563" s="477"/>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694" t="s">
        <v>392</v>
      </c>
      <c r="D564" s="2399"/>
      <c r="E564" s="589">
        <v>-8.4065496360594266E-3</v>
      </c>
      <c r="F564" s="477"/>
      <c r="G564" s="477"/>
      <c r="H564" s="2399"/>
      <c r="I564" s="2399"/>
      <c r="J564" s="609" t="s">
        <v>195</v>
      </c>
      <c r="K564" s="477"/>
      <c r="L564" s="477"/>
      <c r="M564" s="2690" t="s">
        <v>403</v>
      </c>
      <c r="N564" s="2399"/>
      <c r="O564" s="591">
        <v>8.0466726950757881E-4</v>
      </c>
      <c r="P564" s="477"/>
      <c r="Q564" s="477"/>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694" t="s">
        <v>407</v>
      </c>
      <c r="D565" s="2399"/>
      <c r="E565" s="589">
        <v>3.2218108420556278E-3</v>
      </c>
      <c r="F565" s="477"/>
      <c r="G565" s="477"/>
      <c r="H565" s="2701" t="s">
        <v>373</v>
      </c>
      <c r="I565" s="2399"/>
      <c r="J565" s="587">
        <v>-4.3354165121499533E-2</v>
      </c>
      <c r="K565" s="477"/>
      <c r="L565" s="477"/>
      <c r="M565" s="2690" t="s">
        <v>396</v>
      </c>
      <c r="N565" s="2399"/>
      <c r="O565" s="591">
        <v>2.1483494958421417E-2</v>
      </c>
      <c r="P565" s="477"/>
      <c r="Q565" s="477"/>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694" t="s">
        <v>413</v>
      </c>
      <c r="D566" s="2399"/>
      <c r="E566" s="589">
        <v>9.1731051437740022E-4</v>
      </c>
      <c r="F566" s="477"/>
      <c r="G566" s="477"/>
      <c r="H566" s="2684" t="s">
        <v>353</v>
      </c>
      <c r="I566" s="2399"/>
      <c r="J566" s="590">
        <v>-0.12109948245952594</v>
      </c>
      <c r="K566" s="477"/>
      <c r="L566" s="477"/>
      <c r="M566" s="2690" t="s">
        <v>384</v>
      </c>
      <c r="N566" s="2399"/>
      <c r="O566" s="591">
        <v>1.1756431187365248E-2</v>
      </c>
      <c r="P566" s="477"/>
      <c r="Q566" s="477"/>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694" t="s">
        <v>410</v>
      </c>
      <c r="D567" s="2399"/>
      <c r="E567" s="589">
        <v>2.5784880222905811E-3</v>
      </c>
      <c r="F567" s="477"/>
      <c r="G567" s="477"/>
      <c r="H567" s="2684" t="s">
        <v>378</v>
      </c>
      <c r="I567" s="2399"/>
      <c r="J567" s="590">
        <v>-4.4546039563300888E-2</v>
      </c>
      <c r="K567" s="477"/>
      <c r="L567" s="477"/>
      <c r="M567" s="2690" t="s">
        <v>366</v>
      </c>
      <c r="N567" s="2399"/>
      <c r="O567" s="591">
        <v>7.0099913270718503E-2</v>
      </c>
      <c r="P567" s="477"/>
      <c r="Q567" s="477"/>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694" t="s">
        <v>402</v>
      </c>
      <c r="D568" s="2399"/>
      <c r="E568" s="589">
        <v>-7.555115546408123E-3</v>
      </c>
      <c r="F568" s="477"/>
      <c r="G568" s="477"/>
      <c r="H568" s="2684" t="s">
        <v>403</v>
      </c>
      <c r="I568" s="2399"/>
      <c r="J568" s="590">
        <v>7.0477426448356095E-3</v>
      </c>
      <c r="K568" s="477"/>
      <c r="L568" s="477"/>
      <c r="M568" s="2690" t="s">
        <v>383</v>
      </c>
      <c r="N568" s="2399"/>
      <c r="O568" s="591">
        <v>2.2248610096396143E-2</v>
      </c>
      <c r="P568" s="477"/>
      <c r="Q568" s="477"/>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694" t="s">
        <v>374</v>
      </c>
      <c r="D569" s="2399"/>
      <c r="E569" s="589">
        <v>4.293762201577124E-2</v>
      </c>
      <c r="F569" s="477"/>
      <c r="G569" s="477"/>
      <c r="H569" s="2684" t="s">
        <v>396</v>
      </c>
      <c r="I569" s="2399"/>
      <c r="J569" s="590">
        <v>-1.1488953854003359E-2</v>
      </c>
      <c r="K569" s="477"/>
      <c r="L569" s="477"/>
      <c r="M569" s="2690" t="s">
        <v>362</v>
      </c>
      <c r="N569" s="2399"/>
      <c r="O569" s="591">
        <v>0.11442599162200066</v>
      </c>
      <c r="P569" s="477"/>
      <c r="Q569" s="477"/>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694" t="s">
        <v>369</v>
      </c>
      <c r="D570" s="2399"/>
      <c r="E570" s="589">
        <v>4.7949407426246676E-2</v>
      </c>
      <c r="F570" s="477"/>
      <c r="G570" s="477"/>
      <c r="H570" s="2684" t="s">
        <v>384</v>
      </c>
      <c r="I570" s="2399"/>
      <c r="J570" s="590">
        <v>2.1934142176442451E-2</v>
      </c>
      <c r="K570" s="477"/>
      <c r="L570" s="477"/>
      <c r="M570" s="2690" t="s">
        <v>376</v>
      </c>
      <c r="N570" s="2399"/>
      <c r="O570" s="591">
        <v>3.6463342524187731E-2</v>
      </c>
      <c r="P570" s="477"/>
      <c r="Q570" s="477"/>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694" t="s">
        <v>398</v>
      </c>
      <c r="D571" s="2399"/>
      <c r="E571" s="589">
        <v>9.662649593657353E-3</v>
      </c>
      <c r="F571" s="477"/>
      <c r="G571" s="477"/>
      <c r="H571" s="2684" t="s">
        <v>366</v>
      </c>
      <c r="I571" s="2399"/>
      <c r="J571" s="590">
        <v>5.2658911639797371E-2</v>
      </c>
      <c r="K571" s="477"/>
      <c r="L571" s="477"/>
      <c r="M571" s="2690" t="s">
        <v>412</v>
      </c>
      <c r="N571" s="2399"/>
      <c r="O571" s="591">
        <v>-2.9282214550874104E-3</v>
      </c>
      <c r="P571" s="477"/>
      <c r="Q571" s="477"/>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694" t="s">
        <v>368</v>
      </c>
      <c r="D572" s="2399"/>
      <c r="E572" s="589">
        <v>5.0336432921949691E-2</v>
      </c>
      <c r="F572" s="477"/>
      <c r="G572" s="477"/>
      <c r="H572" s="2684" t="s">
        <v>383</v>
      </c>
      <c r="I572" s="2399"/>
      <c r="J572" s="590">
        <v>3.3345599516959687E-2</v>
      </c>
      <c r="K572" s="477"/>
      <c r="L572" s="477"/>
      <c r="M572" s="2690" t="s">
        <v>409</v>
      </c>
      <c r="N572" s="2399"/>
      <c r="O572" s="591">
        <v>-6.610259877218117E-3</v>
      </c>
      <c r="P572" s="477"/>
      <c r="Q572" s="477"/>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694" t="s">
        <v>394</v>
      </c>
      <c r="D573" s="2399"/>
      <c r="E573" s="589">
        <v>1.0507819263679946E-2</v>
      </c>
      <c r="F573" s="477"/>
      <c r="G573" s="477"/>
      <c r="H573" s="2684" t="s">
        <v>362</v>
      </c>
      <c r="I573" s="2399"/>
      <c r="J573" s="590">
        <v>5.1121911929992457E-2</v>
      </c>
      <c r="K573" s="477"/>
      <c r="L573" s="477"/>
      <c r="M573" s="2690" t="s">
        <v>365</v>
      </c>
      <c r="N573" s="2399"/>
      <c r="O573" s="591">
        <v>-8.8382985310966916E-2</v>
      </c>
      <c r="P573" s="477"/>
      <c r="Q573" s="477"/>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694" t="s">
        <v>400</v>
      </c>
      <c r="D574" s="2399"/>
      <c r="E574" s="589">
        <v>-8.9924334084896338E-3</v>
      </c>
      <c r="F574" s="477"/>
      <c r="G574" s="477"/>
      <c r="H574" s="2684" t="s">
        <v>376</v>
      </c>
      <c r="I574" s="2399"/>
      <c r="J574" s="590">
        <v>3.5785126713889413E-2</v>
      </c>
      <c r="K574" s="477"/>
      <c r="L574" s="477"/>
      <c r="M574" s="2690" t="s">
        <v>393</v>
      </c>
      <c r="N574" s="2399"/>
      <c r="O574" s="591">
        <v>-1.8645128088288762E-2</v>
      </c>
      <c r="P574" s="477"/>
      <c r="Q574" s="477"/>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694" t="s">
        <v>408</v>
      </c>
      <c r="D575" s="2399"/>
      <c r="E575" s="589">
        <v>3.0294738062501456E-3</v>
      </c>
      <c r="F575" s="477"/>
      <c r="G575" s="477"/>
      <c r="H575" s="2684" t="s">
        <v>412</v>
      </c>
      <c r="I575" s="2399"/>
      <c r="J575" s="590">
        <v>-8.2289590667553852E-3</v>
      </c>
      <c r="K575" s="477"/>
      <c r="L575" s="477"/>
      <c r="M575" s="2690" t="s">
        <v>367</v>
      </c>
      <c r="N575" s="2399"/>
      <c r="O575" s="591">
        <v>2.8635581406543879E-2</v>
      </c>
      <c r="P575" s="477"/>
      <c r="Q575" s="477"/>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694" t="s">
        <v>405</v>
      </c>
      <c r="D576" s="2399"/>
      <c r="E576" s="589">
        <v>-4.2850214505595896E-3</v>
      </c>
      <c r="F576" s="477"/>
      <c r="G576" s="477"/>
      <c r="H576" s="2684" t="s">
        <v>409</v>
      </c>
      <c r="I576" s="2399"/>
      <c r="J576" s="590">
        <v>-2.180244450629708E-3</v>
      </c>
      <c r="K576" s="477"/>
      <c r="L576" s="477"/>
      <c r="M576" s="2690" t="s">
        <v>392</v>
      </c>
      <c r="N576" s="2399"/>
      <c r="O576" s="591">
        <v>2.4615048041569918E-2</v>
      </c>
      <c r="P576" s="477"/>
      <c r="Q576" s="477"/>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694" t="s">
        <v>355</v>
      </c>
      <c r="D577" s="2399"/>
      <c r="E577" s="589">
        <v>-8.8948226821796594E-2</v>
      </c>
      <c r="F577" s="477"/>
      <c r="G577" s="477"/>
      <c r="H577" s="2684" t="s">
        <v>365</v>
      </c>
      <c r="I577" s="2399"/>
      <c r="J577" s="590">
        <v>-3.8529654656616195E-2</v>
      </c>
      <c r="K577" s="477"/>
      <c r="L577" s="477"/>
      <c r="M577" s="2690" t="s">
        <v>413</v>
      </c>
      <c r="N577" s="2399"/>
      <c r="O577" s="591">
        <v>2.1224545645416966E-3</v>
      </c>
      <c r="P577" s="477"/>
      <c r="Q577" s="477"/>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694" t="s">
        <v>214</v>
      </c>
      <c r="D578" s="2399"/>
      <c r="E578" s="589">
        <v>-7.6821730075014123E-3</v>
      </c>
      <c r="F578" s="477"/>
      <c r="G578" s="477"/>
      <c r="H578" s="2684" t="s">
        <v>393</v>
      </c>
      <c r="I578" s="2399"/>
      <c r="J578" s="590">
        <v>-2.1519387585123898E-2</v>
      </c>
      <c r="K578" s="477"/>
      <c r="L578" s="477"/>
      <c r="M578" s="2690" t="s">
        <v>410</v>
      </c>
      <c r="N578" s="2399"/>
      <c r="O578" s="591">
        <v>2.8337651569543807E-3</v>
      </c>
      <c r="P578" s="477"/>
      <c r="Q578" s="477"/>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694" t="s">
        <v>200</v>
      </c>
      <c r="D579" s="2399"/>
      <c r="E579" s="589">
        <v>-1.1697786154134493E-2</v>
      </c>
      <c r="F579" s="477"/>
      <c r="G579" s="477"/>
      <c r="H579" s="2684" t="s">
        <v>367</v>
      </c>
      <c r="I579" s="2399"/>
      <c r="J579" s="590">
        <v>-7.6399699727276144E-2</v>
      </c>
      <c r="K579" s="477"/>
      <c r="L579" s="477"/>
      <c r="M579" s="2690" t="s">
        <v>402</v>
      </c>
      <c r="N579" s="2399"/>
      <c r="O579" s="591">
        <v>-1.2187555921231929E-2</v>
      </c>
      <c r="P579" s="477"/>
      <c r="Q579" s="477"/>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694" t="s">
        <v>232</v>
      </c>
      <c r="D580" s="2399"/>
      <c r="E580" s="589">
        <v>-8.6119735092687489E-3</v>
      </c>
      <c r="F580" s="477"/>
      <c r="G580" s="477"/>
      <c r="H580" s="2684" t="s">
        <v>392</v>
      </c>
      <c r="I580" s="2399"/>
      <c r="J580" s="590">
        <v>-4.8276585030243551E-3</v>
      </c>
      <c r="K580" s="477"/>
      <c r="L580" s="477"/>
      <c r="M580" s="2690" t="s">
        <v>374</v>
      </c>
      <c r="N580" s="2399"/>
      <c r="O580" s="591">
        <v>5.8855382147621038E-2</v>
      </c>
      <c r="P580" s="477"/>
      <c r="Q580" s="477"/>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694" t="s">
        <v>237</v>
      </c>
      <c r="D581" s="2399"/>
      <c r="E581" s="589">
        <v>-4.2193853929929429E-3</v>
      </c>
      <c r="F581" s="477"/>
      <c r="G581" s="477"/>
      <c r="H581" s="2684" t="s">
        <v>407</v>
      </c>
      <c r="I581" s="2399"/>
      <c r="J581" s="590">
        <v>1.1353667201803184E-3</v>
      </c>
      <c r="K581" s="477"/>
      <c r="L581" s="477"/>
      <c r="M581" s="2690" t="s">
        <v>369</v>
      </c>
      <c r="N581" s="2399"/>
      <c r="O581" s="591">
        <v>7.570672004335742E-2</v>
      </c>
      <c r="P581" s="477"/>
      <c r="Q581" s="477"/>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694" t="s">
        <v>197</v>
      </c>
      <c r="D582" s="2399"/>
      <c r="E582" s="589">
        <v>9.8905704387793364E-2</v>
      </c>
      <c r="F582" s="477"/>
      <c r="G582" s="477"/>
      <c r="H582" s="2684" t="s">
        <v>413</v>
      </c>
      <c r="I582" s="2399"/>
      <c r="J582" s="590">
        <v>2.6344874997688205E-3</v>
      </c>
      <c r="K582" s="477"/>
      <c r="L582" s="477"/>
      <c r="M582" s="2690" t="s">
        <v>398</v>
      </c>
      <c r="N582" s="2399"/>
      <c r="O582" s="591">
        <v>4.4397188410303769E-3</v>
      </c>
      <c r="P582" s="477"/>
      <c r="Q582" s="477"/>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694" t="s">
        <v>198</v>
      </c>
      <c r="D583" s="2399"/>
      <c r="E583" s="589">
        <v>4.0457462407747493E-3</v>
      </c>
      <c r="F583" s="477"/>
      <c r="G583" s="477"/>
      <c r="H583" s="2684" t="s">
        <v>410</v>
      </c>
      <c r="I583" s="2399"/>
      <c r="J583" s="590">
        <v>-2.6931348658728047E-3</v>
      </c>
      <c r="K583" s="477"/>
      <c r="L583" s="477"/>
      <c r="M583" s="2690" t="s">
        <v>368</v>
      </c>
      <c r="N583" s="2399"/>
      <c r="O583" s="591">
        <v>6.293737346886992E-2</v>
      </c>
      <c r="P583" s="477"/>
      <c r="Q583" s="477"/>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694" t="s">
        <v>379</v>
      </c>
      <c r="D584" s="2399"/>
      <c r="E584" s="589">
        <v>1.2832290093616807E-2</v>
      </c>
      <c r="F584" s="477"/>
      <c r="G584" s="477"/>
      <c r="H584" s="2684" t="s">
        <v>402</v>
      </c>
      <c r="I584" s="2399"/>
      <c r="J584" s="590">
        <v>-8.0244325555694617E-3</v>
      </c>
      <c r="K584" s="477"/>
      <c r="L584" s="477"/>
      <c r="M584" s="2690" t="s">
        <v>394</v>
      </c>
      <c r="N584" s="2399"/>
      <c r="O584" s="591">
        <v>1.4041752374533733E-2</v>
      </c>
      <c r="P584" s="477"/>
      <c r="Q584" s="477"/>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694" t="s">
        <v>380</v>
      </c>
      <c r="D585" s="2399"/>
      <c r="E585" s="589">
        <v>1.4832092769978366E-2</v>
      </c>
      <c r="F585" s="477"/>
      <c r="G585" s="477"/>
      <c r="H585" s="2684" t="s">
        <v>374</v>
      </c>
      <c r="I585" s="2399"/>
      <c r="J585" s="590">
        <v>4.3200858273977689E-2</v>
      </c>
      <c r="K585" s="477"/>
      <c r="L585" s="477"/>
      <c r="M585" s="2690" t="s">
        <v>400</v>
      </c>
      <c r="N585" s="2399"/>
      <c r="O585" s="591">
        <v>-1.144623785795682E-2</v>
      </c>
      <c r="P585" s="477"/>
      <c r="Q585" s="477"/>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694" t="s">
        <v>411</v>
      </c>
      <c r="D586" s="2399"/>
      <c r="E586" s="589">
        <v>1.3472735294455321E-3</v>
      </c>
      <c r="F586" s="477"/>
      <c r="G586" s="477"/>
      <c r="H586" s="2684" t="s">
        <v>369</v>
      </c>
      <c r="I586" s="2399"/>
      <c r="J586" s="590">
        <v>4.8276206263740809E-2</v>
      </c>
      <c r="K586" s="477"/>
      <c r="L586" s="477"/>
      <c r="M586" s="2690" t="s">
        <v>408</v>
      </c>
      <c r="N586" s="2399"/>
      <c r="O586" s="591">
        <v>-6.3025077711989621E-3</v>
      </c>
      <c r="P586" s="477"/>
      <c r="Q586" s="477"/>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694" t="s">
        <v>389</v>
      </c>
      <c r="D587" s="2399"/>
      <c r="E587" s="589">
        <v>-1.6069211817060836E-2</v>
      </c>
      <c r="F587" s="477"/>
      <c r="G587" s="477"/>
      <c r="H587" s="2684" t="s">
        <v>398</v>
      </c>
      <c r="I587" s="2399"/>
      <c r="J587" s="590">
        <v>8.1295664175798036E-3</v>
      </c>
      <c r="K587" s="477"/>
      <c r="L587" s="477"/>
      <c r="M587" s="2690" t="s">
        <v>405</v>
      </c>
      <c r="N587" s="2399"/>
      <c r="O587" s="591">
        <v>-5.628858015618167E-3</v>
      </c>
      <c r="P587" s="477"/>
      <c r="Q587" s="477"/>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694" t="s">
        <v>381</v>
      </c>
      <c r="D588" s="2399"/>
      <c r="E588" s="589">
        <v>3.16270472541074E-2</v>
      </c>
      <c r="F588" s="477"/>
      <c r="G588" s="477"/>
      <c r="H588" s="2684" t="s">
        <v>368</v>
      </c>
      <c r="I588" s="2399"/>
      <c r="J588" s="590">
        <v>6.1309084751143002E-2</v>
      </c>
      <c r="K588" s="477"/>
      <c r="L588" s="477"/>
      <c r="M588" s="2690" t="s">
        <v>355</v>
      </c>
      <c r="N588" s="2399"/>
      <c r="O588" s="591">
        <v>-0.14037148140020109</v>
      </c>
      <c r="P588" s="477"/>
      <c r="Q588" s="477"/>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694" t="s">
        <v>385</v>
      </c>
      <c r="D589" s="2399"/>
      <c r="E589" s="589">
        <v>1.7938866451427067E-2</v>
      </c>
      <c r="F589" s="477"/>
      <c r="G589" s="477"/>
      <c r="H589" s="2684" t="s">
        <v>394</v>
      </c>
      <c r="I589" s="2399"/>
      <c r="J589" s="590">
        <v>9.4209995897502532E-3</v>
      </c>
      <c r="K589" s="477"/>
      <c r="L589" s="477"/>
      <c r="M589" s="2690" t="s">
        <v>214</v>
      </c>
      <c r="N589" s="2399"/>
      <c r="O589" s="591">
        <v>-9.101659569445246E-3</v>
      </c>
      <c r="P589" s="477"/>
      <c r="Q589" s="477"/>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694" t="s">
        <v>391</v>
      </c>
      <c r="D590" s="2399"/>
      <c r="E590" s="589">
        <v>1.2292292104311538E-2</v>
      </c>
      <c r="F590" s="477"/>
      <c r="G590" s="477"/>
      <c r="H590" s="2684" t="s">
        <v>400</v>
      </c>
      <c r="I590" s="2399"/>
      <c r="J590" s="590">
        <v>-1.0551074448596442E-2</v>
      </c>
      <c r="K590" s="477"/>
      <c r="L590" s="477"/>
      <c r="M590" s="2690" t="s">
        <v>200</v>
      </c>
      <c r="N590" s="2399"/>
      <c r="O590" s="591">
        <v>-1.8197195777617067E-2</v>
      </c>
      <c r="P590" s="477"/>
      <c r="Q590" s="477"/>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694" t="s">
        <v>397</v>
      </c>
      <c r="D591" s="2399"/>
      <c r="E591" s="589">
        <v>9.9670983002960647E-3</v>
      </c>
      <c r="F591" s="477"/>
      <c r="G591" s="477"/>
      <c r="H591" s="2684" t="s">
        <v>408</v>
      </c>
      <c r="I591" s="2399"/>
      <c r="J591" s="590">
        <v>-1.005257053621004E-2</v>
      </c>
      <c r="K591" s="477"/>
      <c r="L591" s="477"/>
      <c r="M591" s="2690" t="s">
        <v>232</v>
      </c>
      <c r="N591" s="2399"/>
      <c r="O591" s="591">
        <v>-9.6960916198346164E-3</v>
      </c>
      <c r="P591" s="477"/>
      <c r="Q591" s="477"/>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694" t="s">
        <v>370</v>
      </c>
      <c r="D592" s="2399"/>
      <c r="E592" s="589">
        <v>5.7776482759585225E-2</v>
      </c>
      <c r="F592" s="477"/>
      <c r="G592" s="477"/>
      <c r="H592" s="2684" t="s">
        <v>405</v>
      </c>
      <c r="I592" s="2399"/>
      <c r="J592" s="590">
        <v>-1.2647385748258935E-2</v>
      </c>
      <c r="K592" s="477"/>
      <c r="L592" s="477"/>
      <c r="M592" s="2690" t="s">
        <v>237</v>
      </c>
      <c r="N592" s="2399"/>
      <c r="O592" s="591">
        <v>-7.1268383836703489E-3</v>
      </c>
      <c r="P592" s="477"/>
      <c r="Q592" s="477"/>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694" t="s">
        <v>363</v>
      </c>
      <c r="D593" s="2399"/>
      <c r="E593" s="589">
        <v>7.5420534665195535E-2</v>
      </c>
      <c r="F593" s="477"/>
      <c r="G593" s="477"/>
      <c r="H593" s="2684" t="s">
        <v>355</v>
      </c>
      <c r="I593" s="2399"/>
      <c r="J593" s="590">
        <v>-9.658076307160747E-2</v>
      </c>
      <c r="K593" s="477"/>
      <c r="L593" s="477"/>
      <c r="M593" s="2690" t="s">
        <v>197</v>
      </c>
      <c r="N593" s="2399"/>
      <c r="O593" s="591">
        <v>0.17384630574328838</v>
      </c>
      <c r="P593" s="477"/>
      <c r="Q593" s="477"/>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694" t="s">
        <v>357</v>
      </c>
      <c r="D594" s="2399"/>
      <c r="E594" s="589">
        <v>-9.6424366818027865E-2</v>
      </c>
      <c r="F594" s="477"/>
      <c r="G594" s="477"/>
      <c r="H594" s="2684" t="s">
        <v>214</v>
      </c>
      <c r="I594" s="2399"/>
      <c r="J594" s="590">
        <v>-1.6460976865099571E-2</v>
      </c>
      <c r="K594" s="477"/>
      <c r="L594" s="477"/>
      <c r="M594" s="2690" t="s">
        <v>198</v>
      </c>
      <c r="N594" s="2399"/>
      <c r="O594" s="591">
        <v>2.477868883010311E-3</v>
      </c>
      <c r="P594" s="477"/>
      <c r="Q594" s="477"/>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694" t="s">
        <v>406</v>
      </c>
      <c r="D595" s="2399"/>
      <c r="E595" s="589">
        <v>-3.7635887892571744E-3</v>
      </c>
      <c r="F595" s="477"/>
      <c r="G595" s="477"/>
      <c r="H595" s="2684" t="s">
        <v>200</v>
      </c>
      <c r="I595" s="2399"/>
      <c r="J595" s="590">
        <v>-1.6189422646253553E-2</v>
      </c>
      <c r="K595" s="477"/>
      <c r="L595" s="477"/>
      <c r="M595" s="2690" t="s">
        <v>379</v>
      </c>
      <c r="N595" s="2399"/>
      <c r="O595" s="591">
        <v>4.8265876927201974E-2</v>
      </c>
      <c r="P595" s="477"/>
      <c r="Q595" s="477"/>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694" t="s">
        <v>404</v>
      </c>
      <c r="D596" s="2399"/>
      <c r="E596" s="589">
        <v>-5.504267788163617E-3</v>
      </c>
      <c r="F596" s="477"/>
      <c r="G596" s="477"/>
      <c r="H596" s="2684" t="s">
        <v>232</v>
      </c>
      <c r="I596" s="2399"/>
      <c r="J596" s="590">
        <v>-3.0092698857759597E-2</v>
      </c>
      <c r="K596" s="477"/>
      <c r="L596" s="477"/>
      <c r="M596" s="2690" t="s">
        <v>380</v>
      </c>
      <c r="N596" s="2399"/>
      <c r="O596" s="591">
        <v>4.5380998594295521E-2</v>
      </c>
      <c r="P596" s="477"/>
      <c r="Q596" s="477"/>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694" t="s">
        <v>390</v>
      </c>
      <c r="D597" s="2399"/>
      <c r="E597" s="589">
        <v>-6.6200793194731546E-3</v>
      </c>
      <c r="F597" s="477"/>
      <c r="G597" s="477"/>
      <c r="H597" s="2684" t="s">
        <v>237</v>
      </c>
      <c r="I597" s="2399"/>
      <c r="J597" s="590">
        <v>-1.9122902889307299E-2</v>
      </c>
      <c r="K597" s="477"/>
      <c r="L597" s="477"/>
      <c r="M597" s="2690" t="s">
        <v>411</v>
      </c>
      <c r="N597" s="2399"/>
      <c r="O597" s="591">
        <v>-8.030423175010167E-4</v>
      </c>
      <c r="P597" s="477"/>
      <c r="Q597" s="477"/>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694" t="s">
        <v>387</v>
      </c>
      <c r="D598" s="2399"/>
      <c r="E598" s="589">
        <v>1.7268475383572783E-2</v>
      </c>
      <c r="F598" s="477"/>
      <c r="G598" s="477"/>
      <c r="H598" s="2684" t="s">
        <v>197</v>
      </c>
      <c r="I598" s="2399"/>
      <c r="J598" s="590">
        <v>9.1413329164261758E-2</v>
      </c>
      <c r="K598" s="477"/>
      <c r="L598" s="477"/>
      <c r="M598" s="2690" t="s">
        <v>389</v>
      </c>
      <c r="N598" s="2399"/>
      <c r="O598" s="591">
        <v>-2.8258651091142784E-2</v>
      </c>
      <c r="P598" s="477"/>
      <c r="Q598" s="477"/>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694" t="s">
        <v>360</v>
      </c>
      <c r="D599" s="2399"/>
      <c r="E599" s="589">
        <v>-4.4103116069202933E-2</v>
      </c>
      <c r="F599" s="477"/>
      <c r="G599" s="477"/>
      <c r="H599" s="2684" t="s">
        <v>198</v>
      </c>
      <c r="I599" s="2399"/>
      <c r="J599" s="590">
        <v>9.2462437541213473E-4</v>
      </c>
      <c r="K599" s="477"/>
      <c r="L599" s="477"/>
      <c r="M599" s="2690" t="s">
        <v>381</v>
      </c>
      <c r="N599" s="2399"/>
      <c r="O599" s="591">
        <v>4.1532820166341931E-2</v>
      </c>
      <c r="P599" s="477"/>
      <c r="Q599" s="477"/>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694" t="s">
        <v>356</v>
      </c>
      <c r="D600" s="2399"/>
      <c r="E600" s="589">
        <v>4.0427109838618566E-2</v>
      </c>
      <c r="F600" s="477"/>
      <c r="G600" s="477"/>
      <c r="H600" s="2684" t="s">
        <v>379</v>
      </c>
      <c r="I600" s="2399"/>
      <c r="J600" s="590">
        <v>1.0645797109866456E-2</v>
      </c>
      <c r="K600" s="477"/>
      <c r="L600" s="477"/>
      <c r="M600" s="2690" t="s">
        <v>385</v>
      </c>
      <c r="N600" s="2399"/>
      <c r="O600" s="591">
        <v>-8.5113734736759754E-4</v>
      </c>
      <c r="P600" s="477"/>
      <c r="Q600" s="477"/>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694" t="s">
        <v>388</v>
      </c>
      <c r="D601" s="2399"/>
      <c r="E601" s="589">
        <v>-1.0734877158400337E-3</v>
      </c>
      <c r="F601" s="477"/>
      <c r="G601" s="477"/>
      <c r="H601" s="2684" t="s">
        <v>380</v>
      </c>
      <c r="I601" s="2399"/>
      <c r="J601" s="590">
        <v>1.2575051735608212E-2</v>
      </c>
      <c r="K601" s="477"/>
      <c r="L601" s="477"/>
      <c r="M601" s="2690" t="s">
        <v>397</v>
      </c>
      <c r="N601" s="2399"/>
      <c r="O601" s="591">
        <v>1.5036270726935298E-3</v>
      </c>
      <c r="P601" s="477"/>
      <c r="Q601" s="477"/>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694" t="s">
        <v>196</v>
      </c>
      <c r="D602" s="2399"/>
      <c r="E602" s="589">
        <v>0.11604861643874602</v>
      </c>
      <c r="F602" s="477"/>
      <c r="G602" s="477"/>
      <c r="H602" s="2684" t="s">
        <v>411</v>
      </c>
      <c r="I602" s="2399"/>
      <c r="J602" s="590">
        <v>4.3862002435098744E-3</v>
      </c>
      <c r="K602" s="477"/>
      <c r="L602" s="477"/>
      <c r="M602" s="2690" t="s">
        <v>370</v>
      </c>
      <c r="N602" s="2399"/>
      <c r="O602" s="591">
        <v>3.9351912928068819E-2</v>
      </c>
      <c r="P602" s="477"/>
      <c r="Q602" s="477"/>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694" t="s">
        <v>204</v>
      </c>
      <c r="D603" s="2399"/>
      <c r="E603" s="589">
        <v>6.8110349538067674E-2</v>
      </c>
      <c r="F603" s="477"/>
      <c r="G603" s="477"/>
      <c r="H603" s="2684" t="s">
        <v>389</v>
      </c>
      <c r="I603" s="2399"/>
      <c r="J603" s="590">
        <v>-1.1308831917812642E-2</v>
      </c>
      <c r="K603" s="477"/>
      <c r="L603" s="477"/>
      <c r="M603" s="2690" t="s">
        <v>363</v>
      </c>
      <c r="N603" s="2399"/>
      <c r="O603" s="591">
        <v>7.493634046103563E-2</v>
      </c>
      <c r="P603" s="477"/>
      <c r="Q603" s="477"/>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694" t="s">
        <v>207</v>
      </c>
      <c r="D604" s="2399"/>
      <c r="E604" s="589">
        <v>0.11331704178198025</v>
      </c>
      <c r="F604" s="477"/>
      <c r="G604" s="477"/>
      <c r="H604" s="2684" t="s">
        <v>381</v>
      </c>
      <c r="I604" s="2399"/>
      <c r="J604" s="590">
        <v>4.0013388005244642E-2</v>
      </c>
      <c r="K604" s="477"/>
      <c r="L604" s="477"/>
      <c r="M604" s="2690" t="s">
        <v>357</v>
      </c>
      <c r="N604" s="2399"/>
      <c r="O604" s="591">
        <v>-6.6671783367058243E-2</v>
      </c>
      <c r="P604" s="477"/>
      <c r="Q604" s="477"/>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694" t="s">
        <v>358</v>
      </c>
      <c r="D605" s="2399"/>
      <c r="E605" s="589">
        <v>8.6338776042740692E-2</v>
      </c>
      <c r="F605" s="477"/>
      <c r="G605" s="477"/>
      <c r="H605" s="2684" t="s">
        <v>385</v>
      </c>
      <c r="I605" s="2399"/>
      <c r="J605" s="590">
        <v>2.7774733556063597E-2</v>
      </c>
      <c r="K605" s="477"/>
      <c r="L605" s="477"/>
      <c r="M605" s="2690" t="s">
        <v>406</v>
      </c>
      <c r="N605" s="2399"/>
      <c r="O605" s="591">
        <v>4.0562420549215463E-3</v>
      </c>
      <c r="P605" s="477"/>
      <c r="Q605" s="477"/>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694" t="s">
        <v>213</v>
      </c>
      <c r="D606" s="2399"/>
      <c r="E606" s="589">
        <v>2.7976121448772852E-2</v>
      </c>
      <c r="F606" s="477"/>
      <c r="G606" s="477"/>
      <c r="H606" s="2684" t="s">
        <v>391</v>
      </c>
      <c r="I606" s="2399"/>
      <c r="J606" s="590">
        <v>1.4608314860790703E-2</v>
      </c>
      <c r="K606" s="477"/>
      <c r="L606" s="477"/>
      <c r="M606" s="2690" t="s">
        <v>404</v>
      </c>
      <c r="N606" s="2399"/>
      <c r="O606" s="591">
        <v>8.8329516330252419E-3</v>
      </c>
      <c r="P606" s="477"/>
      <c r="Q606" s="477"/>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694" t="s">
        <v>235</v>
      </c>
      <c r="D607" s="2399"/>
      <c r="E607" s="589">
        <v>1.4729129677525966E-2</v>
      </c>
      <c r="F607" s="477"/>
      <c r="G607" s="477"/>
      <c r="H607" s="2684" t="s">
        <v>397</v>
      </c>
      <c r="I607" s="2399"/>
      <c r="J607" s="590">
        <v>1.1131106848104304E-2</v>
      </c>
      <c r="K607" s="477"/>
      <c r="L607" s="477"/>
      <c r="M607" s="2690" t="s">
        <v>390</v>
      </c>
      <c r="N607" s="2399"/>
      <c r="O607" s="591">
        <v>2.6688410183087614E-2</v>
      </c>
      <c r="P607" s="477"/>
      <c r="Q607" s="477"/>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694" t="s">
        <v>216</v>
      </c>
      <c r="D608" s="2399"/>
      <c r="E608" s="589">
        <v>4.3416356685172547E-2</v>
      </c>
      <c r="F608" s="477"/>
      <c r="G608" s="477"/>
      <c r="H608" s="2684" t="s">
        <v>370</v>
      </c>
      <c r="I608" s="2399"/>
      <c r="J608" s="590">
        <v>6.0756951593570488E-2</v>
      </c>
      <c r="K608" s="477"/>
      <c r="L608" s="477"/>
      <c r="M608" s="2690" t="s">
        <v>387</v>
      </c>
      <c r="N608" s="2399"/>
      <c r="O608" s="591">
        <v>2.2116194446797785E-2</v>
      </c>
      <c r="P608" s="477"/>
      <c r="Q608" s="477"/>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694" t="s">
        <v>359</v>
      </c>
      <c r="D609" s="2399"/>
      <c r="E609" s="589">
        <v>8.5040148859407486E-2</v>
      </c>
      <c r="F609" s="477"/>
      <c r="G609" s="477"/>
      <c r="H609" s="2684" t="s">
        <v>363</v>
      </c>
      <c r="I609" s="2399"/>
      <c r="J609" s="590">
        <v>4.6373743795197125E-2</v>
      </c>
      <c r="K609" s="477"/>
      <c r="L609" s="477"/>
      <c r="M609" s="2690" t="s">
        <v>360</v>
      </c>
      <c r="N609" s="2399"/>
      <c r="O609" s="591">
        <v>-0.12694327707465802</v>
      </c>
      <c r="P609" s="477"/>
      <c r="Q609" s="477"/>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694" t="s">
        <v>354</v>
      </c>
      <c r="D610" s="2399"/>
      <c r="E610" s="589">
        <v>0.10500445214788678</v>
      </c>
      <c r="F610" s="477"/>
      <c r="G610" s="477"/>
      <c r="H610" s="2684" t="s">
        <v>357</v>
      </c>
      <c r="I610" s="2399"/>
      <c r="J610" s="590">
        <v>-0.11124150569797715</v>
      </c>
      <c r="K610" s="477"/>
      <c r="L610" s="477"/>
      <c r="M610" s="2690" t="s">
        <v>356</v>
      </c>
      <c r="N610" s="2399"/>
      <c r="O610" s="591">
        <v>0.13318101825050607</v>
      </c>
      <c r="P610" s="477"/>
      <c r="Q610" s="477"/>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694" t="s">
        <v>364</v>
      </c>
      <c r="D611" s="2399"/>
      <c r="E611" s="589">
        <v>5.2609525411556779E-2</v>
      </c>
      <c r="F611" s="477"/>
      <c r="G611" s="477"/>
      <c r="H611" s="2684" t="s">
        <v>406</v>
      </c>
      <c r="I611" s="2399"/>
      <c r="J611" s="590">
        <v>-6.7045309401322136E-4</v>
      </c>
      <c r="K611" s="477"/>
      <c r="L611" s="477"/>
      <c r="M611" s="2690" t="s">
        <v>388</v>
      </c>
      <c r="N611" s="2399"/>
      <c r="O611" s="591">
        <v>-4.0632808040797098E-3</v>
      </c>
      <c r="P611" s="477"/>
      <c r="Q611" s="477"/>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694" t="s">
        <v>401</v>
      </c>
      <c r="D612" s="2399"/>
      <c r="E612" s="589">
        <v>4.6085716673918096E-4</v>
      </c>
      <c r="F612" s="477"/>
      <c r="G612" s="477"/>
      <c r="H612" s="2684" t="s">
        <v>404</v>
      </c>
      <c r="I612" s="2399"/>
      <c r="J612" s="590">
        <v>-7.3977540655423791E-3</v>
      </c>
      <c r="K612" s="477"/>
      <c r="L612" s="477"/>
      <c r="M612" s="2690" t="s">
        <v>371</v>
      </c>
      <c r="N612" s="2399"/>
      <c r="O612" s="591">
        <v>1.918831175045824E-2</v>
      </c>
      <c r="P612" s="477"/>
      <c r="Q612" s="477"/>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695" t="s">
        <v>361</v>
      </c>
      <c r="D613" s="2399"/>
      <c r="E613" s="592">
        <v>7.774836101706209E-2</v>
      </c>
      <c r="F613" s="477"/>
      <c r="G613" s="477"/>
      <c r="H613" s="2684" t="s">
        <v>390</v>
      </c>
      <c r="I613" s="2399"/>
      <c r="J613" s="590">
        <v>-1.7198788958798155E-2</v>
      </c>
      <c r="K613" s="477"/>
      <c r="L613" s="477"/>
      <c r="M613" s="2690" t="s">
        <v>372</v>
      </c>
      <c r="N613" s="2399"/>
      <c r="O613" s="591">
        <v>-1.2290464057176138E-2</v>
      </c>
      <c r="P613" s="477"/>
      <c r="Q613" s="477"/>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398"/>
      <c r="D614" s="2399"/>
      <c r="E614" s="493"/>
      <c r="F614" s="477"/>
      <c r="G614" s="477"/>
      <c r="H614" s="2684" t="s">
        <v>387</v>
      </c>
      <c r="I614" s="2399"/>
      <c r="J614" s="590">
        <v>-1.2809162235388704E-2</v>
      </c>
      <c r="K614" s="477"/>
      <c r="L614" s="477"/>
      <c r="M614" s="2690" t="s">
        <v>382</v>
      </c>
      <c r="N614" s="2399"/>
      <c r="O614" s="591">
        <v>1.4851940350998417E-2</v>
      </c>
      <c r="P614" s="477"/>
      <c r="Q614" s="477"/>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398"/>
      <c r="D615" s="2399"/>
      <c r="E615" s="477"/>
      <c r="F615" s="477"/>
      <c r="G615" s="477"/>
      <c r="H615" s="2684" t="s">
        <v>360</v>
      </c>
      <c r="I615" s="2399"/>
      <c r="J615" s="590">
        <v>4.0046512072087368E-3</v>
      </c>
      <c r="K615" s="477"/>
      <c r="L615" s="477"/>
      <c r="M615" s="2690" t="s">
        <v>375</v>
      </c>
      <c r="N615" s="2399"/>
      <c r="O615" s="591">
        <v>-5.4682907266505341E-2</v>
      </c>
      <c r="P615" s="477"/>
      <c r="Q615" s="477"/>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693" t="s">
        <v>245</v>
      </c>
      <c r="D616" s="2399"/>
      <c r="E616" s="2399"/>
      <c r="F616" s="477"/>
      <c r="G616" s="477"/>
      <c r="H616" s="2684" t="s">
        <v>356</v>
      </c>
      <c r="I616" s="2399"/>
      <c r="J616" s="590">
        <v>2.8661001826639082E-2</v>
      </c>
      <c r="K616" s="477"/>
      <c r="L616" s="477"/>
      <c r="M616" s="2690" t="s">
        <v>377</v>
      </c>
      <c r="N616" s="2399"/>
      <c r="O616" s="591">
        <v>-3.7578142195580935E-2</v>
      </c>
      <c r="P616" s="477"/>
      <c r="Q616" s="477"/>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691" t="s">
        <v>194</v>
      </c>
      <c r="D617" s="2399"/>
      <c r="E617" s="610" t="s">
        <v>195</v>
      </c>
      <c r="F617" s="477"/>
      <c r="G617" s="477"/>
      <c r="H617" s="2684" t="s">
        <v>388</v>
      </c>
      <c r="I617" s="2399"/>
      <c r="J617" s="590">
        <v>-3.3315401520960901E-2</v>
      </c>
      <c r="K617" s="477"/>
      <c r="L617" s="477"/>
      <c r="M617" s="2690" t="s">
        <v>395</v>
      </c>
      <c r="N617" s="2399"/>
      <c r="O617" s="591">
        <v>5.4609867793618695E-3</v>
      </c>
      <c r="P617" s="477"/>
      <c r="Q617" s="477"/>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692" t="s">
        <v>195</v>
      </c>
      <c r="D618" s="2399"/>
      <c r="E618" s="611">
        <v>1.0000000000000002</v>
      </c>
      <c r="F618" s="477"/>
      <c r="G618" s="477"/>
      <c r="H618" s="2684" t="s">
        <v>371</v>
      </c>
      <c r="I618" s="2399"/>
      <c r="J618" s="590">
        <v>-5.6771992411548178E-2</v>
      </c>
      <c r="K618" s="477"/>
      <c r="L618" s="477"/>
      <c r="M618" s="2690" t="s">
        <v>386</v>
      </c>
      <c r="N618" s="2399"/>
      <c r="O618" s="591">
        <v>-3.4067205022262355E-2</v>
      </c>
      <c r="P618" s="477"/>
      <c r="Q618" s="477"/>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398"/>
      <c r="D619" s="2399"/>
      <c r="E619" s="493"/>
      <c r="F619" s="477"/>
      <c r="G619" s="477"/>
      <c r="H619" s="2684" t="s">
        <v>372</v>
      </c>
      <c r="I619" s="2399"/>
      <c r="J619" s="590">
        <v>-5.4895840893982563E-2</v>
      </c>
      <c r="K619" s="477"/>
      <c r="L619" s="477"/>
      <c r="M619" s="2690" t="s">
        <v>399</v>
      </c>
      <c r="N619" s="2399"/>
      <c r="O619" s="591">
        <v>-8.2571806466547604E-3</v>
      </c>
      <c r="P619" s="477"/>
      <c r="Q619" s="477"/>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398"/>
      <c r="D620" s="2399"/>
      <c r="E620" s="477"/>
      <c r="F620" s="477"/>
      <c r="G620" s="477"/>
      <c r="H620" s="2684" t="s">
        <v>382</v>
      </c>
      <c r="I620" s="2399"/>
      <c r="J620" s="590">
        <v>-4.2795199783084902E-2</v>
      </c>
      <c r="K620" s="477"/>
      <c r="L620" s="477"/>
      <c r="M620" s="2690" t="s">
        <v>196</v>
      </c>
      <c r="N620" s="2399"/>
      <c r="O620" s="591">
        <v>0.14924131414769376</v>
      </c>
      <c r="P620" s="477"/>
      <c r="Q620" s="477"/>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398"/>
      <c r="D621" s="2399"/>
      <c r="E621" s="477"/>
      <c r="F621" s="477"/>
      <c r="G621" s="477"/>
      <c r="H621" s="2684" t="s">
        <v>375</v>
      </c>
      <c r="I621" s="2399"/>
      <c r="J621" s="590">
        <v>-4.4456182627303907E-2</v>
      </c>
      <c r="K621" s="477"/>
      <c r="L621" s="477"/>
      <c r="M621" s="2690" t="s">
        <v>204</v>
      </c>
      <c r="N621" s="2399"/>
      <c r="O621" s="591">
        <v>8.6706915042740487E-2</v>
      </c>
      <c r="P621" s="477"/>
      <c r="Q621" s="477"/>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398"/>
      <c r="D622" s="2399"/>
      <c r="E622" s="477"/>
      <c r="F622" s="477"/>
      <c r="G622" s="477"/>
      <c r="H622" s="2684" t="s">
        <v>377</v>
      </c>
      <c r="I622" s="2399"/>
      <c r="J622" s="590">
        <v>-4.5624862133730335E-2</v>
      </c>
      <c r="K622" s="477"/>
      <c r="L622" s="477"/>
      <c r="M622" s="2690" t="s">
        <v>207</v>
      </c>
      <c r="N622" s="2399"/>
      <c r="O622" s="591">
        <v>0.12717611329734091</v>
      </c>
      <c r="P622" s="477"/>
      <c r="Q622" s="477"/>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398"/>
      <c r="D623" s="2399"/>
      <c r="E623" s="477"/>
      <c r="F623" s="477"/>
      <c r="G623" s="477"/>
      <c r="H623" s="2684" t="s">
        <v>395</v>
      </c>
      <c r="I623" s="2399"/>
      <c r="J623" s="590">
        <v>-1.9631832537860806E-2</v>
      </c>
      <c r="K623" s="477"/>
      <c r="L623" s="477"/>
      <c r="M623" s="2690" t="s">
        <v>358</v>
      </c>
      <c r="N623" s="2399"/>
      <c r="O623" s="591">
        <v>8.9118454484076612E-2</v>
      </c>
      <c r="P623" s="477"/>
      <c r="Q623" s="477"/>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398"/>
      <c r="D624" s="2399"/>
      <c r="E624" s="477"/>
      <c r="F624" s="477"/>
      <c r="G624" s="477"/>
      <c r="H624" s="2684" t="s">
        <v>386</v>
      </c>
      <c r="I624" s="2399"/>
      <c r="J624" s="590">
        <v>-2.8036928854550069E-2</v>
      </c>
      <c r="K624" s="477"/>
      <c r="L624" s="477"/>
      <c r="M624" s="2690" t="s">
        <v>213</v>
      </c>
      <c r="N624" s="2399"/>
      <c r="O624" s="591">
        <v>5.2398919162994412E-2</v>
      </c>
      <c r="P624" s="477"/>
      <c r="Q624" s="477"/>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398"/>
      <c r="D625" s="2399"/>
      <c r="E625" s="477"/>
      <c r="F625" s="477"/>
      <c r="G625" s="477"/>
      <c r="H625" s="2684" t="s">
        <v>399</v>
      </c>
      <c r="I625" s="2399"/>
      <c r="J625" s="590">
        <v>-1.8391203177931401E-2</v>
      </c>
      <c r="K625" s="477"/>
      <c r="L625" s="477"/>
      <c r="M625" s="2690" t="s">
        <v>235</v>
      </c>
      <c r="N625" s="2399"/>
      <c r="O625" s="591">
        <v>2.5271570763700825E-2</v>
      </c>
      <c r="P625" s="477"/>
      <c r="Q625" s="477"/>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398"/>
      <c r="D626" s="2399"/>
      <c r="E626" s="477"/>
      <c r="F626" s="477"/>
      <c r="G626" s="477"/>
      <c r="H626" s="2684" t="s">
        <v>196</v>
      </c>
      <c r="I626" s="2399"/>
      <c r="J626" s="590">
        <v>0.1141231217645356</v>
      </c>
      <c r="K626" s="477"/>
      <c r="L626" s="477"/>
      <c r="M626" s="2690" t="s">
        <v>216</v>
      </c>
      <c r="N626" s="2399"/>
      <c r="O626" s="591">
        <v>2.824507680676738E-2</v>
      </c>
      <c r="P626" s="477"/>
      <c r="Q626" s="477"/>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398"/>
      <c r="D627" s="2399"/>
      <c r="E627" s="477"/>
      <c r="F627" s="477"/>
      <c r="G627" s="477"/>
      <c r="H627" s="2684" t="s">
        <v>204</v>
      </c>
      <c r="I627" s="2399"/>
      <c r="J627" s="590">
        <v>8.39379455546823E-2</v>
      </c>
      <c r="K627" s="477"/>
      <c r="L627" s="477"/>
      <c r="M627" s="2690" t="s">
        <v>359</v>
      </c>
      <c r="N627" s="2399"/>
      <c r="O627" s="591">
        <v>6.4893492017698479E-2</v>
      </c>
      <c r="P627" s="477"/>
      <c r="Q627" s="477"/>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398"/>
      <c r="D628" s="2399"/>
      <c r="E628" s="477"/>
      <c r="F628" s="477"/>
      <c r="G628" s="477"/>
      <c r="H628" s="2684" t="s">
        <v>207</v>
      </c>
      <c r="I628" s="2399"/>
      <c r="J628" s="590">
        <v>0.13837245169868734</v>
      </c>
      <c r="K628" s="477"/>
      <c r="L628" s="477"/>
      <c r="M628" s="2690" t="s">
        <v>354</v>
      </c>
      <c r="N628" s="2399"/>
      <c r="O628" s="591">
        <v>0.13079351710867657</v>
      </c>
      <c r="P628" s="477"/>
      <c r="Q628" s="477"/>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398"/>
      <c r="D629" s="2399"/>
      <c r="E629" s="477"/>
      <c r="F629" s="477"/>
      <c r="G629" s="477"/>
      <c r="H629" s="2684" t="s">
        <v>358</v>
      </c>
      <c r="I629" s="2399"/>
      <c r="J629" s="590">
        <v>0.11411019141214494</v>
      </c>
      <c r="K629" s="477"/>
      <c r="L629" s="477"/>
      <c r="M629" s="2690" t="s">
        <v>364</v>
      </c>
      <c r="N629" s="2399"/>
      <c r="O629" s="591">
        <v>5.9948319413910919E-2</v>
      </c>
      <c r="P629" s="477"/>
      <c r="Q629" s="477"/>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398"/>
      <c r="D630" s="2399"/>
      <c r="E630" s="477"/>
      <c r="F630" s="477"/>
      <c r="G630" s="477"/>
      <c r="H630" s="2684" t="s">
        <v>213</v>
      </c>
      <c r="I630" s="2399"/>
      <c r="J630" s="590">
        <v>2.8865083803094702E-2</v>
      </c>
      <c r="K630" s="477"/>
      <c r="L630" s="477"/>
      <c r="M630" s="2690" t="s">
        <v>401</v>
      </c>
      <c r="N630" s="2399"/>
      <c r="O630" s="591">
        <v>1.5131072693525741E-2</v>
      </c>
      <c r="P630" s="477"/>
      <c r="Q630" s="477"/>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398"/>
      <c r="D631" s="2399"/>
      <c r="E631" s="477"/>
      <c r="F631" s="477"/>
      <c r="G631" s="477"/>
      <c r="H631" s="2684" t="s">
        <v>235</v>
      </c>
      <c r="I631" s="2399"/>
      <c r="J631" s="590">
        <v>1.6437191372376151E-2</v>
      </c>
      <c r="K631" s="477"/>
      <c r="L631" s="477"/>
      <c r="M631" s="2686" t="s">
        <v>361</v>
      </c>
      <c r="N631" s="2399"/>
      <c r="O631" s="593">
        <v>8.1655139482732467E-2</v>
      </c>
      <c r="P631" s="477"/>
      <c r="Q631" s="477"/>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398"/>
      <c r="D632" s="2399"/>
      <c r="E632" s="477"/>
      <c r="F632" s="477"/>
      <c r="G632" s="477"/>
      <c r="H632" s="2684" t="s">
        <v>216</v>
      </c>
      <c r="I632" s="2399"/>
      <c r="J632" s="590">
        <v>6.0691873938645266E-2</v>
      </c>
      <c r="K632" s="477"/>
      <c r="L632" s="477"/>
      <c r="M632" s="2398"/>
      <c r="N632" s="2399"/>
      <c r="O632" s="493"/>
      <c r="P632" s="477"/>
      <c r="Q632" s="477"/>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398"/>
      <c r="D633" s="2399"/>
      <c r="E633" s="477"/>
      <c r="F633" s="477"/>
      <c r="G633" s="477"/>
      <c r="H633" s="2684" t="s">
        <v>359</v>
      </c>
      <c r="I633" s="2399"/>
      <c r="J633" s="590">
        <v>0.104108794371751</v>
      </c>
      <c r="K633" s="477"/>
      <c r="L633" s="477"/>
      <c r="M633" s="2398"/>
      <c r="N633" s="2399"/>
      <c r="O633" s="477"/>
      <c r="P633" s="477"/>
      <c r="Q633" s="477"/>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398"/>
      <c r="D634" s="2399"/>
      <c r="E634" s="477"/>
      <c r="F634" s="477"/>
      <c r="G634" s="477"/>
      <c r="H634" s="2684" t="s">
        <v>354</v>
      </c>
      <c r="I634" s="2399"/>
      <c r="J634" s="590">
        <v>0.1193244279490728</v>
      </c>
      <c r="K634" s="477"/>
      <c r="L634" s="477"/>
      <c r="M634" s="2685" t="s">
        <v>245</v>
      </c>
      <c r="N634" s="2399"/>
      <c r="O634" s="2399"/>
      <c r="P634" s="477"/>
      <c r="Q634" s="477"/>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398"/>
      <c r="D635" s="2399"/>
      <c r="E635" s="477"/>
      <c r="F635" s="477"/>
      <c r="G635" s="477"/>
      <c r="H635" s="2684" t="s">
        <v>364</v>
      </c>
      <c r="I635" s="2399"/>
      <c r="J635" s="590">
        <v>8.6926372137169597E-2</v>
      </c>
      <c r="K635" s="477"/>
      <c r="L635" s="477"/>
      <c r="M635" s="2688" t="s">
        <v>194</v>
      </c>
      <c r="N635" s="2399"/>
      <c r="O635" s="612" t="s">
        <v>195</v>
      </c>
      <c r="P635" s="477"/>
      <c r="Q635" s="477"/>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398"/>
      <c r="D636" s="2399"/>
      <c r="E636" s="477"/>
      <c r="F636" s="477"/>
      <c r="G636" s="477"/>
      <c r="H636" s="2684" t="s">
        <v>401</v>
      </c>
      <c r="I636" s="2399"/>
      <c r="J636" s="590">
        <v>-1.6005199944102606E-2</v>
      </c>
      <c r="K636" s="477"/>
      <c r="L636" s="477"/>
      <c r="M636" s="2689" t="s">
        <v>195</v>
      </c>
      <c r="N636" s="2399"/>
      <c r="O636" s="613">
        <v>0.99999999999999967</v>
      </c>
      <c r="P636" s="477"/>
      <c r="Q636" s="477"/>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398"/>
      <c r="D637" s="2399"/>
      <c r="E637" s="477"/>
      <c r="F637" s="477"/>
      <c r="G637" s="477"/>
      <c r="H637" s="2687" t="s">
        <v>361</v>
      </c>
      <c r="I637" s="2399"/>
      <c r="J637" s="594">
        <v>9.7687636840859696E-2</v>
      </c>
      <c r="K637" s="477"/>
      <c r="L637" s="477"/>
      <c r="M637" s="2398"/>
      <c r="N637" s="2399"/>
      <c r="O637" s="493"/>
      <c r="P637" s="477"/>
      <c r="Q637" s="477"/>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398"/>
      <c r="D638" s="2399"/>
      <c r="E638" s="477"/>
      <c r="F638" s="477"/>
      <c r="G638" s="477"/>
      <c r="H638" s="2398"/>
      <c r="I638" s="2399"/>
      <c r="J638" s="493"/>
      <c r="K638" s="477"/>
      <c r="L638" s="477"/>
      <c r="M638" s="2398"/>
      <c r="N638" s="2399"/>
      <c r="O638" s="477"/>
      <c r="P638" s="477"/>
      <c r="Q638" s="477"/>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398"/>
      <c r="D639" s="2399"/>
      <c r="E639" s="477"/>
      <c r="F639" s="477"/>
      <c r="G639" s="477"/>
      <c r="H639" s="2398"/>
      <c r="I639" s="2399"/>
      <c r="J639" s="477"/>
      <c r="K639" s="477"/>
      <c r="L639" s="477"/>
      <c r="M639" s="2398"/>
      <c r="N639" s="2399"/>
      <c r="O639" s="477"/>
      <c r="P639" s="477"/>
      <c r="Q639" s="477"/>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398"/>
      <c r="D640" s="2399"/>
      <c r="E640" s="477"/>
      <c r="F640" s="477"/>
      <c r="G640" s="477"/>
      <c r="H640" s="2683" t="s">
        <v>245</v>
      </c>
      <c r="I640" s="2399"/>
      <c r="J640" s="2399"/>
      <c r="K640" s="477"/>
      <c r="L640" s="477"/>
      <c r="M640" s="2398"/>
      <c r="N640" s="2399"/>
      <c r="O640" s="477"/>
      <c r="P640" s="477"/>
      <c r="Q640" s="477"/>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398"/>
      <c r="D641" s="2399"/>
      <c r="E641" s="477"/>
      <c r="F641" s="477"/>
      <c r="G641" s="477"/>
      <c r="H641" s="2681" t="s">
        <v>194</v>
      </c>
      <c r="I641" s="2399"/>
      <c r="J641" s="614" t="s">
        <v>195</v>
      </c>
      <c r="K641" s="477"/>
      <c r="L641" s="477"/>
      <c r="M641" s="2398"/>
      <c r="N641" s="2399"/>
      <c r="O641" s="477"/>
      <c r="P641" s="477"/>
      <c r="Q641" s="477"/>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398"/>
      <c r="D642" s="2399"/>
      <c r="E642" s="477"/>
      <c r="F642" s="477"/>
      <c r="G642" s="477"/>
      <c r="H642" s="2682" t="s">
        <v>195</v>
      </c>
      <c r="I642" s="2399"/>
      <c r="J642" s="615">
        <v>1.0000000000000002</v>
      </c>
      <c r="K642" s="477"/>
      <c r="L642" s="477"/>
      <c r="M642" s="2398"/>
      <c r="N642" s="2399"/>
      <c r="O642" s="477"/>
      <c r="P642" s="477"/>
      <c r="Q642" s="477"/>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398"/>
      <c r="D643" s="2399"/>
      <c r="E643" s="477"/>
      <c r="F643" s="477"/>
      <c r="G643" s="477"/>
      <c r="H643" s="2398"/>
      <c r="I643" s="2399"/>
      <c r="J643" s="493"/>
      <c r="K643" s="477"/>
      <c r="L643" s="477"/>
      <c r="M643" s="2398"/>
      <c r="N643" s="2399"/>
      <c r="O643" s="477"/>
      <c r="P643" s="477"/>
      <c r="Q643" s="477"/>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398"/>
      <c r="D644" s="2399"/>
      <c r="E644" s="477"/>
      <c r="F644" s="477"/>
      <c r="G644" s="477"/>
      <c r="H644" s="2398"/>
      <c r="I644" s="2399"/>
      <c r="J644" s="477"/>
      <c r="K644" s="477"/>
      <c r="L644" s="477"/>
      <c r="M644" s="2398"/>
      <c r="N644" s="2399"/>
      <c r="O644" s="477"/>
      <c r="P644" s="477"/>
      <c r="Q644" s="477"/>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398"/>
      <c r="D645" s="2399"/>
      <c r="E645" s="477"/>
      <c r="F645" s="477"/>
      <c r="G645" s="477"/>
      <c r="H645" s="2398"/>
      <c r="I645" s="2399"/>
      <c r="J645" s="477"/>
      <c r="K645" s="477"/>
      <c r="L645" s="477"/>
      <c r="M645" s="2398"/>
      <c r="N645" s="2399"/>
      <c r="O645" s="477"/>
      <c r="P645" s="477"/>
      <c r="Q645" s="477"/>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398"/>
      <c r="D646" s="2399"/>
      <c r="E646" s="477"/>
      <c r="F646" s="477"/>
      <c r="G646" s="477"/>
      <c r="H646" s="2398"/>
      <c r="I646" s="2399"/>
      <c r="J646" s="477"/>
      <c r="K646" s="477"/>
      <c r="L646" s="477"/>
      <c r="M646" s="2398"/>
      <c r="N646" s="2399"/>
      <c r="O646" s="477"/>
      <c r="P646" s="477"/>
      <c r="Q646" s="477"/>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398"/>
      <c r="D647" s="2399"/>
      <c r="E647" s="477"/>
      <c r="F647" s="477"/>
      <c r="G647" s="477"/>
      <c r="H647" s="2398"/>
      <c r="I647" s="2399"/>
      <c r="J647" s="477"/>
      <c r="K647" s="477"/>
      <c r="L647" s="477"/>
      <c r="M647" s="2398"/>
      <c r="N647" s="2399"/>
      <c r="O647" s="477"/>
      <c r="P647" s="477"/>
      <c r="Q647" s="477"/>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398"/>
      <c r="D648" s="2399"/>
      <c r="E648" s="477"/>
      <c r="F648" s="477"/>
      <c r="G648" s="477"/>
      <c r="H648" s="2398"/>
      <c r="I648" s="2399"/>
      <c r="J648" s="477"/>
      <c r="K648" s="477"/>
      <c r="L648" s="477"/>
      <c r="M648" s="2398"/>
      <c r="N648" s="2399"/>
      <c r="O648" s="477"/>
      <c r="P648" s="477"/>
      <c r="Q648" s="477"/>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398"/>
      <c r="D649" s="2399"/>
      <c r="E649" s="477"/>
      <c r="F649" s="477"/>
      <c r="G649" s="477"/>
      <c r="H649" s="2398"/>
      <c r="I649" s="2399"/>
      <c r="J649" s="477"/>
      <c r="K649" s="477"/>
      <c r="L649" s="477"/>
      <c r="M649" s="2398"/>
      <c r="N649" s="2399"/>
      <c r="O649" s="477"/>
      <c r="P649" s="477"/>
      <c r="Q649" s="477"/>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398"/>
      <c r="D650" s="2399"/>
      <c r="E650" s="477"/>
      <c r="F650" s="477"/>
      <c r="G650" s="477"/>
      <c r="H650" s="2398"/>
      <c r="I650" s="2399"/>
      <c r="J650" s="477"/>
      <c r="K650" s="477"/>
      <c r="L650" s="477"/>
      <c r="M650" s="2398"/>
      <c r="N650" s="2399"/>
      <c r="O650" s="477"/>
      <c r="P650" s="477"/>
      <c r="Q650" s="477"/>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398"/>
      <c r="D651" s="2399"/>
      <c r="E651" s="477"/>
      <c r="F651" s="477"/>
      <c r="G651" s="477"/>
      <c r="H651" s="2398"/>
      <c r="I651" s="2399"/>
      <c r="J651" s="477"/>
      <c r="K651" s="477"/>
      <c r="L651" s="477"/>
      <c r="M651" s="2398"/>
      <c r="N651" s="2399"/>
      <c r="O651" s="477"/>
      <c r="P651" s="477"/>
      <c r="Q651" s="477"/>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398"/>
      <c r="D652" s="2399"/>
      <c r="E652" s="477"/>
      <c r="F652" s="477"/>
      <c r="G652" s="477"/>
      <c r="H652" s="2398"/>
      <c r="I652" s="2399"/>
      <c r="J652" s="477"/>
      <c r="K652" s="477"/>
      <c r="L652" s="477"/>
      <c r="M652" s="2398"/>
      <c r="N652" s="2399"/>
      <c r="O652" s="477"/>
      <c r="P652" s="477"/>
      <c r="Q652" s="477"/>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398"/>
      <c r="D653" s="2399"/>
      <c r="E653" s="477"/>
      <c r="F653" s="477"/>
      <c r="G653" s="477"/>
      <c r="H653" s="2398"/>
      <c r="I653" s="2399"/>
      <c r="J653" s="477"/>
      <c r="K653" s="477"/>
      <c r="L653" s="477"/>
      <c r="M653" s="2398"/>
      <c r="N653" s="2399"/>
      <c r="O653" s="477"/>
      <c r="P653" s="477"/>
      <c r="Q653" s="477"/>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398"/>
      <c r="D654" s="2399"/>
      <c r="E654" s="477"/>
      <c r="F654" s="477"/>
      <c r="G654" s="477"/>
      <c r="H654" s="2398"/>
      <c r="I654" s="2399"/>
      <c r="J654" s="477"/>
      <c r="K654" s="477"/>
      <c r="L654" s="477"/>
      <c r="M654" s="2398"/>
      <c r="N654" s="2399"/>
      <c r="O654" s="477"/>
      <c r="P654" s="477"/>
      <c r="Q654" s="477"/>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398"/>
      <c r="D655" s="2399"/>
      <c r="E655" s="477"/>
      <c r="F655" s="477"/>
      <c r="G655" s="477"/>
      <c r="H655" s="2398"/>
      <c r="I655" s="2399"/>
      <c r="J655" s="477"/>
      <c r="K655" s="477"/>
      <c r="L655" s="477"/>
      <c r="M655" s="2398"/>
      <c r="N655" s="2399"/>
      <c r="O655" s="477"/>
      <c r="P655" s="477"/>
      <c r="Q655" s="477"/>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398"/>
      <c r="D656" s="2399"/>
      <c r="E656" s="477"/>
      <c r="F656" s="477"/>
      <c r="G656" s="477"/>
      <c r="H656" s="2398"/>
      <c r="I656" s="2399"/>
      <c r="J656" s="477"/>
      <c r="K656" s="477"/>
      <c r="L656" s="477"/>
      <c r="M656" s="2398"/>
      <c r="N656" s="2399"/>
      <c r="O656" s="477"/>
      <c r="P656" s="477"/>
      <c r="Q656" s="477"/>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398"/>
      <c r="D657" s="2399"/>
      <c r="E657" s="477"/>
      <c r="F657" s="477"/>
      <c r="G657" s="477"/>
      <c r="H657" s="2398"/>
      <c r="I657" s="2399"/>
      <c r="J657" s="477"/>
      <c r="K657" s="477"/>
      <c r="L657" s="477"/>
      <c r="M657" s="2398"/>
      <c r="N657" s="2399"/>
      <c r="O657" s="477"/>
      <c r="P657" s="477"/>
      <c r="Q657" s="477"/>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398"/>
      <c r="D658" s="2399"/>
      <c r="E658" s="477"/>
      <c r="F658" s="477"/>
      <c r="G658" s="477"/>
      <c r="H658" s="2398"/>
      <c r="I658" s="2399"/>
      <c r="J658" s="477"/>
      <c r="K658" s="477"/>
      <c r="L658" s="477"/>
      <c r="M658" s="2398"/>
      <c r="N658" s="2399"/>
      <c r="O658" s="477"/>
      <c r="P658" s="477"/>
      <c r="Q658" s="477"/>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398"/>
      <c r="D659" s="2399"/>
      <c r="E659" s="477"/>
      <c r="F659" s="477"/>
      <c r="G659" s="477"/>
      <c r="H659" s="2398"/>
      <c r="I659" s="2399"/>
      <c r="J659" s="477"/>
      <c r="K659" s="477"/>
      <c r="L659" s="477"/>
      <c r="M659" s="2398"/>
      <c r="N659" s="2399"/>
      <c r="O659" s="477"/>
      <c r="P659" s="477"/>
      <c r="Q659" s="477"/>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398"/>
      <c r="D660" s="2399"/>
      <c r="E660" s="477"/>
      <c r="F660" s="477"/>
      <c r="G660" s="477"/>
      <c r="H660" s="2398"/>
      <c r="I660" s="2399"/>
      <c r="J660" s="477"/>
      <c r="K660" s="477"/>
      <c r="L660" s="477"/>
      <c r="M660" s="2398"/>
      <c r="N660" s="2399"/>
      <c r="O660" s="477"/>
      <c r="P660" s="477"/>
      <c r="Q660" s="477"/>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398"/>
      <c r="D661" s="2399"/>
      <c r="E661" s="477"/>
      <c r="F661" s="477"/>
      <c r="G661" s="477"/>
      <c r="H661" s="2398"/>
      <c r="I661" s="2399"/>
      <c r="J661" s="477"/>
      <c r="K661" s="477"/>
      <c r="L661" s="477"/>
      <c r="M661" s="2398"/>
      <c r="N661" s="2399"/>
      <c r="O661" s="477"/>
      <c r="P661" s="477"/>
      <c r="Q661" s="477"/>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398"/>
      <c r="D662" s="2399"/>
      <c r="E662" s="477"/>
      <c r="F662" s="477"/>
      <c r="G662" s="477"/>
      <c r="H662" s="2398"/>
      <c r="I662" s="2399"/>
      <c r="J662" s="477"/>
      <c r="K662" s="477"/>
      <c r="L662" s="477"/>
      <c r="M662" s="2398"/>
      <c r="N662" s="2399"/>
      <c r="O662" s="477"/>
      <c r="P662" s="477"/>
      <c r="Q662" s="477"/>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398"/>
      <c r="D663" s="2399"/>
      <c r="E663" s="477"/>
      <c r="F663" s="477"/>
      <c r="G663" s="477"/>
      <c r="H663" s="2398"/>
      <c r="I663" s="2399"/>
      <c r="J663" s="477"/>
      <c r="K663" s="477"/>
      <c r="L663" s="477"/>
      <c r="M663" s="2398"/>
      <c r="N663" s="2399"/>
      <c r="O663" s="477"/>
      <c r="P663" s="477"/>
      <c r="Q663" s="477"/>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398"/>
      <c r="D664" s="2399"/>
      <c r="E664" s="477"/>
      <c r="F664" s="477"/>
      <c r="G664" s="477"/>
      <c r="H664" s="2398"/>
      <c r="I664" s="2399"/>
      <c r="J664" s="477"/>
      <c r="K664" s="477"/>
      <c r="L664" s="477"/>
      <c r="M664" s="2398"/>
      <c r="N664" s="2399"/>
      <c r="O664" s="477"/>
      <c r="P664" s="477"/>
      <c r="Q664" s="477"/>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398"/>
      <c r="D665" s="2399"/>
      <c r="E665" s="477"/>
      <c r="F665" s="477"/>
      <c r="G665" s="477"/>
      <c r="H665" s="2398"/>
      <c r="I665" s="2399"/>
      <c r="J665" s="477"/>
      <c r="K665" s="477"/>
      <c r="L665" s="477"/>
      <c r="M665" s="2398"/>
      <c r="N665" s="2399"/>
      <c r="O665" s="477"/>
      <c r="P665" s="477"/>
      <c r="Q665" s="477"/>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398"/>
      <c r="D666" s="2399"/>
      <c r="E666" s="477"/>
      <c r="F666" s="477"/>
      <c r="G666" s="477"/>
      <c r="H666" s="2398"/>
      <c r="I666" s="2399"/>
      <c r="J666" s="477"/>
      <c r="K666" s="477"/>
      <c r="L666" s="477"/>
      <c r="M666" s="2398"/>
      <c r="N666" s="2399"/>
      <c r="O666" s="477"/>
      <c r="P666" s="477"/>
      <c r="Q666" s="477"/>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398"/>
      <c r="D667" s="2399"/>
      <c r="E667" s="477"/>
      <c r="F667" s="477"/>
      <c r="G667" s="477"/>
      <c r="H667" s="2398"/>
      <c r="I667" s="2399"/>
      <c r="J667" s="477"/>
      <c r="K667" s="477"/>
      <c r="L667" s="477"/>
      <c r="M667" s="2398"/>
      <c r="N667" s="2399"/>
      <c r="O667" s="477"/>
      <c r="P667" s="477"/>
      <c r="Q667" s="477"/>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398"/>
      <c r="D668" s="2399"/>
      <c r="E668" s="477"/>
      <c r="F668" s="477"/>
      <c r="G668" s="477"/>
      <c r="H668" s="2398"/>
      <c r="I668" s="2399"/>
      <c r="J668" s="477"/>
      <c r="K668" s="477"/>
      <c r="L668" s="477"/>
      <c r="M668" s="2398"/>
      <c r="N668" s="2399"/>
      <c r="O668" s="477"/>
      <c r="P668" s="477"/>
      <c r="Q668" s="477"/>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398"/>
      <c r="D669" s="2399"/>
      <c r="E669" s="477"/>
      <c r="F669" s="477"/>
      <c r="G669" s="477"/>
      <c r="H669" s="2398"/>
      <c r="I669" s="2399"/>
      <c r="J669" s="477"/>
      <c r="K669" s="477"/>
      <c r="L669" s="477"/>
      <c r="M669" s="2398"/>
      <c r="N669" s="2399"/>
      <c r="O669" s="477"/>
      <c r="P669" s="477"/>
      <c r="Q669" s="477"/>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398"/>
      <c r="D670" s="2399"/>
      <c r="E670" s="477"/>
      <c r="F670" s="477"/>
      <c r="G670" s="477"/>
      <c r="H670" s="2398"/>
      <c r="I670" s="2399"/>
      <c r="J670" s="477"/>
      <c r="K670" s="477"/>
      <c r="L670" s="477"/>
      <c r="M670" s="2398"/>
      <c r="N670" s="2399"/>
      <c r="O670" s="477"/>
      <c r="P670" s="477"/>
      <c r="Q670" s="477"/>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398"/>
      <c r="D671" s="2399"/>
      <c r="E671" s="477"/>
      <c r="F671" s="477"/>
      <c r="G671" s="477"/>
      <c r="H671" s="2398"/>
      <c r="I671" s="2399"/>
      <c r="J671" s="477"/>
      <c r="K671" s="477"/>
      <c r="L671" s="477"/>
      <c r="M671" s="2398"/>
      <c r="N671" s="2399"/>
      <c r="O671" s="477"/>
      <c r="P671" s="477"/>
      <c r="Q671" s="477"/>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398"/>
      <c r="D672" s="2399"/>
      <c r="E672" s="477"/>
      <c r="F672" s="477"/>
      <c r="G672" s="477"/>
      <c r="H672" s="2398"/>
      <c r="I672" s="2399"/>
      <c r="J672" s="477"/>
      <c r="K672" s="477"/>
      <c r="L672" s="477"/>
      <c r="M672" s="2398"/>
      <c r="N672" s="2399"/>
      <c r="O672" s="477"/>
      <c r="P672" s="477"/>
      <c r="Q672" s="477"/>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398"/>
      <c r="D673" s="2399"/>
      <c r="E673" s="477"/>
      <c r="F673" s="477"/>
      <c r="G673" s="477"/>
      <c r="H673" s="2398"/>
      <c r="I673" s="2399"/>
      <c r="J673" s="477"/>
      <c r="K673" s="477"/>
      <c r="L673" s="477"/>
      <c r="M673" s="2398"/>
      <c r="N673" s="2399"/>
      <c r="O673" s="477"/>
      <c r="P673" s="477"/>
      <c r="Q673" s="477"/>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398"/>
      <c r="D674" s="2399"/>
      <c r="E674" s="477"/>
      <c r="F674" s="477"/>
      <c r="G674" s="477"/>
      <c r="H674" s="2398"/>
      <c r="I674" s="2399"/>
      <c r="J674" s="477"/>
      <c r="K674" s="477"/>
      <c r="L674" s="477"/>
      <c r="M674" s="2398"/>
      <c r="N674" s="2399"/>
      <c r="O674" s="477"/>
      <c r="P674" s="477"/>
      <c r="Q674" s="477"/>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398"/>
      <c r="D675" s="2399"/>
      <c r="E675" s="477"/>
      <c r="F675" s="477"/>
      <c r="G675" s="477"/>
      <c r="H675" s="2398"/>
      <c r="I675" s="2399"/>
      <c r="J675" s="477"/>
      <c r="K675" s="477"/>
      <c r="L675" s="477"/>
      <c r="M675" s="2398"/>
      <c r="N675" s="2399"/>
      <c r="O675" s="477"/>
      <c r="P675" s="477"/>
      <c r="Q675" s="477"/>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398"/>
      <c r="D676" s="2399"/>
      <c r="E676" s="477"/>
      <c r="F676" s="477"/>
      <c r="G676" s="477"/>
      <c r="H676" s="2398"/>
      <c r="I676" s="2399"/>
      <c r="J676" s="477"/>
      <c r="K676" s="477"/>
      <c r="L676" s="477"/>
      <c r="M676" s="2398"/>
      <c r="N676" s="2399"/>
      <c r="O676" s="477"/>
      <c r="P676" s="477"/>
      <c r="Q676" s="477"/>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398"/>
      <c r="D677" s="2399"/>
      <c r="E677" s="477"/>
      <c r="F677" s="477"/>
      <c r="G677" s="477"/>
      <c r="H677" s="2398"/>
      <c r="I677" s="2399"/>
      <c r="J677" s="477"/>
      <c r="K677" s="477"/>
      <c r="L677" s="477"/>
      <c r="M677" s="2398"/>
      <c r="N677" s="2399"/>
      <c r="O677" s="477"/>
      <c r="P677" s="477"/>
      <c r="Q677" s="477"/>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398"/>
      <c r="D678" s="2399"/>
      <c r="E678" s="477"/>
      <c r="F678" s="477"/>
      <c r="G678" s="477"/>
      <c r="H678" s="2398"/>
      <c r="I678" s="2399"/>
      <c r="J678" s="477"/>
      <c r="K678" s="477"/>
      <c r="L678" s="477"/>
      <c r="M678" s="2398"/>
      <c r="N678" s="2399"/>
      <c r="O678" s="477"/>
      <c r="P678" s="477"/>
      <c r="Q678" s="477"/>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398"/>
      <c r="D679" s="2399"/>
      <c r="E679" s="477"/>
      <c r="F679" s="477"/>
      <c r="G679" s="477"/>
      <c r="H679" s="2398"/>
      <c r="I679" s="2399"/>
      <c r="J679" s="477"/>
      <c r="K679" s="477"/>
      <c r="L679" s="477"/>
      <c r="M679" s="2398"/>
      <c r="N679" s="2399"/>
      <c r="O679" s="477"/>
      <c r="P679" s="477"/>
      <c r="Q679" s="477"/>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398"/>
      <c r="D680" s="2399"/>
      <c r="E680" s="477"/>
      <c r="F680" s="477"/>
      <c r="G680" s="477"/>
      <c r="H680" s="2398"/>
      <c r="I680" s="2399"/>
      <c r="J680" s="477"/>
      <c r="K680" s="477"/>
      <c r="L680" s="477"/>
      <c r="M680" s="2398"/>
      <c r="N680" s="2399"/>
      <c r="O680" s="477"/>
      <c r="P680" s="477"/>
      <c r="Q680" s="477"/>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398"/>
      <c r="D681" s="2399"/>
      <c r="E681" s="477"/>
      <c r="F681" s="477"/>
      <c r="G681" s="477"/>
      <c r="H681" s="2398"/>
      <c r="I681" s="2399"/>
      <c r="J681" s="477"/>
      <c r="K681" s="477"/>
      <c r="L681" s="477"/>
      <c r="M681" s="2398"/>
      <c r="N681" s="2399"/>
      <c r="O681" s="477"/>
      <c r="P681" s="477"/>
      <c r="Q681" s="477"/>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398"/>
      <c r="D682" s="2399"/>
      <c r="E682" s="477"/>
      <c r="F682" s="477"/>
      <c r="G682" s="477"/>
      <c r="H682" s="2398"/>
      <c r="I682" s="2399"/>
      <c r="J682" s="477"/>
      <c r="K682" s="477"/>
      <c r="L682" s="477"/>
      <c r="M682" s="2398"/>
      <c r="N682" s="2399"/>
      <c r="O682" s="477"/>
      <c r="P682" s="477"/>
      <c r="Q682" s="477"/>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398"/>
      <c r="D683" s="2399"/>
      <c r="E683" s="477"/>
      <c r="F683" s="477"/>
      <c r="G683" s="477"/>
      <c r="H683" s="2398"/>
      <c r="I683" s="2399"/>
      <c r="J683" s="477"/>
      <c r="K683" s="477"/>
      <c r="L683" s="477"/>
      <c r="M683" s="2398"/>
      <c r="N683" s="2399"/>
      <c r="O683" s="477"/>
      <c r="P683" s="477"/>
      <c r="Q683" s="477"/>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398"/>
      <c r="D684" s="2399"/>
      <c r="E684" s="477"/>
      <c r="F684" s="477"/>
      <c r="G684" s="477"/>
      <c r="H684" s="2398"/>
      <c r="I684" s="2399"/>
      <c r="J684" s="477"/>
      <c r="K684" s="477"/>
      <c r="L684" s="477"/>
      <c r="M684" s="2398"/>
      <c r="N684" s="2399"/>
      <c r="O684" s="477"/>
      <c r="P684" s="477"/>
      <c r="Q684" s="477"/>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398"/>
      <c r="D685" s="2399"/>
      <c r="E685" s="477"/>
      <c r="F685" s="477"/>
      <c r="G685" s="477"/>
      <c r="H685" s="2398"/>
      <c r="I685" s="2399"/>
      <c r="J685" s="477"/>
      <c r="K685" s="477"/>
      <c r="L685" s="477"/>
      <c r="M685" s="2398"/>
      <c r="N685" s="2399"/>
      <c r="O685" s="477"/>
      <c r="P685" s="477"/>
      <c r="Q685" s="477"/>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398"/>
      <c r="D686" s="2399"/>
      <c r="E686" s="477"/>
      <c r="F686" s="477"/>
      <c r="G686" s="477"/>
      <c r="H686" s="2398"/>
      <c r="I686" s="2399"/>
      <c r="J686" s="477"/>
      <c r="K686" s="477"/>
      <c r="L686" s="477"/>
      <c r="M686" s="2398"/>
      <c r="N686" s="2399"/>
      <c r="O686" s="477"/>
      <c r="P686" s="477"/>
      <c r="Q686" s="477"/>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398"/>
      <c r="D687" s="2399"/>
      <c r="E687" s="477"/>
      <c r="F687" s="477"/>
      <c r="G687" s="477"/>
      <c r="H687" s="2398"/>
      <c r="I687" s="2399"/>
      <c r="J687" s="477"/>
      <c r="K687" s="477"/>
      <c r="L687" s="477"/>
      <c r="M687" s="2398"/>
      <c r="N687" s="2399"/>
      <c r="O687" s="477"/>
      <c r="P687" s="477"/>
      <c r="Q687" s="477"/>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398"/>
      <c r="D688" s="2399"/>
      <c r="E688" s="477"/>
      <c r="F688" s="477"/>
      <c r="G688" s="477"/>
      <c r="H688" s="2398"/>
      <c r="I688" s="2399"/>
      <c r="J688" s="477"/>
      <c r="K688" s="477"/>
      <c r="L688" s="477"/>
      <c r="M688" s="2398"/>
      <c r="N688" s="2399"/>
      <c r="O688" s="477"/>
      <c r="P688" s="477"/>
      <c r="Q688" s="477"/>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398"/>
      <c r="D689" s="2399"/>
      <c r="E689" s="477"/>
      <c r="F689" s="477"/>
      <c r="G689" s="477"/>
      <c r="H689" s="2398"/>
      <c r="I689" s="2399"/>
      <c r="J689" s="477"/>
      <c r="K689" s="477"/>
      <c r="L689" s="477"/>
      <c r="M689" s="2398"/>
      <c r="N689" s="2399"/>
      <c r="O689" s="477"/>
      <c r="P689" s="477"/>
      <c r="Q689" s="477"/>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398"/>
      <c r="D690" s="2399"/>
      <c r="E690" s="477"/>
      <c r="F690" s="477"/>
      <c r="G690" s="477"/>
      <c r="H690" s="2398"/>
      <c r="I690" s="2399"/>
      <c r="J690" s="477"/>
      <c r="K690" s="477"/>
      <c r="L690" s="477"/>
      <c r="M690" s="2398"/>
      <c r="N690" s="2399"/>
      <c r="O690" s="477"/>
      <c r="P690" s="477"/>
      <c r="Q690" s="477"/>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398"/>
      <c r="D691" s="2399"/>
      <c r="E691" s="477"/>
      <c r="F691" s="477"/>
      <c r="G691" s="477"/>
      <c r="H691" s="2398"/>
      <c r="I691" s="2399"/>
      <c r="J691" s="477"/>
      <c r="K691" s="477"/>
      <c r="L691" s="477"/>
      <c r="M691" s="2398"/>
      <c r="N691" s="2399"/>
      <c r="O691" s="477"/>
      <c r="P691" s="477"/>
      <c r="Q691" s="477"/>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398"/>
      <c r="D692" s="2399"/>
      <c r="E692" s="477"/>
      <c r="F692" s="477"/>
      <c r="G692" s="477"/>
      <c r="H692" s="2398"/>
      <c r="I692" s="2399"/>
      <c r="J692" s="477"/>
      <c r="K692" s="477"/>
      <c r="L692" s="477"/>
      <c r="M692" s="2398"/>
      <c r="N692" s="2399"/>
      <c r="O692" s="477"/>
      <c r="P692" s="477"/>
      <c r="Q692" s="477"/>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398"/>
      <c r="D693" s="2399"/>
      <c r="E693" s="477"/>
      <c r="F693" s="477"/>
      <c r="G693" s="477"/>
      <c r="H693" s="2398"/>
      <c r="I693" s="2399"/>
      <c r="J693" s="477"/>
      <c r="K693" s="477"/>
      <c r="L693" s="477"/>
      <c r="M693" s="2398"/>
      <c r="N693" s="2399"/>
      <c r="O693" s="477"/>
      <c r="P693" s="477"/>
      <c r="Q693" s="477"/>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398"/>
      <c r="D694" s="2399"/>
      <c r="E694" s="477"/>
      <c r="F694" s="477"/>
      <c r="G694" s="477"/>
      <c r="H694" s="2398"/>
      <c r="I694" s="2399"/>
      <c r="J694" s="477"/>
      <c r="K694" s="477"/>
      <c r="L694" s="477"/>
      <c r="M694" s="2398"/>
      <c r="N694" s="2399"/>
      <c r="O694" s="477"/>
      <c r="P694" s="477"/>
      <c r="Q694" s="477"/>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477"/>
      <c r="D695" s="477"/>
      <c r="E695" s="477"/>
      <c r="F695" s="477"/>
      <c r="G695" s="477"/>
      <c r="H695" s="477"/>
      <c r="I695" s="477"/>
      <c r="J695" s="477"/>
      <c r="K695" s="477"/>
      <c r="L695" s="477"/>
      <c r="M695" s="477"/>
      <c r="N695" s="477"/>
      <c r="O695" s="477"/>
      <c r="P695" s="477"/>
      <c r="Q695" s="477"/>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477"/>
      <c r="D696" s="477"/>
      <c r="E696" s="477"/>
      <c r="F696" s="477"/>
      <c r="G696" s="477"/>
      <c r="H696" s="477"/>
      <c r="I696" s="477"/>
      <c r="J696" s="477"/>
      <c r="K696" s="477"/>
      <c r="L696" s="477"/>
      <c r="M696" s="477"/>
      <c r="N696" s="477"/>
      <c r="O696" s="477"/>
      <c r="P696" s="477"/>
      <c r="Q696" s="477"/>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477"/>
      <c r="D697" s="477"/>
      <c r="E697" s="477"/>
      <c r="F697" s="477"/>
      <c r="G697" s="477"/>
      <c r="H697" s="477"/>
      <c r="I697" s="477"/>
      <c r="J697" s="477"/>
      <c r="K697" s="477"/>
      <c r="L697" s="477"/>
      <c r="M697" s="477"/>
      <c r="N697" s="477"/>
      <c r="O697" s="477"/>
      <c r="P697" s="477"/>
      <c r="Q697" s="477"/>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477"/>
      <c r="D698" s="477"/>
      <c r="E698" s="477"/>
      <c r="F698" s="477"/>
      <c r="G698" s="477"/>
      <c r="H698" s="477"/>
      <c r="I698" s="477"/>
      <c r="J698" s="477"/>
      <c r="K698" s="477"/>
      <c r="L698" s="477"/>
      <c r="M698" s="477"/>
      <c r="N698" s="477"/>
      <c r="O698" s="477"/>
      <c r="P698" s="477"/>
      <c r="Q698" s="477"/>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477"/>
      <c r="D699" s="477"/>
      <c r="E699" s="477"/>
      <c r="F699" s="477"/>
      <c r="G699" s="477"/>
      <c r="H699" s="477"/>
      <c r="I699" s="477"/>
      <c r="J699" s="477"/>
      <c r="K699" s="477"/>
      <c r="L699" s="477"/>
      <c r="M699" s="477"/>
      <c r="N699" s="477"/>
      <c r="O699" s="477"/>
      <c r="P699" s="477"/>
      <c r="Q699" s="477"/>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77"/>
      <c r="D700" s="477"/>
      <c r="E700" s="477"/>
      <c r="F700" s="477"/>
      <c r="G700" s="477"/>
      <c r="H700" s="477"/>
      <c r="I700" s="477"/>
      <c r="J700" s="477"/>
      <c r="K700" s="477"/>
      <c r="L700" s="477"/>
      <c r="M700" s="477"/>
      <c r="N700" s="477"/>
      <c r="O700" s="477"/>
      <c r="P700" s="477"/>
      <c r="Q700" s="477"/>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93"/>
      <c r="D701" s="493"/>
      <c r="E701" s="493"/>
      <c r="F701" s="493"/>
      <c r="G701" s="493"/>
      <c r="H701" s="493"/>
      <c r="I701" s="493"/>
      <c r="J701" s="493"/>
      <c r="K701" s="493"/>
      <c r="L701" s="493"/>
      <c r="M701" s="493"/>
      <c r="N701" s="493"/>
      <c r="O701" s="493"/>
      <c r="P701" s="493"/>
      <c r="Q701" s="493"/>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93"/>
      <c r="D702" s="493"/>
      <c r="E702" s="493"/>
      <c r="F702" s="493"/>
      <c r="G702" s="493"/>
      <c r="H702" s="493"/>
      <c r="I702" s="493"/>
      <c r="J702" s="493"/>
      <c r="K702" s="493"/>
      <c r="L702" s="493"/>
      <c r="M702" s="493"/>
      <c r="N702" s="493"/>
      <c r="O702" s="493"/>
      <c r="P702" s="493"/>
      <c r="Q702" s="493"/>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93"/>
      <c r="D703" s="493"/>
      <c r="E703" s="493"/>
      <c r="F703" s="493"/>
      <c r="G703" s="493"/>
      <c r="H703" s="493"/>
      <c r="I703" s="493"/>
      <c r="J703" s="493"/>
      <c r="K703" s="493"/>
      <c r="L703" s="493"/>
      <c r="M703" s="493"/>
      <c r="N703" s="493"/>
      <c r="O703" s="493"/>
      <c r="P703" s="493"/>
      <c r="Q703" s="493"/>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93"/>
      <c r="D704" s="493"/>
      <c r="E704" s="493"/>
      <c r="F704" s="493"/>
      <c r="G704" s="493"/>
      <c r="H704" s="493"/>
      <c r="I704" s="493"/>
      <c r="J704" s="493"/>
      <c r="K704" s="493"/>
      <c r="L704" s="493"/>
      <c r="M704" s="493"/>
      <c r="N704" s="493"/>
      <c r="O704" s="493"/>
      <c r="P704" s="493"/>
      <c r="Q704" s="493"/>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93"/>
      <c r="D705" s="493"/>
      <c r="E705" s="493"/>
      <c r="F705" s="493"/>
      <c r="G705" s="493"/>
      <c r="H705" s="493"/>
      <c r="I705" s="493"/>
      <c r="J705" s="493"/>
      <c r="K705" s="493"/>
      <c r="L705" s="493"/>
      <c r="M705" s="493"/>
      <c r="N705" s="493"/>
      <c r="O705" s="493"/>
      <c r="P705" s="493"/>
      <c r="Q705" s="493"/>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93"/>
      <c r="D706" s="493"/>
      <c r="E706" s="493"/>
      <c r="F706" s="493"/>
      <c r="G706" s="493"/>
      <c r="H706" s="493"/>
      <c r="I706" s="493"/>
      <c r="J706" s="493"/>
      <c r="K706" s="493"/>
      <c r="L706" s="493"/>
      <c r="M706" s="493"/>
      <c r="N706" s="493"/>
      <c r="O706" s="493"/>
      <c r="P706" s="493"/>
      <c r="Q706" s="493"/>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93"/>
      <c r="D707" s="493"/>
      <c r="E707" s="493"/>
      <c r="F707" s="493"/>
      <c r="G707" s="493"/>
      <c r="H707" s="493"/>
      <c r="I707" s="493"/>
      <c r="J707" s="493"/>
      <c r="K707" s="493"/>
      <c r="L707" s="493"/>
      <c r="M707" s="493"/>
      <c r="N707" s="493"/>
      <c r="O707" s="493"/>
      <c r="P707" s="493"/>
      <c r="Q707" s="493"/>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93"/>
      <c r="D708" s="493"/>
      <c r="E708" s="493"/>
      <c r="F708" s="493"/>
      <c r="G708" s="493"/>
      <c r="H708" s="493"/>
      <c r="I708" s="493"/>
      <c r="J708" s="493"/>
      <c r="K708" s="493"/>
      <c r="L708" s="493"/>
      <c r="M708" s="493"/>
      <c r="N708" s="493"/>
      <c r="O708" s="493"/>
      <c r="P708" s="493"/>
      <c r="Q708" s="493"/>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93"/>
      <c r="D709" s="493"/>
      <c r="E709" s="493"/>
      <c r="F709" s="493"/>
      <c r="G709" s="493"/>
      <c r="H709" s="493"/>
      <c r="I709" s="493"/>
      <c r="J709" s="493"/>
      <c r="K709" s="493"/>
      <c r="L709" s="493"/>
      <c r="M709" s="493"/>
      <c r="N709" s="493"/>
      <c r="O709" s="493"/>
      <c r="P709" s="493"/>
      <c r="Q709" s="493"/>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93"/>
      <c r="D710" s="493"/>
      <c r="E710" s="493"/>
      <c r="F710" s="493"/>
      <c r="G710" s="493"/>
      <c r="H710" s="493"/>
      <c r="I710" s="493"/>
      <c r="J710" s="493"/>
      <c r="K710" s="493"/>
      <c r="L710" s="493"/>
      <c r="M710" s="493"/>
      <c r="N710" s="493"/>
      <c r="O710" s="493"/>
      <c r="P710" s="493"/>
      <c r="Q710" s="493"/>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93"/>
      <c r="D711" s="493"/>
      <c r="E711" s="493"/>
      <c r="F711" s="493"/>
      <c r="G711" s="493"/>
      <c r="H711" s="493"/>
      <c r="I711" s="493"/>
      <c r="J711" s="493"/>
      <c r="K711" s="493"/>
      <c r="L711" s="493"/>
      <c r="M711" s="493"/>
      <c r="N711" s="493"/>
      <c r="O711" s="493"/>
      <c r="P711" s="493"/>
      <c r="Q711" s="493"/>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93"/>
      <c r="D712" s="493"/>
      <c r="E712" s="493"/>
      <c r="F712" s="493"/>
      <c r="G712" s="493"/>
      <c r="H712" s="493"/>
      <c r="I712" s="493"/>
      <c r="J712" s="493"/>
      <c r="K712" s="493"/>
      <c r="L712" s="493"/>
      <c r="M712" s="493"/>
      <c r="N712" s="493"/>
      <c r="O712" s="493"/>
      <c r="P712" s="493"/>
      <c r="Q712" s="493"/>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93"/>
      <c r="D713" s="493"/>
      <c r="E713" s="493"/>
      <c r="F713" s="493"/>
      <c r="G713" s="493"/>
      <c r="H713" s="493"/>
      <c r="I713" s="493"/>
      <c r="J713" s="493"/>
      <c r="K713" s="493"/>
      <c r="L713" s="493"/>
      <c r="M713" s="493"/>
      <c r="N713" s="493"/>
      <c r="O713" s="493"/>
      <c r="P713" s="493"/>
      <c r="Q713" s="493"/>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93"/>
      <c r="D714" s="493"/>
      <c r="E714" s="493"/>
      <c r="F714" s="493"/>
      <c r="G714" s="493"/>
      <c r="H714" s="493"/>
      <c r="I714" s="493"/>
      <c r="J714" s="493"/>
      <c r="K714" s="493"/>
      <c r="L714" s="493"/>
      <c r="M714" s="493"/>
      <c r="N714" s="493"/>
      <c r="O714" s="493"/>
      <c r="P714" s="493"/>
      <c r="Q714" s="493"/>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93"/>
      <c r="D715" s="493"/>
      <c r="E715" s="493"/>
      <c r="F715" s="493"/>
      <c r="G715" s="493"/>
      <c r="H715" s="493"/>
      <c r="I715" s="493"/>
      <c r="J715" s="493"/>
      <c r="K715" s="493"/>
      <c r="L715" s="493"/>
      <c r="M715" s="493"/>
      <c r="N715" s="493"/>
      <c r="O715" s="493"/>
      <c r="P715" s="493"/>
      <c r="Q715" s="493"/>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93"/>
      <c r="D716" s="493"/>
      <c r="E716" s="493"/>
      <c r="F716" s="493"/>
      <c r="G716" s="493"/>
      <c r="H716" s="493"/>
      <c r="I716" s="493"/>
      <c r="J716" s="493"/>
      <c r="K716" s="493"/>
      <c r="L716" s="493"/>
      <c r="M716" s="493"/>
      <c r="N716" s="493"/>
      <c r="O716" s="493"/>
      <c r="P716" s="493"/>
      <c r="Q716" s="493"/>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93"/>
      <c r="D717" s="493"/>
      <c r="E717" s="493"/>
      <c r="F717" s="493"/>
      <c r="G717" s="493"/>
      <c r="H717" s="493"/>
      <c r="I717" s="493"/>
      <c r="J717" s="493"/>
      <c r="K717" s="493"/>
      <c r="L717" s="493"/>
      <c r="M717" s="493"/>
      <c r="N717" s="493"/>
      <c r="O717" s="493"/>
      <c r="P717" s="493"/>
      <c r="Q717" s="493"/>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93"/>
      <c r="D718" s="493"/>
      <c r="E718" s="493"/>
      <c r="F718" s="493"/>
      <c r="G718" s="493"/>
      <c r="H718" s="493"/>
      <c r="I718" s="493"/>
      <c r="J718" s="493"/>
      <c r="K718" s="493"/>
      <c r="L718" s="493"/>
      <c r="M718" s="493"/>
      <c r="N718" s="493"/>
      <c r="O718" s="493"/>
      <c r="P718" s="493"/>
      <c r="Q718" s="493"/>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93"/>
      <c r="D719" s="493"/>
      <c r="E719" s="493"/>
      <c r="F719" s="493"/>
      <c r="G719" s="493"/>
      <c r="H719" s="493"/>
      <c r="I719" s="493"/>
      <c r="J719" s="493"/>
      <c r="K719" s="493"/>
      <c r="L719" s="493"/>
      <c r="M719" s="493"/>
      <c r="N719" s="493"/>
      <c r="O719" s="493"/>
      <c r="P719" s="493"/>
      <c r="Q719" s="493"/>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93"/>
      <c r="D720" s="493"/>
      <c r="E720" s="493"/>
      <c r="F720" s="493"/>
      <c r="G720" s="493"/>
      <c r="H720" s="493"/>
      <c r="I720" s="493"/>
      <c r="J720" s="493"/>
      <c r="K720" s="493"/>
      <c r="L720" s="493"/>
      <c r="M720" s="493"/>
      <c r="N720" s="493"/>
      <c r="O720" s="493"/>
      <c r="P720" s="493"/>
      <c r="Q720" s="493"/>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93"/>
      <c r="D721" s="493"/>
      <c r="E721" s="493"/>
      <c r="F721" s="493"/>
      <c r="G721" s="493"/>
      <c r="H721" s="493"/>
      <c r="I721" s="493"/>
      <c r="J721" s="493"/>
      <c r="K721" s="493"/>
      <c r="L721" s="493"/>
      <c r="M721" s="493"/>
      <c r="N721" s="493"/>
      <c r="O721" s="493"/>
      <c r="P721" s="493"/>
      <c r="Q721" s="493"/>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93"/>
      <c r="D722" s="493"/>
      <c r="E722" s="493"/>
      <c r="F722" s="493"/>
      <c r="G722" s="493"/>
      <c r="H722" s="493"/>
      <c r="I722" s="493"/>
      <c r="J722" s="493"/>
      <c r="K722" s="493"/>
      <c r="L722" s="493"/>
      <c r="M722" s="493"/>
      <c r="N722" s="493"/>
      <c r="O722" s="493"/>
      <c r="P722" s="493"/>
      <c r="Q722" s="493"/>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93"/>
      <c r="D723" s="493"/>
      <c r="E723" s="493"/>
      <c r="F723" s="493"/>
      <c r="G723" s="493"/>
      <c r="H723" s="493"/>
      <c r="I723" s="493"/>
      <c r="J723" s="493"/>
      <c r="K723" s="493"/>
      <c r="L723" s="493"/>
      <c r="M723" s="493"/>
      <c r="N723" s="493"/>
      <c r="O723" s="493"/>
      <c r="P723" s="493"/>
      <c r="Q723" s="493"/>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93"/>
      <c r="D724" s="493"/>
      <c r="E724" s="493"/>
      <c r="F724" s="493"/>
      <c r="G724" s="493"/>
      <c r="H724" s="493"/>
      <c r="I724" s="493"/>
      <c r="J724" s="493"/>
      <c r="K724" s="493"/>
      <c r="L724" s="493"/>
      <c r="M724" s="493"/>
      <c r="N724" s="493"/>
      <c r="O724" s="493"/>
      <c r="P724" s="493"/>
      <c r="Q724" s="493"/>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93"/>
      <c r="D725" s="493"/>
      <c r="E725" s="493"/>
      <c r="F725" s="493"/>
      <c r="G725" s="493"/>
      <c r="H725" s="493"/>
      <c r="I725" s="493"/>
      <c r="J725" s="493"/>
      <c r="K725" s="493"/>
      <c r="L725" s="493"/>
      <c r="M725" s="493"/>
      <c r="N725" s="493"/>
      <c r="O725" s="493"/>
      <c r="P725" s="493"/>
      <c r="Q725" s="493"/>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93"/>
      <c r="D726" s="493"/>
      <c r="E726" s="493"/>
      <c r="F726" s="493"/>
      <c r="G726" s="493"/>
      <c r="H726" s="493"/>
      <c r="I726" s="493"/>
      <c r="J726" s="493"/>
      <c r="K726" s="493"/>
      <c r="L726" s="493"/>
      <c r="M726" s="493"/>
      <c r="N726" s="493"/>
      <c r="O726" s="493"/>
      <c r="P726" s="493"/>
      <c r="Q726" s="493"/>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93"/>
      <c r="D727" s="493"/>
      <c r="E727" s="493"/>
      <c r="F727" s="493"/>
      <c r="G727" s="493"/>
      <c r="H727" s="493"/>
      <c r="I727" s="493"/>
      <c r="J727" s="493"/>
      <c r="K727" s="493"/>
      <c r="L727" s="493"/>
      <c r="M727" s="493"/>
      <c r="N727" s="493"/>
      <c r="O727" s="493"/>
      <c r="P727" s="493"/>
      <c r="Q727" s="493"/>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93"/>
      <c r="D728" s="493"/>
      <c r="E728" s="493"/>
      <c r="F728" s="493"/>
      <c r="G728" s="493"/>
      <c r="H728" s="493"/>
      <c r="I728" s="493"/>
      <c r="J728" s="493"/>
      <c r="K728" s="493"/>
      <c r="L728" s="493"/>
      <c r="M728" s="493"/>
      <c r="N728" s="493"/>
      <c r="O728" s="493"/>
      <c r="P728" s="493"/>
      <c r="Q728" s="493"/>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93"/>
      <c r="D729" s="493"/>
      <c r="E729" s="493"/>
      <c r="F729" s="493"/>
      <c r="G729" s="493"/>
      <c r="H729" s="493"/>
      <c r="I729" s="493"/>
      <c r="J729" s="493"/>
      <c r="K729" s="493"/>
      <c r="L729" s="493"/>
      <c r="M729" s="493"/>
      <c r="N729" s="493"/>
      <c r="O729" s="493"/>
      <c r="P729" s="493"/>
      <c r="Q729" s="493"/>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93"/>
      <c r="D730" s="493"/>
      <c r="E730" s="493"/>
      <c r="F730" s="493"/>
      <c r="G730" s="493"/>
      <c r="H730" s="493"/>
      <c r="I730" s="493"/>
      <c r="J730" s="493"/>
      <c r="K730" s="493"/>
      <c r="L730" s="493"/>
      <c r="M730" s="493"/>
      <c r="N730" s="493"/>
      <c r="O730" s="493"/>
      <c r="P730" s="493"/>
      <c r="Q730" s="493"/>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93"/>
      <c r="D731" s="493"/>
      <c r="E731" s="493"/>
      <c r="F731" s="493"/>
      <c r="G731" s="493"/>
      <c r="H731" s="493"/>
      <c r="I731" s="493"/>
      <c r="J731" s="493"/>
      <c r="K731" s="493"/>
      <c r="L731" s="493"/>
      <c r="M731" s="493"/>
      <c r="N731" s="493"/>
      <c r="O731" s="493"/>
      <c r="P731" s="493"/>
      <c r="Q731" s="493"/>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93"/>
      <c r="D732" s="493"/>
      <c r="E732" s="493"/>
      <c r="F732" s="493"/>
      <c r="G732" s="493"/>
      <c r="H732" s="493"/>
      <c r="I732" s="493"/>
      <c r="J732" s="493"/>
      <c r="K732" s="493"/>
      <c r="L732" s="493"/>
      <c r="M732" s="493"/>
      <c r="N732" s="493"/>
      <c r="O732" s="493"/>
      <c r="P732" s="493"/>
      <c r="Q732" s="493"/>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93"/>
      <c r="D733" s="493"/>
      <c r="E733" s="493"/>
      <c r="F733" s="493"/>
      <c r="G733" s="493"/>
      <c r="H733" s="493"/>
      <c r="I733" s="493"/>
      <c r="J733" s="493"/>
      <c r="K733" s="493"/>
      <c r="L733" s="493"/>
      <c r="M733" s="493"/>
      <c r="N733" s="493"/>
      <c r="O733" s="493"/>
      <c r="P733" s="493"/>
      <c r="Q733" s="493"/>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93"/>
      <c r="D734" s="493"/>
      <c r="E734" s="493"/>
      <c r="F734" s="493"/>
      <c r="G734" s="493"/>
      <c r="H734" s="493"/>
      <c r="I734" s="493"/>
      <c r="J734" s="493"/>
      <c r="K734" s="493"/>
      <c r="L734" s="493"/>
      <c r="M734" s="493"/>
      <c r="N734" s="493"/>
      <c r="O734" s="493"/>
      <c r="P734" s="493"/>
      <c r="Q734" s="493"/>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93"/>
      <c r="D735" s="493"/>
      <c r="E735" s="493"/>
      <c r="F735" s="493"/>
      <c r="G735" s="493"/>
      <c r="H735" s="493"/>
      <c r="I735" s="493"/>
      <c r="J735" s="493"/>
      <c r="K735" s="493"/>
      <c r="L735" s="493"/>
      <c r="M735" s="493"/>
      <c r="N735" s="493"/>
      <c r="O735" s="493"/>
      <c r="P735" s="493"/>
      <c r="Q735" s="493"/>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93"/>
      <c r="D736" s="493"/>
      <c r="E736" s="493"/>
      <c r="F736" s="493"/>
      <c r="G736" s="493"/>
      <c r="H736" s="493"/>
      <c r="I736" s="493"/>
      <c r="J736" s="493"/>
      <c r="K736" s="493"/>
      <c r="L736" s="493"/>
      <c r="M736" s="493"/>
      <c r="N736" s="493"/>
      <c r="O736" s="493"/>
      <c r="P736" s="493"/>
      <c r="Q736" s="493"/>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93"/>
      <c r="D737" s="493"/>
      <c r="E737" s="493"/>
      <c r="F737" s="493"/>
      <c r="G737" s="493"/>
      <c r="H737" s="493"/>
      <c r="I737" s="493"/>
      <c r="J737" s="493"/>
      <c r="K737" s="493"/>
      <c r="L737" s="493"/>
      <c r="M737" s="493"/>
      <c r="N737" s="493"/>
      <c r="O737" s="493"/>
      <c r="P737" s="493"/>
      <c r="Q737" s="493"/>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93"/>
      <c r="D738" s="493"/>
      <c r="E738" s="493"/>
      <c r="F738" s="493"/>
      <c r="G738" s="493"/>
      <c r="H738" s="493"/>
      <c r="I738" s="493"/>
      <c r="J738" s="493"/>
      <c r="K738" s="493"/>
      <c r="L738" s="493"/>
      <c r="M738" s="493"/>
      <c r="N738" s="493"/>
      <c r="O738" s="493"/>
      <c r="P738" s="493"/>
      <c r="Q738" s="493"/>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93"/>
      <c r="D739" s="493"/>
      <c r="E739" s="493"/>
      <c r="F739" s="493"/>
      <c r="G739" s="493"/>
      <c r="H739" s="493"/>
      <c r="I739" s="493"/>
      <c r="J739" s="493"/>
      <c r="K739" s="493"/>
      <c r="L739" s="493"/>
      <c r="M739" s="493"/>
      <c r="N739" s="493"/>
      <c r="O739" s="493"/>
      <c r="P739" s="493"/>
      <c r="Q739" s="493"/>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93"/>
      <c r="D740" s="493"/>
      <c r="E740" s="493"/>
      <c r="F740" s="493"/>
      <c r="G740" s="493"/>
      <c r="H740" s="493"/>
      <c r="I740" s="493"/>
      <c r="J740" s="493"/>
      <c r="K740" s="493"/>
      <c r="L740" s="493"/>
      <c r="M740" s="493"/>
      <c r="N740" s="493"/>
      <c r="O740" s="493"/>
      <c r="P740" s="493"/>
      <c r="Q740" s="493"/>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93"/>
      <c r="D741" s="493"/>
      <c r="E741" s="493"/>
      <c r="F741" s="493"/>
      <c r="G741" s="493"/>
      <c r="H741" s="493"/>
      <c r="I741" s="493"/>
      <c r="J741" s="493"/>
      <c r="K741" s="493"/>
      <c r="L741" s="493"/>
      <c r="M741" s="493"/>
      <c r="N741" s="493"/>
      <c r="O741" s="493"/>
      <c r="P741" s="493"/>
      <c r="Q741" s="493"/>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93"/>
      <c r="D742" s="493"/>
      <c r="E742" s="493"/>
      <c r="F742" s="493"/>
      <c r="G742" s="493"/>
      <c r="H742" s="493"/>
      <c r="I742" s="493"/>
      <c r="J742" s="493"/>
      <c r="K742" s="493"/>
      <c r="L742" s="493"/>
      <c r="M742" s="493"/>
      <c r="N742" s="493"/>
      <c r="O742" s="493"/>
      <c r="P742" s="493"/>
      <c r="Q742" s="493"/>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93"/>
      <c r="D743" s="493"/>
      <c r="E743" s="493"/>
      <c r="F743" s="493"/>
      <c r="G743" s="493"/>
      <c r="H743" s="493"/>
      <c r="I743" s="493"/>
      <c r="J743" s="493"/>
      <c r="K743" s="493"/>
      <c r="L743" s="493"/>
      <c r="M743" s="493"/>
      <c r="N743" s="493"/>
      <c r="O743" s="493"/>
      <c r="P743" s="493"/>
      <c r="Q743" s="493"/>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93"/>
      <c r="D744" s="493"/>
      <c r="E744" s="493"/>
      <c r="F744" s="493"/>
      <c r="G744" s="493"/>
      <c r="H744" s="493"/>
      <c r="I744" s="493"/>
      <c r="J744" s="493"/>
      <c r="K744" s="493"/>
      <c r="L744" s="493"/>
      <c r="M744" s="493"/>
      <c r="N744" s="493"/>
      <c r="O744" s="493"/>
      <c r="P744" s="493"/>
      <c r="Q744" s="493"/>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93"/>
      <c r="D745" s="493"/>
      <c r="E745" s="493"/>
      <c r="F745" s="493"/>
      <c r="G745" s="493"/>
      <c r="H745" s="493"/>
      <c r="I745" s="493"/>
      <c r="J745" s="493"/>
      <c r="K745" s="493"/>
      <c r="L745" s="493"/>
      <c r="M745" s="493"/>
      <c r="N745" s="493"/>
      <c r="O745" s="493"/>
      <c r="P745" s="493"/>
      <c r="Q745" s="493"/>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93"/>
      <c r="D746" s="493"/>
      <c r="E746" s="493"/>
      <c r="F746" s="493"/>
      <c r="G746" s="493"/>
      <c r="H746" s="493"/>
      <c r="I746" s="493"/>
      <c r="J746" s="493"/>
      <c r="K746" s="493"/>
      <c r="L746" s="493"/>
      <c r="M746" s="493"/>
      <c r="N746" s="493"/>
      <c r="O746" s="493"/>
      <c r="P746" s="493"/>
      <c r="Q746" s="493"/>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93"/>
      <c r="D747" s="493"/>
      <c r="E747" s="493"/>
      <c r="F747" s="493"/>
      <c r="G747" s="493"/>
      <c r="H747" s="493"/>
      <c r="I747" s="493"/>
      <c r="J747" s="493"/>
      <c r="K747" s="493"/>
      <c r="L747" s="493"/>
      <c r="M747" s="493"/>
      <c r="N747" s="493"/>
      <c r="O747" s="493"/>
      <c r="P747" s="493"/>
      <c r="Q747" s="493"/>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93"/>
      <c r="D748" s="493"/>
      <c r="E748" s="493"/>
      <c r="F748" s="493"/>
      <c r="G748" s="493"/>
      <c r="H748" s="493"/>
      <c r="I748" s="493"/>
      <c r="J748" s="493"/>
      <c r="K748" s="493"/>
      <c r="L748" s="493"/>
      <c r="M748" s="493"/>
      <c r="N748" s="493"/>
      <c r="O748" s="493"/>
      <c r="P748" s="493"/>
      <c r="Q748" s="493"/>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93"/>
      <c r="D749" s="493"/>
      <c r="E749" s="493"/>
      <c r="F749" s="493"/>
      <c r="G749" s="493"/>
      <c r="H749" s="493"/>
      <c r="I749" s="493"/>
      <c r="J749" s="493"/>
      <c r="K749" s="493"/>
      <c r="L749" s="493"/>
      <c r="M749" s="493"/>
      <c r="N749" s="493"/>
      <c r="O749" s="493"/>
      <c r="P749" s="493"/>
      <c r="Q749" s="493"/>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93"/>
      <c r="D750" s="493"/>
      <c r="E750" s="493"/>
      <c r="F750" s="493"/>
      <c r="G750" s="493"/>
      <c r="H750" s="493"/>
      <c r="I750" s="493"/>
      <c r="J750" s="493"/>
      <c r="K750" s="493"/>
      <c r="L750" s="493"/>
      <c r="M750" s="493"/>
      <c r="N750" s="493"/>
      <c r="O750" s="493"/>
      <c r="P750" s="493"/>
      <c r="Q750" s="493"/>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93"/>
      <c r="D751" s="493"/>
      <c r="E751" s="493"/>
      <c r="F751" s="493"/>
      <c r="G751" s="493"/>
      <c r="H751" s="493"/>
      <c r="I751" s="493"/>
      <c r="J751" s="493"/>
      <c r="K751" s="493"/>
      <c r="L751" s="493"/>
      <c r="M751" s="493"/>
      <c r="N751" s="493"/>
      <c r="O751" s="493"/>
      <c r="P751" s="493"/>
      <c r="Q751" s="493"/>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93"/>
      <c r="D752" s="493"/>
      <c r="E752" s="493"/>
      <c r="F752" s="493"/>
      <c r="G752" s="493"/>
      <c r="H752" s="493"/>
      <c r="I752" s="493"/>
      <c r="J752" s="493"/>
      <c r="K752" s="493"/>
      <c r="L752" s="493"/>
      <c r="M752" s="493"/>
      <c r="N752" s="493"/>
      <c r="O752" s="493"/>
      <c r="P752" s="493"/>
      <c r="Q752" s="493"/>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93"/>
      <c r="D753" s="493"/>
      <c r="E753" s="493"/>
      <c r="F753" s="493"/>
      <c r="G753" s="493"/>
      <c r="H753" s="493"/>
      <c r="I753" s="493"/>
      <c r="J753" s="493"/>
      <c r="K753" s="493"/>
      <c r="L753" s="493"/>
      <c r="M753" s="493"/>
      <c r="N753" s="493"/>
      <c r="O753" s="493"/>
      <c r="P753" s="493"/>
      <c r="Q753" s="493"/>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93"/>
      <c r="D754" s="493"/>
      <c r="E754" s="493"/>
      <c r="F754" s="493"/>
      <c r="G754" s="493"/>
      <c r="H754" s="493"/>
      <c r="I754" s="493"/>
      <c r="J754" s="493"/>
      <c r="K754" s="493"/>
      <c r="L754" s="493"/>
      <c r="M754" s="493"/>
      <c r="N754" s="493"/>
      <c r="O754" s="493"/>
      <c r="P754" s="493"/>
      <c r="Q754" s="493"/>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93"/>
      <c r="D755" s="493"/>
      <c r="E755" s="493"/>
      <c r="F755" s="493"/>
      <c r="G755" s="493"/>
      <c r="H755" s="493"/>
      <c r="I755" s="493"/>
      <c r="J755" s="493"/>
      <c r="K755" s="493"/>
      <c r="L755" s="493"/>
      <c r="M755" s="493"/>
      <c r="N755" s="493"/>
      <c r="O755" s="493"/>
      <c r="P755" s="493"/>
      <c r="Q755" s="493"/>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93"/>
      <c r="D756" s="493"/>
      <c r="E756" s="493"/>
      <c r="F756" s="493"/>
      <c r="G756" s="493"/>
      <c r="H756" s="493"/>
      <c r="I756" s="493"/>
      <c r="J756" s="493"/>
      <c r="K756" s="493"/>
      <c r="L756" s="493"/>
      <c r="M756" s="493"/>
      <c r="N756" s="493"/>
      <c r="O756" s="493"/>
      <c r="P756" s="493"/>
      <c r="Q756" s="493"/>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93"/>
      <c r="D757" s="493"/>
      <c r="E757" s="493"/>
      <c r="F757" s="493"/>
      <c r="G757" s="493"/>
      <c r="H757" s="493"/>
      <c r="I757" s="493"/>
      <c r="J757" s="493"/>
      <c r="K757" s="493"/>
      <c r="L757" s="493"/>
      <c r="M757" s="493"/>
      <c r="N757" s="493"/>
      <c r="O757" s="493"/>
      <c r="P757" s="493"/>
      <c r="Q757" s="493"/>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93"/>
      <c r="D758" s="493"/>
      <c r="E758" s="493"/>
      <c r="F758" s="493"/>
      <c r="G758" s="493"/>
      <c r="H758" s="493"/>
      <c r="I758" s="493"/>
      <c r="J758" s="493"/>
      <c r="K758" s="493"/>
      <c r="L758" s="493"/>
      <c r="M758" s="493"/>
      <c r="N758" s="493"/>
      <c r="O758" s="493"/>
      <c r="P758" s="493"/>
      <c r="Q758" s="493"/>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93"/>
      <c r="D759" s="493"/>
      <c r="E759" s="493"/>
      <c r="F759" s="493"/>
      <c r="G759" s="493"/>
      <c r="H759" s="493"/>
      <c r="I759" s="493"/>
      <c r="J759" s="493"/>
      <c r="K759" s="493"/>
      <c r="L759" s="493"/>
      <c r="M759" s="493"/>
      <c r="N759" s="493"/>
      <c r="O759" s="493"/>
      <c r="P759" s="493"/>
      <c r="Q759" s="493"/>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93"/>
      <c r="D760" s="493"/>
      <c r="E760" s="493"/>
      <c r="F760" s="493"/>
      <c r="G760" s="493"/>
      <c r="H760" s="493"/>
      <c r="I760" s="493"/>
      <c r="J760" s="493"/>
      <c r="K760" s="493"/>
      <c r="L760" s="493"/>
      <c r="M760" s="493"/>
      <c r="N760" s="493"/>
      <c r="O760" s="493"/>
      <c r="P760" s="493"/>
      <c r="Q760" s="493"/>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93"/>
      <c r="D761" s="493"/>
      <c r="E761" s="493"/>
      <c r="F761" s="493"/>
      <c r="G761" s="493"/>
      <c r="H761" s="493"/>
      <c r="I761" s="493"/>
      <c r="J761" s="493"/>
      <c r="K761" s="493"/>
      <c r="L761" s="493"/>
      <c r="M761" s="493"/>
      <c r="N761" s="493"/>
      <c r="O761" s="493"/>
      <c r="P761" s="493"/>
      <c r="Q761" s="493"/>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93"/>
      <c r="D762" s="493"/>
      <c r="E762" s="493"/>
      <c r="F762" s="493"/>
      <c r="G762" s="493"/>
      <c r="H762" s="493"/>
      <c r="I762" s="493"/>
      <c r="J762" s="493"/>
      <c r="K762" s="493"/>
      <c r="L762" s="493"/>
      <c r="M762" s="493"/>
      <c r="N762" s="493"/>
      <c r="O762" s="493"/>
      <c r="P762" s="493"/>
      <c r="Q762" s="493"/>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93"/>
      <c r="D763" s="493"/>
      <c r="E763" s="493"/>
      <c r="F763" s="493"/>
      <c r="G763" s="493"/>
      <c r="H763" s="493"/>
      <c r="I763" s="493"/>
      <c r="J763" s="493"/>
      <c r="K763" s="493"/>
      <c r="L763" s="493"/>
      <c r="M763" s="493"/>
      <c r="N763" s="493"/>
      <c r="O763" s="493"/>
      <c r="P763" s="493"/>
      <c r="Q763" s="493"/>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93"/>
      <c r="D764" s="493"/>
      <c r="E764" s="493"/>
      <c r="F764" s="493"/>
      <c r="G764" s="493"/>
      <c r="H764" s="493"/>
      <c r="I764" s="493"/>
      <c r="J764" s="493"/>
      <c r="K764" s="493"/>
      <c r="L764" s="493"/>
      <c r="M764" s="493"/>
      <c r="N764" s="493"/>
      <c r="O764" s="493"/>
      <c r="P764" s="493"/>
      <c r="Q764" s="493"/>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93"/>
      <c r="D765" s="493"/>
      <c r="E765" s="493"/>
      <c r="F765" s="493"/>
      <c r="G765" s="493"/>
      <c r="H765" s="493"/>
      <c r="I765" s="493"/>
      <c r="J765" s="493"/>
      <c r="K765" s="493"/>
      <c r="L765" s="493"/>
      <c r="M765" s="493"/>
      <c r="N765" s="493"/>
      <c r="O765" s="493"/>
      <c r="P765" s="493"/>
      <c r="Q765" s="493"/>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93"/>
      <c r="D766" s="493"/>
      <c r="E766" s="493"/>
      <c r="F766" s="493"/>
      <c r="G766" s="493"/>
      <c r="H766" s="493"/>
      <c r="I766" s="493"/>
      <c r="J766" s="493"/>
      <c r="K766" s="493"/>
      <c r="L766" s="493"/>
      <c r="M766" s="493"/>
      <c r="N766" s="493"/>
      <c r="O766" s="493"/>
      <c r="P766" s="493"/>
      <c r="Q766" s="493"/>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93"/>
      <c r="D767" s="493"/>
      <c r="E767" s="493"/>
      <c r="F767" s="493"/>
      <c r="G767" s="493"/>
      <c r="H767" s="493"/>
      <c r="I767" s="493"/>
      <c r="J767" s="493"/>
      <c r="K767" s="493"/>
      <c r="L767" s="493"/>
      <c r="M767" s="493"/>
      <c r="N767" s="493"/>
      <c r="O767" s="493"/>
      <c r="P767" s="493"/>
      <c r="Q767" s="493"/>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93"/>
      <c r="D768" s="493"/>
      <c r="E768" s="493"/>
      <c r="F768" s="493"/>
      <c r="G768" s="493"/>
      <c r="H768" s="493"/>
      <c r="I768" s="493"/>
      <c r="J768" s="493"/>
      <c r="K768" s="493"/>
      <c r="L768" s="493"/>
      <c r="M768" s="493"/>
      <c r="N768" s="493"/>
      <c r="O768" s="493"/>
      <c r="P768" s="493"/>
      <c r="Q768" s="493"/>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93"/>
      <c r="D769" s="493"/>
      <c r="E769" s="493"/>
      <c r="F769" s="493"/>
      <c r="G769" s="493"/>
      <c r="H769" s="493"/>
      <c r="I769" s="493"/>
      <c r="J769" s="493"/>
      <c r="K769" s="493"/>
      <c r="L769" s="493"/>
      <c r="M769" s="493"/>
      <c r="N769" s="493"/>
      <c r="O769" s="493"/>
      <c r="P769" s="493"/>
      <c r="Q769" s="493"/>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93"/>
      <c r="D770" s="493"/>
      <c r="E770" s="493"/>
      <c r="F770" s="493"/>
      <c r="G770" s="493"/>
      <c r="H770" s="493"/>
      <c r="I770" s="493"/>
      <c r="J770" s="493"/>
      <c r="K770" s="493"/>
      <c r="L770" s="493"/>
      <c r="M770" s="493"/>
      <c r="N770" s="493"/>
      <c r="O770" s="493"/>
      <c r="P770" s="493"/>
      <c r="Q770" s="493"/>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93"/>
      <c r="D771" s="493"/>
      <c r="E771" s="493"/>
      <c r="F771" s="493"/>
      <c r="G771" s="493"/>
      <c r="H771" s="493"/>
      <c r="I771" s="493"/>
      <c r="J771" s="493"/>
      <c r="K771" s="493"/>
      <c r="L771" s="493"/>
      <c r="M771" s="493"/>
      <c r="N771" s="493"/>
      <c r="O771" s="493"/>
      <c r="P771" s="493"/>
      <c r="Q771" s="493"/>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93"/>
      <c r="D772" s="493"/>
      <c r="E772" s="493"/>
      <c r="F772" s="493"/>
      <c r="G772" s="493"/>
      <c r="H772" s="493"/>
      <c r="I772" s="493"/>
      <c r="J772" s="493"/>
      <c r="K772" s="493"/>
      <c r="L772" s="493"/>
      <c r="M772" s="493"/>
      <c r="N772" s="493"/>
      <c r="O772" s="493"/>
      <c r="P772" s="493"/>
      <c r="Q772" s="493"/>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93"/>
      <c r="D773" s="493"/>
      <c r="E773" s="493"/>
      <c r="F773" s="493"/>
      <c r="G773" s="493"/>
      <c r="H773" s="493"/>
      <c r="I773" s="493"/>
      <c r="J773" s="493"/>
      <c r="K773" s="493"/>
      <c r="L773" s="493"/>
      <c r="M773" s="493"/>
      <c r="N773" s="493"/>
      <c r="O773" s="493"/>
      <c r="P773" s="493"/>
      <c r="Q773" s="493"/>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93"/>
      <c r="D774" s="493"/>
      <c r="E774" s="493"/>
      <c r="F774" s="493"/>
      <c r="G774" s="493"/>
      <c r="H774" s="493"/>
      <c r="I774" s="493"/>
      <c r="J774" s="493"/>
      <c r="K774" s="493"/>
      <c r="L774" s="493"/>
      <c r="M774" s="493"/>
      <c r="N774" s="493"/>
      <c r="O774" s="493"/>
      <c r="P774" s="493"/>
      <c r="Q774" s="493"/>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93"/>
      <c r="D775" s="493"/>
      <c r="E775" s="493"/>
      <c r="F775" s="493"/>
      <c r="G775" s="493"/>
      <c r="H775" s="493"/>
      <c r="I775" s="493"/>
      <c r="J775" s="493"/>
      <c r="K775" s="493"/>
      <c r="L775" s="493"/>
      <c r="M775" s="493"/>
      <c r="N775" s="493"/>
      <c r="O775" s="493"/>
      <c r="P775" s="493"/>
      <c r="Q775" s="493"/>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93"/>
      <c r="D776" s="493"/>
      <c r="E776" s="493"/>
      <c r="F776" s="493"/>
      <c r="G776" s="493"/>
      <c r="H776" s="493"/>
      <c r="I776" s="493"/>
      <c r="J776" s="493"/>
      <c r="K776" s="493"/>
      <c r="L776" s="493"/>
      <c r="M776" s="493"/>
      <c r="N776" s="493"/>
      <c r="O776" s="493"/>
      <c r="P776" s="493"/>
      <c r="Q776" s="493"/>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93"/>
      <c r="D777" s="493"/>
      <c r="E777" s="493"/>
      <c r="F777" s="493"/>
      <c r="G777" s="493"/>
      <c r="H777" s="493"/>
      <c r="I777" s="493"/>
      <c r="J777" s="493"/>
      <c r="K777" s="493"/>
      <c r="L777" s="493"/>
      <c r="M777" s="493"/>
      <c r="N777" s="493"/>
      <c r="O777" s="493"/>
      <c r="P777" s="493"/>
      <c r="Q777" s="493"/>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93"/>
      <c r="D778" s="493"/>
      <c r="E778" s="493"/>
      <c r="F778" s="493"/>
      <c r="G778" s="493"/>
      <c r="H778" s="493"/>
      <c r="I778" s="493"/>
      <c r="J778" s="493"/>
      <c r="K778" s="493"/>
      <c r="L778" s="493"/>
      <c r="M778" s="493"/>
      <c r="N778" s="493"/>
      <c r="O778" s="493"/>
      <c r="P778" s="493"/>
      <c r="Q778" s="493"/>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93"/>
      <c r="D779" s="493"/>
      <c r="E779" s="493"/>
      <c r="F779" s="493"/>
      <c r="G779" s="493"/>
      <c r="H779" s="493"/>
      <c r="I779" s="493"/>
      <c r="J779" s="493"/>
      <c r="K779" s="493"/>
      <c r="L779" s="493"/>
      <c r="M779" s="493"/>
      <c r="N779" s="493"/>
      <c r="O779" s="493"/>
      <c r="P779" s="493"/>
      <c r="Q779" s="493"/>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93"/>
      <c r="D780" s="493"/>
      <c r="E780" s="493"/>
      <c r="F780" s="493"/>
      <c r="G780" s="493"/>
      <c r="H780" s="493"/>
      <c r="I780" s="493"/>
      <c r="J780" s="493"/>
      <c r="K780" s="493"/>
      <c r="L780" s="493"/>
      <c r="M780" s="493"/>
      <c r="N780" s="493"/>
      <c r="O780" s="493"/>
      <c r="P780" s="493"/>
      <c r="Q780" s="493"/>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93"/>
      <c r="D781" s="493"/>
      <c r="E781" s="493"/>
      <c r="F781" s="493"/>
      <c r="G781" s="493"/>
      <c r="H781" s="493"/>
      <c r="I781" s="493"/>
      <c r="J781" s="493"/>
      <c r="K781" s="493"/>
      <c r="L781" s="493"/>
      <c r="M781" s="493"/>
      <c r="N781" s="493"/>
      <c r="O781" s="493"/>
      <c r="P781" s="493"/>
      <c r="Q781" s="493"/>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93"/>
      <c r="D782" s="493"/>
      <c r="E782" s="493"/>
      <c r="F782" s="493"/>
      <c r="G782" s="493"/>
      <c r="H782" s="493"/>
      <c r="I782" s="493"/>
      <c r="J782" s="493"/>
      <c r="K782" s="493"/>
      <c r="L782" s="493"/>
      <c r="M782" s="493"/>
      <c r="N782" s="493"/>
      <c r="O782" s="493"/>
      <c r="P782" s="493"/>
      <c r="Q782" s="493"/>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93"/>
      <c r="D783" s="493"/>
      <c r="E783" s="493"/>
      <c r="F783" s="493"/>
      <c r="G783" s="493"/>
      <c r="H783" s="493"/>
      <c r="I783" s="493"/>
      <c r="J783" s="493"/>
      <c r="K783" s="493"/>
      <c r="L783" s="493"/>
      <c r="M783" s="493"/>
      <c r="N783" s="493"/>
      <c r="O783" s="493"/>
      <c r="P783" s="493"/>
      <c r="Q783" s="493"/>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93"/>
      <c r="D784" s="493"/>
      <c r="E784" s="493"/>
      <c r="F784" s="493"/>
      <c r="G784" s="493"/>
      <c r="H784" s="493"/>
      <c r="I784" s="493"/>
      <c r="J784" s="493"/>
      <c r="K784" s="493"/>
      <c r="L784" s="493"/>
      <c r="M784" s="493"/>
      <c r="N784" s="493"/>
      <c r="O784" s="493"/>
      <c r="P784" s="493"/>
      <c r="Q784" s="493"/>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93"/>
      <c r="D785" s="493"/>
      <c r="E785" s="493"/>
      <c r="F785" s="493"/>
      <c r="G785" s="493"/>
      <c r="H785" s="493"/>
      <c r="I785" s="493"/>
      <c r="J785" s="493"/>
      <c r="K785" s="493"/>
      <c r="L785" s="493"/>
      <c r="M785" s="493"/>
      <c r="N785" s="493"/>
      <c r="O785" s="493"/>
      <c r="P785" s="493"/>
      <c r="Q785" s="493"/>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93"/>
      <c r="D786" s="493"/>
      <c r="E786" s="493"/>
      <c r="F786" s="493"/>
      <c r="G786" s="493"/>
      <c r="H786" s="493"/>
      <c r="I786" s="493"/>
      <c r="J786" s="493"/>
      <c r="K786" s="493"/>
      <c r="L786" s="493"/>
      <c r="M786" s="493"/>
      <c r="N786" s="493"/>
      <c r="O786" s="493"/>
      <c r="P786" s="493"/>
      <c r="Q786" s="493"/>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93"/>
      <c r="D787" s="493"/>
      <c r="E787" s="493"/>
      <c r="F787" s="493"/>
      <c r="G787" s="493"/>
      <c r="H787" s="493"/>
      <c r="I787" s="493"/>
      <c r="J787" s="493"/>
      <c r="K787" s="493"/>
      <c r="L787" s="493"/>
      <c r="M787" s="493"/>
      <c r="N787" s="493"/>
      <c r="O787" s="493"/>
      <c r="P787" s="493"/>
      <c r="Q787" s="493"/>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93"/>
      <c r="D788" s="493"/>
      <c r="E788" s="493"/>
      <c r="F788" s="493"/>
      <c r="G788" s="493"/>
      <c r="H788" s="493"/>
      <c r="I788" s="493"/>
      <c r="J788" s="493"/>
      <c r="K788" s="493"/>
      <c r="L788" s="493"/>
      <c r="M788" s="493"/>
      <c r="N788" s="493"/>
      <c r="O788" s="493"/>
      <c r="P788" s="493"/>
      <c r="Q788" s="493"/>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93"/>
      <c r="D789" s="493"/>
      <c r="E789" s="493"/>
      <c r="F789" s="493"/>
      <c r="G789" s="493"/>
      <c r="H789" s="493"/>
      <c r="I789" s="493"/>
      <c r="J789" s="493"/>
      <c r="K789" s="493"/>
      <c r="L789" s="493"/>
      <c r="M789" s="493"/>
      <c r="N789" s="493"/>
      <c r="O789" s="493"/>
      <c r="P789" s="493"/>
      <c r="Q789" s="493"/>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93"/>
      <c r="D790" s="493"/>
      <c r="E790" s="493"/>
      <c r="F790" s="493"/>
      <c r="G790" s="493"/>
      <c r="H790" s="493"/>
      <c r="I790" s="493"/>
      <c r="J790" s="493"/>
      <c r="K790" s="493"/>
      <c r="L790" s="493"/>
      <c r="M790" s="493"/>
      <c r="N790" s="493"/>
      <c r="O790" s="493"/>
      <c r="P790" s="493"/>
      <c r="Q790" s="493"/>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93"/>
      <c r="D791" s="493"/>
      <c r="E791" s="493"/>
      <c r="F791" s="493"/>
      <c r="G791" s="493"/>
      <c r="H791" s="493"/>
      <c r="I791" s="493"/>
      <c r="J791" s="493"/>
      <c r="K791" s="493"/>
      <c r="L791" s="493"/>
      <c r="M791" s="493"/>
      <c r="N791" s="493"/>
      <c r="O791" s="493"/>
      <c r="P791" s="493"/>
      <c r="Q791" s="493"/>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93"/>
      <c r="D792" s="493"/>
      <c r="E792" s="493"/>
      <c r="F792" s="493"/>
      <c r="G792" s="493"/>
      <c r="H792" s="493"/>
      <c r="I792" s="493"/>
      <c r="J792" s="493"/>
      <c r="K792" s="493"/>
      <c r="L792" s="493"/>
      <c r="M792" s="493"/>
      <c r="N792" s="493"/>
      <c r="O792" s="493"/>
      <c r="P792" s="493"/>
      <c r="Q792" s="493"/>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93"/>
      <c r="D793" s="493"/>
      <c r="E793" s="493"/>
      <c r="F793" s="493"/>
      <c r="G793" s="493"/>
      <c r="H793" s="493"/>
      <c r="I793" s="493"/>
      <c r="J793" s="493"/>
      <c r="K793" s="493"/>
      <c r="L793" s="493"/>
      <c r="M793" s="493"/>
      <c r="N793" s="493"/>
      <c r="O793" s="493"/>
      <c r="P793" s="493"/>
      <c r="Q793" s="493"/>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93"/>
      <c r="D794" s="493"/>
      <c r="E794" s="493"/>
      <c r="F794" s="493"/>
      <c r="G794" s="493"/>
      <c r="H794" s="493"/>
      <c r="I794" s="493"/>
      <c r="J794" s="493"/>
      <c r="K794" s="493"/>
      <c r="L794" s="493"/>
      <c r="M794" s="493"/>
      <c r="N794" s="493"/>
      <c r="O794" s="493"/>
      <c r="P794" s="493"/>
      <c r="Q794" s="493"/>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93"/>
      <c r="D795" s="493"/>
      <c r="E795" s="493"/>
      <c r="F795" s="493"/>
      <c r="G795" s="493"/>
      <c r="H795" s="493"/>
      <c r="I795" s="493"/>
      <c r="J795" s="493"/>
      <c r="K795" s="493"/>
      <c r="L795" s="493"/>
      <c r="M795" s="493"/>
      <c r="N795" s="493"/>
      <c r="O795" s="493"/>
      <c r="P795" s="493"/>
      <c r="Q795" s="493"/>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93"/>
      <c r="D796" s="493"/>
      <c r="E796" s="493"/>
      <c r="F796" s="493"/>
      <c r="G796" s="493"/>
      <c r="H796" s="493"/>
      <c r="I796" s="493"/>
      <c r="J796" s="493"/>
      <c r="K796" s="493"/>
      <c r="L796" s="493"/>
      <c r="M796" s="493"/>
      <c r="N796" s="493"/>
      <c r="O796" s="493"/>
      <c r="P796" s="493"/>
      <c r="Q796" s="493"/>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93"/>
      <c r="D797" s="493"/>
      <c r="E797" s="493"/>
      <c r="F797" s="493"/>
      <c r="G797" s="493"/>
      <c r="H797" s="493"/>
      <c r="I797" s="493"/>
      <c r="J797" s="493"/>
      <c r="K797" s="493"/>
      <c r="L797" s="493"/>
      <c r="M797" s="493"/>
      <c r="N797" s="493"/>
      <c r="O797" s="493"/>
      <c r="P797" s="493"/>
      <c r="Q797" s="493"/>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93"/>
      <c r="D798" s="493"/>
      <c r="E798" s="493"/>
      <c r="F798" s="493"/>
      <c r="G798" s="493"/>
      <c r="H798" s="493"/>
      <c r="I798" s="493"/>
      <c r="J798" s="493"/>
      <c r="K798" s="493"/>
      <c r="L798" s="493"/>
      <c r="M798" s="493"/>
      <c r="N798" s="493"/>
      <c r="O798" s="493"/>
      <c r="P798" s="493"/>
      <c r="Q798" s="493"/>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93"/>
      <c r="D799" s="493"/>
      <c r="E799" s="493"/>
      <c r="F799" s="493"/>
      <c r="G799" s="493"/>
      <c r="H799" s="493"/>
      <c r="I799" s="493"/>
      <c r="J799" s="493"/>
      <c r="K799" s="493"/>
      <c r="L799" s="493"/>
      <c r="M799" s="493"/>
      <c r="N799" s="493"/>
      <c r="O799" s="493"/>
      <c r="P799" s="493"/>
      <c r="Q799" s="493"/>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93"/>
      <c r="D800" s="493"/>
      <c r="E800" s="493"/>
      <c r="F800" s="493"/>
      <c r="G800" s="493"/>
      <c r="H800" s="493"/>
      <c r="I800" s="493"/>
      <c r="J800" s="493"/>
      <c r="K800" s="493"/>
      <c r="L800" s="493"/>
      <c r="M800" s="493"/>
      <c r="N800" s="493"/>
      <c r="O800" s="493"/>
      <c r="P800" s="493"/>
      <c r="Q800" s="493"/>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93"/>
      <c r="D801" s="493"/>
      <c r="E801" s="493"/>
      <c r="F801" s="493"/>
      <c r="G801" s="493"/>
      <c r="H801" s="493"/>
      <c r="I801" s="493"/>
      <c r="J801" s="493"/>
      <c r="K801" s="493"/>
      <c r="L801" s="493"/>
      <c r="M801" s="493"/>
      <c r="N801" s="493"/>
      <c r="O801" s="493"/>
      <c r="P801" s="493"/>
      <c r="Q801" s="493"/>
    </row>
    <row r="802" ht="25.15" customHeight="true" x14ac:dyDescent="0.2">
      <c r="C802" s="493"/>
      <c r="D802" s="493"/>
      <c r="E802" s="493"/>
      <c r="F802" s="493"/>
      <c r="G802" s="493"/>
      <c r="H802" s="493"/>
      <c r="I802" s="493"/>
      <c r="J802" s="493"/>
      <c r="K802" s="493"/>
      <c r="L802" s="493"/>
      <c r="M802" s="493"/>
      <c r="N802" s="493"/>
      <c r="O802" s="493"/>
      <c r="P802" s="493"/>
      <c r="Q802" s="493"/>
    </row>
    <row r="803" ht="25.15" customHeight="true" x14ac:dyDescent="0.2">
      <c r="C803" s="493"/>
      <c r="D803" s="493"/>
      <c r="E803" s="493"/>
      <c r="F803" s="493"/>
      <c r="G803" s="493"/>
      <c r="H803" s="493"/>
      <c r="I803" s="493"/>
      <c r="J803" s="493"/>
      <c r="K803" s="493"/>
      <c r="L803" s="493"/>
      <c r="M803" s="493"/>
      <c r="N803" s="493"/>
      <c r="O803" s="493"/>
      <c r="P803" s="493"/>
      <c r="Q803" s="493"/>
    </row>
    <row r="804" ht="25.15" customHeight="true" x14ac:dyDescent="0.2">
      <c r="C804" s="493"/>
      <c r="D804" s="493"/>
      <c r="E804" s="493"/>
      <c r="F804" s="493"/>
      <c r="G804" s="493"/>
      <c r="H804" s="493"/>
      <c r="I804" s="493"/>
      <c r="J804" s="493"/>
      <c r="K804" s="493"/>
      <c r="L804" s="493"/>
      <c r="M804" s="493"/>
      <c r="N804" s="493"/>
      <c r="O804" s="493"/>
      <c r="P804" s="493"/>
      <c r="Q804" s="493"/>
    </row>
    <row r="805" ht="25.15" customHeight="true" x14ac:dyDescent="0.2">
      <c r="C805" s="493"/>
      <c r="D805" s="493"/>
      <c r="E805" s="493"/>
      <c r="F805" s="493"/>
      <c r="G805" s="493"/>
      <c r="H805" s="493"/>
      <c r="I805" s="493"/>
      <c r="J805" s="493"/>
      <c r="K805" s="493"/>
      <c r="L805" s="493"/>
      <c r="M805" s="493"/>
      <c r="N805" s="493"/>
      <c r="O805" s="493"/>
      <c r="P805" s="493"/>
      <c r="Q805" s="493"/>
    </row>
    <row r="806" ht="25.15" customHeight="true" x14ac:dyDescent="0.2">
      <c r="C806" s="493"/>
      <c r="D806" s="493"/>
      <c r="E806" s="493"/>
      <c r="F806" s="493"/>
      <c r="G806" s="493"/>
      <c r="H806" s="493"/>
      <c r="I806" s="493"/>
      <c r="J806" s="493"/>
      <c r="K806" s="493"/>
      <c r="L806" s="493"/>
      <c r="M806" s="493"/>
      <c r="N806" s="493"/>
      <c r="O806" s="493"/>
      <c r="P806" s="493"/>
      <c r="Q806" s="493"/>
    </row>
    <row r="807" ht="25.15" customHeight="true" x14ac:dyDescent="0.2">
      <c r="C807" s="493"/>
      <c r="D807" s="493"/>
      <c r="E807" s="493"/>
      <c r="F807" s="493"/>
      <c r="G807" s="493"/>
      <c r="H807" s="493"/>
      <c r="I807" s="493"/>
      <c r="J807" s="493"/>
      <c r="K807" s="493"/>
      <c r="L807" s="493"/>
      <c r="M807" s="493"/>
      <c r="N807" s="493"/>
      <c r="O807" s="493"/>
      <c r="P807" s="493"/>
      <c r="Q807" s="493"/>
    </row>
    <row r="808" ht="25.15" customHeight="true" x14ac:dyDescent="0.2">
      <c r="C808" s="493"/>
      <c r="D808" s="493"/>
      <c r="E808" s="493"/>
      <c r="F808" s="493"/>
      <c r="G808" s="493"/>
      <c r="H808" s="493"/>
      <c r="I808" s="493"/>
      <c r="J808" s="493"/>
      <c r="K808" s="493"/>
      <c r="L808" s="493"/>
      <c r="M808" s="493"/>
      <c r="N808" s="493"/>
      <c r="O808" s="493"/>
      <c r="P808" s="493"/>
      <c r="Q808" s="493"/>
    </row>
    <row r="809" ht="25.15" customHeight="true" x14ac:dyDescent="0.2">
      <c r="C809" s="493"/>
      <c r="D809" s="493"/>
      <c r="E809" s="493"/>
      <c r="F809" s="493"/>
      <c r="G809" s="493"/>
      <c r="H809" s="493"/>
      <c r="I809" s="493"/>
      <c r="J809" s="493"/>
      <c r="K809" s="493"/>
      <c r="L809" s="493"/>
      <c r="M809" s="493"/>
      <c r="N809" s="493"/>
      <c r="O809" s="493"/>
      <c r="P809" s="493"/>
      <c r="Q809" s="493"/>
    </row>
    <row r="810" ht="25.15" customHeight="true" x14ac:dyDescent="0.2">
      <c r="C810" s="493"/>
      <c r="D810" s="493"/>
      <c r="E810" s="493"/>
      <c r="F810" s="493"/>
      <c r="G810" s="493"/>
      <c r="H810" s="493"/>
      <c r="I810" s="493"/>
      <c r="J810" s="493"/>
      <c r="K810" s="493"/>
      <c r="L810" s="493"/>
      <c r="M810" s="493"/>
      <c r="N810" s="493"/>
      <c r="O810" s="493"/>
      <c r="P810" s="493"/>
      <c r="Q810" s="493"/>
    </row>
    <row r="811" ht="25.15" customHeight="true" x14ac:dyDescent="0.2">
      <c r="C811" s="493"/>
      <c r="D811" s="493"/>
      <c r="E811" s="493"/>
      <c r="F811" s="493"/>
      <c r="G811" s="493"/>
      <c r="H811" s="493"/>
      <c r="I811" s="493"/>
      <c r="J811" s="493"/>
      <c r="K811" s="493"/>
      <c r="L811" s="493"/>
      <c r="M811" s="493"/>
      <c r="N811" s="493"/>
      <c r="O811" s="493"/>
      <c r="P811" s="493"/>
      <c r="Q811" s="493"/>
    </row>
    <row r="812" ht="25.15" customHeight="true" x14ac:dyDescent="0.2">
      <c r="C812" s="493"/>
      <c r="D812" s="493"/>
      <c r="E812" s="493"/>
      <c r="F812" s="493"/>
      <c r="G812" s="493"/>
      <c r="H812" s="493"/>
      <c r="I812" s="493"/>
      <c r="J812" s="493"/>
      <c r="K812" s="493"/>
      <c r="L812" s="493"/>
      <c r="M812" s="493"/>
      <c r="N812" s="493"/>
      <c r="O812" s="493"/>
      <c r="P812" s="493"/>
      <c r="Q812" s="493"/>
    </row>
    <row r="813" ht="25.15" customHeight="true" x14ac:dyDescent="0.2">
      <c r="C813" s="493"/>
      <c r="D813" s="493"/>
      <c r="E813" s="493"/>
      <c r="F813" s="493"/>
      <c r="G813" s="493"/>
      <c r="H813" s="493"/>
      <c r="I813" s="493"/>
      <c r="J813" s="493"/>
      <c r="K813" s="493"/>
      <c r="L813" s="493"/>
      <c r="M813" s="493"/>
      <c r="N813" s="493"/>
      <c r="O813" s="493"/>
      <c r="P813" s="493"/>
      <c r="Q813" s="493"/>
    </row>
    <row r="814" ht="25.15" customHeight="true" x14ac:dyDescent="0.2">
      <c r="C814" s="493"/>
      <c r="D814" s="493"/>
      <c r="E814" s="493"/>
      <c r="F814" s="493"/>
      <c r="G814" s="493"/>
      <c r="H814" s="493"/>
      <c r="I814" s="493"/>
      <c r="J814" s="493"/>
      <c r="K814" s="493"/>
      <c r="L814" s="493"/>
      <c r="M814" s="493"/>
      <c r="N814" s="493"/>
      <c r="O814" s="493"/>
      <c r="P814" s="493"/>
      <c r="Q814" s="493"/>
    </row>
    <row r="815" ht="25.15" customHeight="true" x14ac:dyDescent="0.2">
      <c r="C815" s="493"/>
      <c r="D815" s="493"/>
      <c r="E815" s="493"/>
      <c r="F815" s="493"/>
      <c r="G815" s="493"/>
      <c r="H815" s="493"/>
      <c r="I815" s="493"/>
      <c r="J815" s="493"/>
      <c r="K815" s="493"/>
      <c r="L815" s="493"/>
      <c r="M815" s="493"/>
      <c r="N815" s="493"/>
      <c r="O815" s="493"/>
      <c r="P815" s="493"/>
      <c r="Q815" s="493"/>
    </row>
    <row r="816" ht="25.15" customHeight="true" x14ac:dyDescent="0.2">
      <c r="C816" s="493"/>
      <c r="D816" s="493"/>
      <c r="E816" s="493"/>
      <c r="F816" s="493"/>
      <c r="G816" s="493"/>
      <c r="H816" s="493"/>
      <c r="I816" s="493"/>
      <c r="J816" s="493"/>
      <c r="K816" s="493"/>
      <c r="L816" s="493"/>
      <c r="M816" s="493"/>
      <c r="N816" s="493"/>
      <c r="O816" s="493"/>
      <c r="P816" s="493"/>
      <c r="Q816" s="493"/>
    </row>
    <row r="817" ht="25.15" customHeight="true" x14ac:dyDescent="0.2">
      <c r="C817" s="493"/>
      <c r="D817" s="493"/>
      <c r="E817" s="493"/>
      <c r="F817" s="493"/>
      <c r="G817" s="493"/>
      <c r="H817" s="493"/>
      <c r="I817" s="493"/>
      <c r="J817" s="493"/>
      <c r="K817" s="493"/>
      <c r="L817" s="493"/>
      <c r="M817" s="493"/>
      <c r="N817" s="493"/>
      <c r="O817" s="493"/>
      <c r="P817" s="493"/>
      <c r="Q817" s="493"/>
    </row>
    <row r="818" ht="25.15" customHeight="true" x14ac:dyDescent="0.2">
      <c r="C818" s="493"/>
      <c r="D818" s="493"/>
      <c r="E818" s="493"/>
      <c r="F818" s="493"/>
      <c r="G818" s="493"/>
      <c r="H818" s="493"/>
      <c r="I818" s="493"/>
      <c r="J818" s="493"/>
      <c r="K818" s="493"/>
      <c r="L818" s="493"/>
      <c r="M818" s="493"/>
      <c r="N818" s="493"/>
      <c r="O818" s="493"/>
      <c r="P818" s="493"/>
      <c r="Q818" s="493"/>
    </row>
    <row r="819" ht="25.15" customHeight="true" x14ac:dyDescent="0.2">
      <c r="C819" s="493"/>
      <c r="D819" s="493"/>
      <c r="E819" s="493"/>
      <c r="F819" s="493"/>
      <c r="G819" s="493"/>
      <c r="H819" s="493"/>
      <c r="I819" s="493"/>
      <c r="J819" s="493"/>
      <c r="K819" s="493"/>
      <c r="L819" s="493"/>
      <c r="M819" s="493"/>
      <c r="N819" s="493"/>
      <c r="O819" s="493"/>
      <c r="P819" s="493"/>
      <c r="Q819" s="493"/>
    </row>
    <row r="820" ht="25.15" customHeight="true" x14ac:dyDescent="0.2">
      <c r="C820" s="493"/>
      <c r="D820" s="493"/>
      <c r="E820" s="493"/>
      <c r="F820" s="493"/>
      <c r="G820" s="493"/>
      <c r="H820" s="493"/>
      <c r="I820" s="493"/>
      <c r="J820" s="493"/>
      <c r="K820" s="493"/>
      <c r="L820" s="493"/>
      <c r="M820" s="493"/>
      <c r="N820" s="493"/>
      <c r="O820" s="493"/>
      <c r="P820" s="493"/>
      <c r="Q820" s="493"/>
    </row>
    <row r="821" ht="25.15" customHeight="true" x14ac:dyDescent="0.2">
      <c r="C821" s="493"/>
      <c r="D821" s="493"/>
      <c r="E821" s="493"/>
      <c r="F821" s="493"/>
      <c r="G821" s="493"/>
      <c r="H821" s="493"/>
      <c r="I821" s="493"/>
      <c r="J821" s="493"/>
      <c r="K821" s="493"/>
      <c r="L821" s="493"/>
      <c r="M821" s="493"/>
      <c r="N821" s="493"/>
      <c r="O821" s="493"/>
      <c r="P821" s="493"/>
      <c r="Q821" s="493"/>
    </row>
    <row r="822" ht="25.15" customHeight="true" x14ac:dyDescent="0.2">
      <c r="C822" s="493"/>
      <c r="D822" s="493"/>
      <c r="E822" s="493"/>
      <c r="F822" s="493"/>
      <c r="G822" s="493"/>
      <c r="H822" s="493"/>
      <c r="I822" s="493"/>
      <c r="J822" s="493"/>
      <c r="K822" s="493"/>
      <c r="L822" s="493"/>
      <c r="M822" s="493"/>
      <c r="N822" s="493"/>
      <c r="O822" s="493"/>
      <c r="P822" s="493"/>
      <c r="Q822" s="493"/>
    </row>
    <row r="823" ht="25.15" customHeight="true" x14ac:dyDescent="0.2">
      <c r="C823" s="493"/>
      <c r="D823" s="493"/>
      <c r="E823" s="493"/>
      <c r="F823" s="493"/>
      <c r="G823" s="493"/>
      <c r="H823" s="493"/>
      <c r="I823" s="493"/>
      <c r="J823" s="493"/>
      <c r="K823" s="493"/>
      <c r="L823" s="493"/>
      <c r="M823" s="493"/>
      <c r="N823" s="493"/>
      <c r="O823" s="493"/>
      <c r="P823" s="493"/>
      <c r="Q823" s="493"/>
    </row>
    <row r="824" ht="25.15" customHeight="true" x14ac:dyDescent="0.2">
      <c r="C824" s="493"/>
      <c r="D824" s="493"/>
      <c r="E824" s="493"/>
      <c r="F824" s="493"/>
      <c r="G824" s="493"/>
      <c r="H824" s="493"/>
      <c r="I824" s="493"/>
      <c r="J824" s="493"/>
      <c r="K824" s="493"/>
      <c r="L824" s="493"/>
      <c r="M824" s="493"/>
      <c r="N824" s="493"/>
      <c r="O824" s="493"/>
      <c r="P824" s="493"/>
      <c r="Q824" s="493"/>
    </row>
    <row r="825" ht="25.15" customHeight="true" x14ac:dyDescent="0.2">
      <c r="C825" s="493"/>
      <c r="D825" s="493"/>
      <c r="E825" s="493"/>
      <c r="F825" s="493"/>
      <c r="G825" s="493"/>
      <c r="H825" s="493"/>
      <c r="I825" s="493"/>
      <c r="J825" s="493"/>
      <c r="K825" s="493"/>
      <c r="L825" s="493"/>
      <c r="M825" s="493"/>
      <c r="N825" s="493"/>
      <c r="O825" s="493"/>
      <c r="P825" s="493"/>
      <c r="Q825" s="493"/>
    </row>
    <row r="826" ht="25.15" customHeight="true" x14ac:dyDescent="0.2">
      <c r="C826" s="493"/>
      <c r="D826" s="493"/>
      <c r="E826" s="493"/>
      <c r="F826" s="493"/>
      <c r="G826" s="493"/>
      <c r="H826" s="493"/>
      <c r="I826" s="493"/>
      <c r="J826" s="493"/>
      <c r="K826" s="493"/>
      <c r="L826" s="493"/>
      <c r="M826" s="493"/>
      <c r="N826" s="493"/>
      <c r="O826" s="493"/>
      <c r="P826" s="493"/>
      <c r="Q826" s="493"/>
    </row>
    <row r="827" ht="25.15" customHeight="true" x14ac:dyDescent="0.2">
      <c r="C827" s="493"/>
      <c r="D827" s="493"/>
      <c r="E827" s="493"/>
      <c r="F827" s="493"/>
      <c r="G827" s="493"/>
      <c r="H827" s="493"/>
      <c r="I827" s="493"/>
      <c r="J827" s="493"/>
      <c r="K827" s="493"/>
      <c r="L827" s="493"/>
      <c r="M827" s="493"/>
      <c r="N827" s="493"/>
      <c r="O827" s="493"/>
      <c r="P827" s="493"/>
      <c r="Q827" s="493"/>
    </row>
    <row r="828" ht="25.15" customHeight="true" x14ac:dyDescent="0.2">
      <c r="C828" s="493"/>
      <c r="D828" s="493"/>
      <c r="E828" s="493"/>
      <c r="F828" s="493"/>
      <c r="G828" s="493"/>
      <c r="H828" s="493"/>
      <c r="I828" s="493"/>
      <c r="J828" s="493"/>
      <c r="K828" s="493"/>
      <c r="L828" s="493"/>
      <c r="M828" s="493"/>
      <c r="N828" s="493"/>
      <c r="O828" s="493"/>
      <c r="P828" s="493"/>
      <c r="Q828" s="493"/>
    </row>
    <row r="829" ht="25.15" customHeight="true" x14ac:dyDescent="0.2">
      <c r="C829" s="493"/>
      <c r="D829" s="493"/>
      <c r="E829" s="493"/>
      <c r="F829" s="493"/>
      <c r="G829" s="493"/>
      <c r="H829" s="493"/>
      <c r="I829" s="493"/>
      <c r="J829" s="493"/>
      <c r="K829" s="493"/>
      <c r="L829" s="493"/>
      <c r="M829" s="493"/>
      <c r="N829" s="493"/>
      <c r="O829" s="493"/>
      <c r="P829" s="493"/>
      <c r="Q829" s="493"/>
    </row>
    <row r="830" ht="25.15" customHeight="true" x14ac:dyDescent="0.2">
      <c r="C830" s="493"/>
      <c r="D830" s="493"/>
      <c r="E830" s="493"/>
      <c r="F830" s="493"/>
      <c r="G830" s="493"/>
      <c r="H830" s="493"/>
      <c r="I830" s="493"/>
      <c r="J830" s="493"/>
      <c r="K830" s="493"/>
      <c r="L830" s="493"/>
      <c r="M830" s="493"/>
      <c r="N830" s="493"/>
      <c r="O830" s="493"/>
      <c r="P830" s="493"/>
      <c r="Q830" s="493"/>
    </row>
    <row r="831" ht="25.15" customHeight="true" x14ac:dyDescent="0.2">
      <c r="C831" s="493"/>
      <c r="D831" s="493"/>
      <c r="E831" s="493"/>
      <c r="F831" s="493"/>
      <c r="G831" s="493"/>
      <c r="H831" s="493"/>
      <c r="I831" s="493"/>
      <c r="J831" s="493"/>
      <c r="K831" s="493"/>
      <c r="L831" s="493"/>
      <c r="M831" s="493"/>
      <c r="N831" s="493"/>
      <c r="O831" s="493"/>
      <c r="P831" s="493"/>
      <c r="Q831" s="493"/>
    </row>
    <row r="832" ht="25.15" customHeight="true" x14ac:dyDescent="0.2">
      <c r="C832" s="493"/>
      <c r="D832" s="493"/>
      <c r="E832" s="493"/>
      <c r="F832" s="493"/>
      <c r="G832" s="493"/>
      <c r="H832" s="493"/>
      <c r="I832" s="493"/>
      <c r="J832" s="493"/>
      <c r="K832" s="493"/>
      <c r="L832" s="493"/>
      <c r="M832" s="493"/>
      <c r="N832" s="493"/>
      <c r="O832" s="493"/>
      <c r="P832" s="493"/>
      <c r="Q832" s="493"/>
    </row>
    <row r="833" ht="25.15" customHeight="true" x14ac:dyDescent="0.2">
      <c r="C833" s="493"/>
      <c r="D833" s="493"/>
      <c r="E833" s="493"/>
      <c r="F833" s="493"/>
      <c r="G833" s="493"/>
      <c r="H833" s="493"/>
      <c r="I833" s="493"/>
      <c r="J833" s="493"/>
      <c r="K833" s="493"/>
      <c r="L833" s="493"/>
      <c r="M833" s="493"/>
      <c r="N833" s="493"/>
      <c r="O833" s="493"/>
      <c r="P833" s="493"/>
      <c r="Q833" s="493"/>
    </row>
    <row r="834" ht="25.15" customHeight="true" x14ac:dyDescent="0.2">
      <c r="C834" s="493"/>
      <c r="D834" s="493"/>
      <c r="E834" s="493"/>
      <c r="F834" s="493"/>
      <c r="G834" s="493"/>
      <c r="H834" s="493"/>
      <c r="I834" s="493"/>
      <c r="J834" s="493"/>
      <c r="K834" s="493"/>
      <c r="L834" s="493"/>
      <c r="M834" s="493"/>
      <c r="N834" s="493"/>
      <c r="O834" s="493"/>
      <c r="P834" s="493"/>
      <c r="Q834" s="493"/>
    </row>
    <row r="835" ht="25.15" customHeight="true" x14ac:dyDescent="0.2">
      <c r="C835" s="493"/>
      <c r="D835" s="493"/>
      <c r="E835" s="493"/>
      <c r="F835" s="493"/>
      <c r="G835" s="493"/>
      <c r="H835" s="493"/>
      <c r="I835" s="493"/>
      <c r="J835" s="493"/>
      <c r="K835" s="493"/>
      <c r="L835" s="493"/>
      <c r="M835" s="493"/>
      <c r="N835" s="493"/>
      <c r="O835" s="493"/>
      <c r="P835" s="493"/>
      <c r="Q835" s="493"/>
    </row>
    <row r="836" ht="25.15" customHeight="true" x14ac:dyDescent="0.2">
      <c r="C836" s="493"/>
      <c r="D836" s="493"/>
      <c r="E836" s="493"/>
      <c r="F836" s="493"/>
      <c r="G836" s="493"/>
      <c r="H836" s="493"/>
      <c r="I836" s="493"/>
      <c r="J836" s="493"/>
      <c r="K836" s="493"/>
      <c r="L836" s="493"/>
      <c r="M836" s="493"/>
      <c r="N836" s="493"/>
      <c r="O836" s="493"/>
      <c r="P836" s="493"/>
      <c r="Q836" s="493"/>
    </row>
    <row r="837" ht="25.15" customHeight="true" x14ac:dyDescent="0.2">
      <c r="C837" s="493"/>
      <c r="D837" s="493"/>
      <c r="E837" s="493"/>
      <c r="F837" s="493"/>
      <c r="G837" s="493"/>
      <c r="H837" s="493"/>
      <c r="I837" s="493"/>
      <c r="J837" s="493"/>
      <c r="K837" s="493"/>
      <c r="L837" s="493"/>
      <c r="M837" s="493"/>
      <c r="N837" s="493"/>
      <c r="O837" s="493"/>
      <c r="P837" s="493"/>
      <c r="Q837" s="493"/>
    </row>
    <row r="838" ht="25.15" customHeight="true" x14ac:dyDescent="0.2">
      <c r="C838" s="493"/>
      <c r="D838" s="493"/>
      <c r="E838" s="493"/>
      <c r="F838" s="493"/>
      <c r="G838" s="493"/>
      <c r="H838" s="493"/>
      <c r="I838" s="493"/>
      <c r="J838" s="493"/>
      <c r="K838" s="493"/>
      <c r="L838" s="493"/>
      <c r="M838" s="493"/>
      <c r="N838" s="493"/>
      <c r="O838" s="493"/>
      <c r="P838" s="493"/>
      <c r="Q838" s="493"/>
    </row>
    <row r="839" ht="25.15" customHeight="true" x14ac:dyDescent="0.2">
      <c r="C839" s="493"/>
      <c r="D839" s="493"/>
      <c r="E839" s="493"/>
      <c r="F839" s="493"/>
      <c r="G839" s="493"/>
      <c r="H839" s="493"/>
      <c r="I839" s="493"/>
      <c r="J839" s="493"/>
      <c r="K839" s="493"/>
      <c r="L839" s="493"/>
      <c r="M839" s="493"/>
      <c r="N839" s="493"/>
      <c r="O839" s="493"/>
      <c r="P839" s="493"/>
      <c r="Q839" s="493"/>
    </row>
    <row r="840" ht="25.15" customHeight="true" x14ac:dyDescent="0.2">
      <c r="C840" s="493"/>
      <c r="D840" s="493"/>
      <c r="E840" s="493"/>
      <c r="F840" s="493"/>
      <c r="G840" s="493"/>
      <c r="H840" s="493"/>
      <c r="I840" s="493"/>
      <c r="J840" s="493"/>
      <c r="K840" s="493"/>
      <c r="L840" s="493"/>
      <c r="M840" s="493"/>
      <c r="N840" s="493"/>
      <c r="O840" s="493"/>
      <c r="P840" s="493"/>
      <c r="Q840" s="493"/>
    </row>
    <row r="841" ht="25.15" customHeight="true" x14ac:dyDescent="0.2">
      <c r="C841" s="493"/>
      <c r="D841" s="493"/>
      <c r="E841" s="493"/>
      <c r="F841" s="493"/>
      <c r="G841" s="493"/>
      <c r="H841" s="493"/>
      <c r="I841" s="493"/>
      <c r="J841" s="493"/>
      <c r="K841" s="493"/>
      <c r="L841" s="493"/>
      <c r="M841" s="493"/>
      <c r="N841" s="493"/>
      <c r="O841" s="493"/>
      <c r="P841" s="493"/>
      <c r="Q841" s="493"/>
    </row>
    <row r="842" ht="25.15" customHeight="true" x14ac:dyDescent="0.2">
      <c r="C842" s="493"/>
      <c r="D842" s="493"/>
      <c r="E842" s="493"/>
      <c r="F842" s="493"/>
      <c r="G842" s="493"/>
      <c r="H842" s="493"/>
      <c r="I842" s="493"/>
      <c r="J842" s="493"/>
      <c r="K842" s="493"/>
      <c r="L842" s="493"/>
      <c r="M842" s="493"/>
      <c r="N842" s="493"/>
      <c r="O842" s="493"/>
      <c r="P842" s="493"/>
      <c r="Q842" s="493"/>
    </row>
    <row r="843" ht="25.15" customHeight="true" x14ac:dyDescent="0.2">
      <c r="C843" s="493"/>
      <c r="D843" s="493"/>
      <c r="E843" s="493"/>
      <c r="F843" s="493"/>
      <c r="G843" s="493"/>
      <c r="H843" s="493"/>
      <c r="I843" s="493"/>
      <c r="J843" s="493"/>
      <c r="K843" s="493"/>
      <c r="L843" s="493"/>
      <c r="M843" s="493"/>
      <c r="N843" s="493"/>
      <c r="O843" s="493"/>
      <c r="P843" s="493"/>
      <c r="Q843" s="493"/>
    </row>
    <row r="844" ht="25.15" customHeight="true" x14ac:dyDescent="0.2">
      <c r="C844" s="493"/>
      <c r="D844" s="493"/>
      <c r="E844" s="493"/>
      <c r="F844" s="493"/>
      <c r="G844" s="493"/>
      <c r="H844" s="493"/>
      <c r="I844" s="493"/>
      <c r="J844" s="493"/>
      <c r="K844" s="493"/>
      <c r="L844" s="493"/>
      <c r="M844" s="493"/>
      <c r="N844" s="493"/>
      <c r="O844" s="493"/>
      <c r="P844" s="493"/>
      <c r="Q844" s="493"/>
    </row>
    <row r="845" ht="25.15" customHeight="true" x14ac:dyDescent="0.2">
      <c r="C845" s="493"/>
      <c r="D845" s="493"/>
      <c r="E845" s="493"/>
      <c r="F845" s="493"/>
      <c r="G845" s="493"/>
      <c r="H845" s="493"/>
      <c r="I845" s="493"/>
      <c r="J845" s="493"/>
      <c r="K845" s="493"/>
      <c r="L845" s="493"/>
      <c r="M845" s="493"/>
      <c r="N845" s="493"/>
      <c r="O845" s="493"/>
      <c r="P845" s="493"/>
      <c r="Q845" s="493"/>
    </row>
    <row r="846" ht="25.15" customHeight="true" x14ac:dyDescent="0.2">
      <c r="C846" s="493"/>
      <c r="D846" s="493"/>
      <c r="E846" s="493"/>
      <c r="F846" s="493"/>
      <c r="G846" s="493"/>
      <c r="H846" s="493"/>
      <c r="I846" s="493"/>
      <c r="J846" s="493"/>
      <c r="K846" s="493"/>
      <c r="L846" s="493"/>
      <c r="M846" s="493"/>
      <c r="N846" s="493"/>
      <c r="O846" s="493"/>
      <c r="P846" s="493"/>
      <c r="Q846" s="493"/>
    </row>
    <row r="847" ht="25.15" customHeight="true" x14ac:dyDescent="0.2">
      <c r="C847" s="493"/>
      <c r="D847" s="493"/>
      <c r="E847" s="493"/>
      <c r="F847" s="493"/>
      <c r="G847" s="493"/>
      <c r="H847" s="493"/>
      <c r="I847" s="493"/>
      <c r="J847" s="493"/>
      <c r="K847" s="493"/>
      <c r="L847" s="493"/>
      <c r="M847" s="493"/>
      <c r="N847" s="493"/>
      <c r="O847" s="493"/>
      <c r="P847" s="493"/>
      <c r="Q847" s="493"/>
    </row>
    <row r="848" ht="25.15" customHeight="true" x14ac:dyDescent="0.2">
      <c r="C848" s="493"/>
      <c r="D848" s="493"/>
      <c r="E848" s="493"/>
      <c r="F848" s="493"/>
      <c r="G848" s="493"/>
      <c r="H848" s="493"/>
      <c r="I848" s="493"/>
      <c r="J848" s="493"/>
      <c r="K848" s="493"/>
      <c r="L848" s="493"/>
      <c r="M848" s="493"/>
      <c r="N848" s="493"/>
      <c r="O848" s="493"/>
      <c r="P848" s="493"/>
      <c r="Q848" s="493"/>
    </row>
    <row r="849" ht="25.15" customHeight="true" x14ac:dyDescent="0.2">
      <c r="C849" s="493"/>
      <c r="D849" s="493"/>
      <c r="E849" s="493"/>
      <c r="F849" s="493"/>
      <c r="G849" s="493"/>
      <c r="H849" s="493"/>
      <c r="I849" s="493"/>
      <c r="J849" s="493"/>
      <c r="K849" s="493"/>
      <c r="L849" s="493"/>
      <c r="M849" s="493"/>
      <c r="N849" s="493"/>
      <c r="O849" s="493"/>
      <c r="P849" s="493"/>
      <c r="Q849" s="493"/>
    </row>
    <row r="850" ht="25.15" customHeight="true" x14ac:dyDescent="0.2">
      <c r="C850" s="493"/>
      <c r="D850" s="493"/>
      <c r="E850" s="493"/>
      <c r="F850" s="493"/>
      <c r="G850" s="493"/>
      <c r="H850" s="493"/>
      <c r="I850" s="493"/>
      <c r="J850" s="493"/>
      <c r="K850" s="493"/>
      <c r="L850" s="493"/>
      <c r="M850" s="493"/>
      <c r="N850" s="493"/>
      <c r="O850" s="493"/>
      <c r="P850" s="493"/>
      <c r="Q850" s="493"/>
    </row>
    <row r="851" ht="25.15" customHeight="true" x14ac:dyDescent="0.2">
      <c r="C851" s="493"/>
      <c r="D851" s="493"/>
      <c r="E851" s="493"/>
      <c r="F851" s="493"/>
      <c r="G851" s="493"/>
      <c r="H851" s="493"/>
      <c r="I851" s="493"/>
      <c r="J851" s="493"/>
      <c r="K851" s="493"/>
      <c r="L851" s="493"/>
      <c r="M851" s="493"/>
      <c r="N851" s="493"/>
      <c r="O851" s="493"/>
      <c r="P851" s="493"/>
      <c r="Q851" s="493"/>
    </row>
    <row r="852" ht="25.15" customHeight="true" x14ac:dyDescent="0.2">
      <c r="C852" s="493"/>
      <c r="D852" s="493"/>
      <c r="E852" s="493"/>
      <c r="F852" s="493"/>
      <c r="G852" s="493"/>
      <c r="H852" s="493"/>
      <c r="I852" s="493"/>
      <c r="J852" s="493"/>
      <c r="K852" s="493"/>
      <c r="L852" s="493"/>
      <c r="M852" s="493"/>
      <c r="N852" s="493"/>
      <c r="O852" s="493"/>
      <c r="P852" s="493"/>
      <c r="Q852" s="493"/>
    </row>
    <row r="853" ht="25.15" customHeight="true" x14ac:dyDescent="0.2">
      <c r="C853" s="493"/>
      <c r="D853" s="493"/>
      <c r="E853" s="493"/>
      <c r="F853" s="493"/>
      <c r="G853" s="493"/>
      <c r="H853" s="493"/>
      <c r="I853" s="493"/>
      <c r="J853" s="493"/>
      <c r="K853" s="493"/>
      <c r="L853" s="493"/>
      <c r="M853" s="493"/>
      <c r="N853" s="493"/>
      <c r="O853" s="493"/>
      <c r="P853" s="493"/>
      <c r="Q853" s="493"/>
    </row>
    <row r="854" ht="25.15" customHeight="true" x14ac:dyDescent="0.2">
      <c r="C854" s="493"/>
      <c r="D854" s="493"/>
      <c r="E854" s="493"/>
      <c r="F854" s="493"/>
      <c r="G854" s="493"/>
      <c r="H854" s="493"/>
      <c r="I854" s="493"/>
      <c r="J854" s="493"/>
      <c r="K854" s="493"/>
      <c r="L854" s="493"/>
      <c r="M854" s="493"/>
      <c r="N854" s="493"/>
      <c r="O854" s="493"/>
      <c r="P854" s="493"/>
      <c r="Q854" s="493"/>
    </row>
    <row r="855" ht="25.15" customHeight="true" x14ac:dyDescent="0.2">
      <c r="C855" s="493"/>
      <c r="D855" s="493"/>
      <c r="E855" s="493"/>
      <c r="F855" s="493"/>
      <c r="G855" s="493"/>
      <c r="H855" s="493"/>
      <c r="I855" s="493"/>
      <c r="J855" s="493"/>
      <c r="K855" s="493"/>
      <c r="L855" s="493"/>
      <c r="M855" s="493"/>
      <c r="N855" s="493"/>
      <c r="O855" s="493"/>
      <c r="P855" s="493"/>
      <c r="Q855" s="493"/>
    </row>
    <row r="856" ht="25.15" customHeight="true" x14ac:dyDescent="0.2">
      <c r="C856" s="493"/>
      <c r="D856" s="493"/>
      <c r="E856" s="493"/>
      <c r="F856" s="493"/>
      <c r="G856" s="493"/>
      <c r="H856" s="493"/>
      <c r="I856" s="493"/>
      <c r="J856" s="493"/>
      <c r="K856" s="493"/>
      <c r="L856" s="493"/>
      <c r="M856" s="493"/>
      <c r="N856" s="493"/>
      <c r="O856" s="493"/>
      <c r="P856" s="493"/>
      <c r="Q856" s="493"/>
    </row>
    <row r="857" ht="25.15" customHeight="true" x14ac:dyDescent="0.2">
      <c r="C857" s="493"/>
      <c r="D857" s="493"/>
      <c r="E857" s="493"/>
      <c r="F857" s="493"/>
      <c r="G857" s="493"/>
      <c r="H857" s="493"/>
      <c r="I857" s="493"/>
      <c r="J857" s="493"/>
      <c r="K857" s="493"/>
      <c r="L857" s="493"/>
      <c r="M857" s="493"/>
      <c r="N857" s="493"/>
      <c r="O857" s="493"/>
      <c r="P857" s="493"/>
      <c r="Q857" s="493"/>
    </row>
    <row r="858" ht="25.15" customHeight="true" x14ac:dyDescent="0.2">
      <c r="C858" s="493"/>
      <c r="D858" s="493"/>
      <c r="E858" s="493"/>
      <c r="F858" s="493"/>
      <c r="G858" s="493"/>
      <c r="H858" s="493"/>
      <c r="I858" s="493"/>
      <c r="J858" s="493"/>
      <c r="K858" s="493"/>
      <c r="L858" s="493"/>
      <c r="M858" s="493"/>
      <c r="N858" s="493"/>
      <c r="O858" s="493"/>
      <c r="P858" s="493"/>
      <c r="Q858" s="493"/>
    </row>
    <row r="859" ht="25.15" customHeight="true" x14ac:dyDescent="0.2">
      <c r="C859" s="493"/>
      <c r="D859" s="493"/>
      <c r="E859" s="493"/>
      <c r="F859" s="493"/>
      <c r="G859" s="493"/>
      <c r="H859" s="493"/>
      <c r="I859" s="493"/>
      <c r="J859" s="493"/>
      <c r="K859" s="493"/>
      <c r="L859" s="493"/>
      <c r="M859" s="493"/>
      <c r="N859" s="493"/>
      <c r="O859" s="493"/>
      <c r="P859" s="493"/>
      <c r="Q859" s="493"/>
    </row>
    <row r="860" ht="25.15" customHeight="true" x14ac:dyDescent="0.2">
      <c r="C860" s="493"/>
      <c r="D860" s="493"/>
      <c r="E860" s="493"/>
      <c r="F860" s="493"/>
      <c r="G860" s="493"/>
      <c r="H860" s="493"/>
      <c r="I860" s="493"/>
      <c r="J860" s="493"/>
      <c r="K860" s="493"/>
      <c r="L860" s="493"/>
      <c r="M860" s="493"/>
      <c r="N860" s="493"/>
      <c r="O860" s="493"/>
      <c r="P860" s="493"/>
      <c r="Q860" s="493"/>
    </row>
    <row r="861" ht="25.15" customHeight="true" x14ac:dyDescent="0.2">
      <c r="C861" s="493"/>
      <c r="D861" s="493"/>
      <c r="E861" s="493"/>
      <c r="F861" s="493"/>
      <c r="G861" s="493"/>
      <c r="H861" s="493"/>
      <c r="I861" s="493"/>
      <c r="J861" s="493"/>
      <c r="K861" s="493"/>
      <c r="L861" s="493"/>
      <c r="M861" s="493"/>
      <c r="N861" s="493"/>
      <c r="O861" s="493"/>
      <c r="P861" s="493"/>
      <c r="Q861" s="493"/>
    </row>
    <row r="862" ht="25.15" customHeight="true" x14ac:dyDescent="0.2">
      <c r="C862" s="493"/>
      <c r="D862" s="493"/>
      <c r="E862" s="493"/>
      <c r="F862" s="493"/>
      <c r="G862" s="493"/>
      <c r="H862" s="493"/>
      <c r="I862" s="493"/>
      <c r="J862" s="493"/>
      <c r="K862" s="493"/>
      <c r="L862" s="493"/>
      <c r="M862" s="493"/>
      <c r="N862" s="493"/>
      <c r="O862" s="493"/>
      <c r="P862" s="493"/>
      <c r="Q862" s="493"/>
    </row>
    <row r="863" ht="25.15" customHeight="true" x14ac:dyDescent="0.2">
      <c r="C863" s="493"/>
      <c r="D863" s="493"/>
      <c r="E863" s="493"/>
      <c r="F863" s="493"/>
      <c r="G863" s="493"/>
      <c r="H863" s="493"/>
      <c r="I863" s="493"/>
      <c r="J863" s="493"/>
      <c r="K863" s="493"/>
      <c r="L863" s="493"/>
      <c r="M863" s="493"/>
      <c r="N863" s="493"/>
      <c r="O863" s="493"/>
      <c r="P863" s="493"/>
      <c r="Q863" s="493"/>
    </row>
    <row r="864" ht="25.15" customHeight="true" x14ac:dyDescent="0.2">
      <c r="C864" s="493"/>
      <c r="D864" s="493"/>
      <c r="E864" s="493"/>
      <c r="F864" s="493"/>
      <c r="G864" s="493"/>
      <c r="H864" s="493"/>
      <c r="I864" s="493"/>
      <c r="J864" s="493"/>
      <c r="K864" s="493"/>
      <c r="L864" s="493"/>
      <c r="M864" s="493"/>
      <c r="N864" s="493"/>
      <c r="O864" s="493"/>
      <c r="P864" s="493"/>
      <c r="Q864" s="493"/>
    </row>
    <row r="865" ht="25.15" customHeight="true" x14ac:dyDescent="0.2">
      <c r="C865" s="493"/>
      <c r="D865" s="493"/>
      <c r="E865" s="493"/>
      <c r="F865" s="493"/>
      <c r="G865" s="493"/>
      <c r="H865" s="493"/>
      <c r="I865" s="493"/>
      <c r="J865" s="493"/>
      <c r="K865" s="493"/>
      <c r="L865" s="493"/>
      <c r="M865" s="493"/>
      <c r="N865" s="493"/>
      <c r="O865" s="493"/>
      <c r="P865" s="493"/>
      <c r="Q865" s="493"/>
    </row>
    <row r="866" ht="25.15" customHeight="true" x14ac:dyDescent="0.2">
      <c r="C866" s="493"/>
      <c r="D866" s="493"/>
      <c r="E866" s="493"/>
      <c r="F866" s="493"/>
      <c r="G866" s="493"/>
      <c r="H866" s="493"/>
      <c r="I866" s="493"/>
      <c r="J866" s="493"/>
      <c r="K866" s="493"/>
      <c r="L866" s="493"/>
      <c r="M866" s="493"/>
      <c r="N866" s="493"/>
      <c r="O866" s="493"/>
      <c r="P866" s="493"/>
      <c r="Q866" s="493"/>
    </row>
    <row r="867" ht="25.15" customHeight="true" x14ac:dyDescent="0.2">
      <c r="C867" s="493"/>
      <c r="D867" s="493"/>
      <c r="E867" s="493"/>
      <c r="F867" s="493"/>
      <c r="G867" s="493"/>
      <c r="H867" s="493"/>
      <c r="I867" s="493"/>
      <c r="J867" s="493"/>
      <c r="K867" s="493"/>
      <c r="L867" s="493"/>
      <c r="M867" s="493"/>
      <c r="N867" s="493"/>
      <c r="O867" s="493"/>
      <c r="P867" s="493"/>
      <c r="Q867" s="493"/>
    </row>
    <row r="868" ht="25.15" customHeight="true" x14ac:dyDescent="0.2">
      <c r="C868" s="493"/>
      <c r="D868" s="493"/>
      <c r="E868" s="493"/>
      <c r="F868" s="493"/>
      <c r="G868" s="493"/>
      <c r="H868" s="493"/>
      <c r="I868" s="493"/>
      <c r="J868" s="493"/>
      <c r="K868" s="493"/>
      <c r="L868" s="493"/>
      <c r="M868" s="493"/>
      <c r="N868" s="493"/>
      <c r="O868" s="493"/>
      <c r="P868" s="493"/>
      <c r="Q868" s="493"/>
    </row>
    <row r="869" ht="25.15" customHeight="true" x14ac:dyDescent="0.2">
      <c r="C869" s="493"/>
      <c r="D869" s="493"/>
      <c r="E869" s="493"/>
      <c r="F869" s="493"/>
      <c r="G869" s="493"/>
      <c r="H869" s="493"/>
      <c r="I869" s="493"/>
      <c r="J869" s="493"/>
      <c r="K869" s="493"/>
      <c r="L869" s="493"/>
      <c r="M869" s="493"/>
      <c r="N869" s="493"/>
      <c r="O869" s="493"/>
      <c r="P869" s="493"/>
      <c r="Q869" s="493"/>
    </row>
    <row r="870" ht="25.15" customHeight="true" x14ac:dyDescent="0.2">
      <c r="C870" s="493"/>
      <c r="D870" s="493"/>
      <c r="E870" s="493"/>
      <c r="F870" s="493"/>
      <c r="G870" s="493"/>
      <c r="H870" s="493"/>
      <c r="I870" s="493"/>
      <c r="J870" s="493"/>
      <c r="K870" s="493"/>
      <c r="L870" s="493"/>
      <c r="M870" s="493"/>
      <c r="N870" s="493"/>
      <c r="O870" s="493"/>
      <c r="P870" s="493"/>
      <c r="Q870" s="493"/>
    </row>
    <row r="871" ht="25.15" customHeight="true" x14ac:dyDescent="0.2">
      <c r="C871" s="493"/>
      <c r="D871" s="493"/>
      <c r="E871" s="493"/>
      <c r="F871" s="493"/>
      <c r="G871" s="493"/>
      <c r="H871" s="493"/>
      <c r="I871" s="493"/>
      <c r="J871" s="493"/>
      <c r="K871" s="493"/>
      <c r="L871" s="493"/>
      <c r="M871" s="493"/>
      <c r="N871" s="493"/>
      <c r="O871" s="493"/>
      <c r="P871" s="493"/>
      <c r="Q871" s="493"/>
    </row>
    <row r="872" ht="25.15" customHeight="true" x14ac:dyDescent="0.2">
      <c r="C872" s="493"/>
      <c r="D872" s="493"/>
      <c r="E872" s="493"/>
      <c r="F872" s="493"/>
      <c r="G872" s="493"/>
      <c r="H872" s="493"/>
      <c r="I872" s="493"/>
      <c r="J872" s="493"/>
      <c r="K872" s="493"/>
      <c r="L872" s="493"/>
      <c r="M872" s="493"/>
      <c r="N872" s="493"/>
      <c r="O872" s="493"/>
      <c r="P872" s="493"/>
      <c r="Q872" s="493"/>
    </row>
    <row r="873" ht="25.15" customHeight="true" x14ac:dyDescent="0.2">
      <c r="C873" s="493"/>
      <c r="D873" s="493"/>
      <c r="E873" s="493"/>
      <c r="F873" s="493"/>
      <c r="G873" s="493"/>
      <c r="H873" s="493"/>
      <c r="I873" s="493"/>
      <c r="J873" s="493"/>
      <c r="K873" s="493"/>
      <c r="L873" s="493"/>
      <c r="M873" s="493"/>
      <c r="N873" s="493"/>
      <c r="O873" s="493"/>
      <c r="P873" s="493"/>
      <c r="Q873" s="493"/>
    </row>
    <row r="874" ht="25.15" customHeight="true" x14ac:dyDescent="0.2">
      <c r="C874" s="493"/>
      <c r="D874" s="493"/>
      <c r="E874" s="493"/>
      <c r="F874" s="493"/>
      <c r="G874" s="493"/>
      <c r="H874" s="493"/>
      <c r="I874" s="493"/>
      <c r="J874" s="493"/>
      <c r="K874" s="493"/>
      <c r="L874" s="493"/>
      <c r="M874" s="493"/>
      <c r="N874" s="493"/>
      <c r="O874" s="493"/>
      <c r="P874" s="493"/>
      <c r="Q874" s="493"/>
    </row>
    <row r="875" ht="25.15" customHeight="true" x14ac:dyDescent="0.2">
      <c r="C875" s="493"/>
      <c r="D875" s="493"/>
      <c r="E875" s="493"/>
      <c r="F875" s="493"/>
      <c r="G875" s="493"/>
      <c r="H875" s="493"/>
      <c r="I875" s="493"/>
      <c r="J875" s="493"/>
      <c r="K875" s="493"/>
      <c r="L875" s="493"/>
      <c r="M875" s="493"/>
      <c r="N875" s="493"/>
      <c r="O875" s="493"/>
      <c r="P875" s="493"/>
      <c r="Q875" s="493"/>
    </row>
    <row r="876" ht="25.15" customHeight="true" x14ac:dyDescent="0.2">
      <c r="C876" s="493"/>
      <c r="D876" s="493"/>
      <c r="E876" s="493"/>
      <c r="F876" s="493"/>
      <c r="G876" s="493"/>
      <c r="H876" s="493"/>
      <c r="I876" s="493"/>
      <c r="J876" s="493"/>
      <c r="K876" s="493"/>
      <c r="L876" s="493"/>
      <c r="M876" s="493"/>
      <c r="N876" s="493"/>
      <c r="O876" s="493"/>
      <c r="P876" s="493"/>
      <c r="Q876" s="493"/>
    </row>
    <row r="877" ht="25.15" customHeight="true" x14ac:dyDescent="0.2">
      <c r="C877" s="493"/>
      <c r="D877" s="493"/>
      <c r="E877" s="493"/>
      <c r="F877" s="493"/>
      <c r="G877" s="493"/>
      <c r="H877" s="493"/>
      <c r="I877" s="493"/>
      <c r="J877" s="493"/>
      <c r="K877" s="493"/>
      <c r="L877" s="493"/>
      <c r="M877" s="493"/>
      <c r="N877" s="493"/>
      <c r="O877" s="493"/>
      <c r="P877" s="493"/>
      <c r="Q877" s="493"/>
    </row>
    <row r="878" ht="25.15" customHeight="true" x14ac:dyDescent="0.2">
      <c r="C878" s="493"/>
      <c r="D878" s="493"/>
      <c r="E878" s="493"/>
      <c r="F878" s="493"/>
      <c r="G878" s="493"/>
      <c r="H878" s="493"/>
      <c r="I878" s="493"/>
      <c r="J878" s="493"/>
      <c r="K878" s="493"/>
      <c r="L878" s="493"/>
      <c r="M878" s="493"/>
      <c r="N878" s="493"/>
      <c r="O878" s="493"/>
      <c r="P878" s="493"/>
      <c r="Q878" s="493"/>
    </row>
    <row r="879" ht="25.15" customHeight="true" x14ac:dyDescent="0.2">
      <c r="C879" s="493"/>
      <c r="D879" s="493"/>
      <c r="E879" s="493"/>
      <c r="F879" s="493"/>
      <c r="G879" s="493"/>
      <c r="H879" s="493"/>
      <c r="I879" s="493"/>
      <c r="J879" s="493"/>
      <c r="K879" s="493"/>
      <c r="L879" s="493"/>
      <c r="M879" s="493"/>
      <c r="N879" s="493"/>
      <c r="O879" s="493"/>
      <c r="P879" s="493"/>
      <c r="Q879" s="493"/>
    </row>
    <row r="880" ht="25.15" customHeight="true" x14ac:dyDescent="0.2">
      <c r="C880" s="493"/>
      <c r="D880" s="493"/>
      <c r="E880" s="493"/>
      <c r="F880" s="493"/>
      <c r="G880" s="493"/>
      <c r="H880" s="493"/>
      <c r="I880" s="493"/>
      <c r="J880" s="493"/>
      <c r="K880" s="493"/>
      <c r="L880" s="493"/>
      <c r="M880" s="493"/>
      <c r="N880" s="493"/>
      <c r="O880" s="493"/>
      <c r="P880" s="493"/>
      <c r="Q880" s="493"/>
    </row>
    <row r="881" ht="25.15" customHeight="true" x14ac:dyDescent="0.2">
      <c r="C881" s="493"/>
      <c r="D881" s="493"/>
      <c r="E881" s="493"/>
      <c r="F881" s="493"/>
      <c r="G881" s="493"/>
      <c r="H881" s="493"/>
      <c r="I881" s="493"/>
      <c r="J881" s="493"/>
      <c r="K881" s="493"/>
      <c r="L881" s="493"/>
      <c r="M881" s="493"/>
      <c r="N881" s="493"/>
      <c r="O881" s="493"/>
      <c r="P881" s="493"/>
      <c r="Q881" s="493"/>
    </row>
    <row r="882" ht="25.15" customHeight="true" x14ac:dyDescent="0.2">
      <c r="C882" s="493"/>
      <c r="D882" s="493"/>
      <c r="E882" s="493"/>
      <c r="F882" s="493"/>
      <c r="G882" s="493"/>
      <c r="H882" s="493"/>
      <c r="I882" s="493"/>
      <c r="J882" s="493"/>
      <c r="K882" s="493"/>
      <c r="L882" s="493"/>
      <c r="M882" s="493"/>
      <c r="N882" s="493"/>
      <c r="O882" s="493"/>
      <c r="P882" s="493"/>
      <c r="Q882" s="493"/>
    </row>
    <row r="883" ht="25.15" customHeight="true" x14ac:dyDescent="0.2">
      <c r="C883" s="493"/>
      <c r="D883" s="493"/>
      <c r="E883" s="493"/>
      <c r="F883" s="493"/>
      <c r="G883" s="493"/>
      <c r="H883" s="493"/>
      <c r="I883" s="493"/>
      <c r="J883" s="493"/>
      <c r="K883" s="493"/>
      <c r="L883" s="493"/>
      <c r="M883" s="493"/>
      <c r="N883" s="493"/>
      <c r="O883" s="493"/>
      <c r="P883" s="493"/>
      <c r="Q883" s="493"/>
    </row>
    <row r="884" ht="25.15" customHeight="true" x14ac:dyDescent="0.2">
      <c r="C884" s="493"/>
      <c r="D884" s="493"/>
      <c r="E884" s="493"/>
      <c r="F884" s="493"/>
      <c r="G884" s="493"/>
      <c r="H884" s="493"/>
      <c r="I884" s="493"/>
      <c r="J884" s="493"/>
      <c r="K884" s="493"/>
      <c r="L884" s="493"/>
      <c r="M884" s="493"/>
      <c r="N884" s="493"/>
      <c r="O884" s="493"/>
      <c r="P884" s="493"/>
      <c r="Q884" s="493"/>
    </row>
    <row r="885" ht="25.15" customHeight="true" x14ac:dyDescent="0.2">
      <c r="C885" s="493"/>
      <c r="D885" s="493"/>
      <c r="E885" s="493"/>
      <c r="F885" s="493"/>
      <c r="G885" s="493"/>
      <c r="H885" s="493"/>
      <c r="I885" s="493"/>
      <c r="J885" s="493"/>
      <c r="K885" s="493"/>
      <c r="L885" s="493"/>
      <c r="M885" s="493"/>
      <c r="N885" s="493"/>
      <c r="O885" s="493"/>
      <c r="P885" s="493"/>
      <c r="Q885" s="493"/>
    </row>
    <row r="886" ht="25.15" customHeight="true" x14ac:dyDescent="0.2">
      <c r="C886" s="493"/>
      <c r="D886" s="493"/>
      <c r="E886" s="493"/>
      <c r="F886" s="493"/>
      <c r="G886" s="493"/>
      <c r="H886" s="493"/>
      <c r="I886" s="493"/>
      <c r="J886" s="493"/>
      <c r="K886" s="493"/>
      <c r="L886" s="493"/>
      <c r="M886" s="493"/>
      <c r="N886" s="493"/>
      <c r="O886" s="493"/>
      <c r="P886" s="493"/>
      <c r="Q886" s="493"/>
    </row>
    <row r="887" ht="25.15" customHeight="true" x14ac:dyDescent="0.2">
      <c r="C887" s="493"/>
      <c r="D887" s="493"/>
      <c r="E887" s="493"/>
      <c r="F887" s="493"/>
      <c r="G887" s="493"/>
      <c r="H887" s="493"/>
      <c r="I887" s="493"/>
      <c r="J887" s="493"/>
      <c r="K887" s="493"/>
      <c r="L887" s="493"/>
      <c r="M887" s="493"/>
      <c r="N887" s="493"/>
      <c r="O887" s="493"/>
      <c r="P887" s="493"/>
      <c r="Q887" s="493"/>
    </row>
    <row r="888" ht="25.15" customHeight="true" x14ac:dyDescent="0.2">
      <c r="C888" s="493"/>
      <c r="D888" s="493"/>
      <c r="E888" s="493"/>
      <c r="F888" s="493"/>
      <c r="G888" s="493"/>
      <c r="H888" s="493"/>
      <c r="I888" s="493"/>
      <c r="J888" s="493"/>
      <c r="K888" s="493"/>
      <c r="L888" s="493"/>
      <c r="M888" s="493"/>
      <c r="N888" s="493"/>
      <c r="O888" s="493"/>
      <c r="P888" s="493"/>
      <c r="Q888" s="493"/>
    </row>
    <row r="889" ht="25.15" customHeight="true" x14ac:dyDescent="0.2">
      <c r="C889" s="493"/>
      <c r="D889" s="493"/>
      <c r="E889" s="493"/>
      <c r="F889" s="493"/>
      <c r="G889" s="493"/>
      <c r="H889" s="493"/>
      <c r="I889" s="493"/>
      <c r="J889" s="493"/>
      <c r="K889" s="493"/>
      <c r="L889" s="493"/>
      <c r="M889" s="493"/>
      <c r="N889" s="493"/>
      <c r="O889" s="493"/>
      <c r="P889" s="493"/>
      <c r="Q889" s="493"/>
    </row>
    <row r="890" ht="25.15" customHeight="true" x14ac:dyDescent="0.2">
      <c r="C890" s="493"/>
      <c r="D890" s="493"/>
      <c r="E890" s="493"/>
      <c r="F890" s="493"/>
      <c r="G890" s="493"/>
      <c r="H890" s="493"/>
      <c r="I890" s="493"/>
      <c r="J890" s="493"/>
      <c r="K890" s="493"/>
      <c r="L890" s="493"/>
      <c r="M890" s="493"/>
      <c r="N890" s="493"/>
      <c r="O890" s="493"/>
      <c r="P890" s="493"/>
      <c r="Q890" s="493"/>
    </row>
    <row r="891" ht="25.15" customHeight="true" x14ac:dyDescent="0.2">
      <c r="C891" s="493"/>
      <c r="D891" s="493"/>
      <c r="E891" s="493"/>
      <c r="F891" s="493"/>
      <c r="G891" s="493"/>
      <c r="H891" s="493"/>
      <c r="I891" s="493"/>
      <c r="J891" s="493"/>
      <c r="K891" s="493"/>
      <c r="L891" s="493"/>
      <c r="M891" s="493"/>
      <c r="N891" s="493"/>
      <c r="O891" s="493"/>
      <c r="P891" s="493"/>
      <c r="Q891" s="493"/>
    </row>
    <row r="892" ht="25.15" customHeight="true" x14ac:dyDescent="0.2">
      <c r="C892" s="493"/>
      <c r="D892" s="493"/>
      <c r="E892" s="493"/>
      <c r="F892" s="493"/>
      <c r="G892" s="493"/>
      <c r="H892" s="493"/>
      <c r="I892" s="493"/>
      <c r="J892" s="493"/>
      <c r="K892" s="493"/>
      <c r="L892" s="493"/>
      <c r="M892" s="493"/>
      <c r="N892" s="493"/>
      <c r="O892" s="493"/>
      <c r="P892" s="493"/>
      <c r="Q892" s="493"/>
    </row>
    <row r="893" ht="25.15" customHeight="true" x14ac:dyDescent="0.2">
      <c r="C893" s="493"/>
      <c r="D893" s="493"/>
      <c r="E893" s="493"/>
      <c r="F893" s="493"/>
      <c r="G893" s="493"/>
      <c r="H893" s="493"/>
      <c r="I893" s="493"/>
      <c r="J893" s="493"/>
      <c r="K893" s="493"/>
      <c r="L893" s="493"/>
      <c r="M893" s="493"/>
      <c r="N893" s="493"/>
      <c r="O893" s="493"/>
      <c r="P893" s="493"/>
      <c r="Q893" s="493"/>
    </row>
    <row r="894" ht="25.15" customHeight="true" x14ac:dyDescent="0.2">
      <c r="C894" s="493"/>
      <c r="D894" s="493"/>
      <c r="E894" s="493"/>
      <c r="F894" s="493"/>
      <c r="G894" s="493"/>
      <c r="H894" s="493"/>
      <c r="I894" s="493"/>
      <c r="J894" s="493"/>
      <c r="K894" s="493"/>
      <c r="L894" s="493"/>
      <c r="M894" s="493"/>
      <c r="N894" s="493"/>
      <c r="O894" s="493"/>
      <c r="P894" s="493"/>
      <c r="Q894" s="493"/>
    </row>
    <row r="895" ht="25.15" customHeight="true" x14ac:dyDescent="0.2">
      <c r="C895" s="493"/>
      <c r="D895" s="493"/>
      <c r="E895" s="493"/>
      <c r="F895" s="493"/>
      <c r="G895" s="493"/>
      <c r="H895" s="493"/>
      <c r="I895" s="493"/>
      <c r="J895" s="493"/>
      <c r="K895" s="493"/>
      <c r="L895" s="493"/>
      <c r="M895" s="493"/>
      <c r="N895" s="493"/>
      <c r="O895" s="493"/>
      <c r="P895" s="493"/>
      <c r="Q895" s="493"/>
    </row>
    <row r="896" ht="25.15" customHeight="true" x14ac:dyDescent="0.2">
      <c r="C896" s="493"/>
      <c r="D896" s="493"/>
      <c r="E896" s="493"/>
      <c r="F896" s="493"/>
      <c r="G896" s="493"/>
      <c r="H896" s="493"/>
      <c r="I896" s="493"/>
      <c r="J896" s="493"/>
      <c r="K896" s="493"/>
      <c r="L896" s="493"/>
      <c r="M896" s="493"/>
      <c r="N896" s="493"/>
      <c r="O896" s="493"/>
      <c r="P896" s="493"/>
      <c r="Q896" s="493"/>
    </row>
    <row r="897" ht="25.15" customHeight="true" x14ac:dyDescent="0.2">
      <c r="C897" s="493"/>
      <c r="D897" s="493"/>
      <c r="E897" s="493"/>
      <c r="F897" s="493"/>
      <c r="G897" s="493"/>
      <c r="H897" s="493"/>
      <c r="I897" s="493"/>
      <c r="J897" s="493"/>
      <c r="K897" s="493"/>
      <c r="L897" s="493"/>
      <c r="M897" s="493"/>
      <c r="N897" s="493"/>
      <c r="O897" s="493"/>
      <c r="P897" s="493"/>
      <c r="Q897" s="493"/>
    </row>
    <row r="898" ht="25.15" customHeight="true" x14ac:dyDescent="0.2">
      <c r="C898" s="493"/>
      <c r="D898" s="493"/>
      <c r="E898" s="493"/>
      <c r="F898" s="493"/>
      <c r="G898" s="493"/>
      <c r="H898" s="493"/>
      <c r="I898" s="493"/>
      <c r="J898" s="493"/>
      <c r="K898" s="493"/>
      <c r="L898" s="493"/>
      <c r="M898" s="493"/>
      <c r="N898" s="493"/>
      <c r="O898" s="493"/>
      <c r="P898" s="493"/>
      <c r="Q898" s="493"/>
    </row>
    <row r="899" ht="25.15" customHeight="true" x14ac:dyDescent="0.2">
      <c r="C899" s="493"/>
      <c r="D899" s="493"/>
      <c r="E899" s="493"/>
      <c r="F899" s="493"/>
      <c r="G899" s="493"/>
      <c r="H899" s="493"/>
      <c r="I899" s="493"/>
      <c r="J899" s="493"/>
      <c r="K899" s="493"/>
      <c r="L899" s="493"/>
      <c r="M899" s="493"/>
      <c r="N899" s="493"/>
      <c r="O899" s="493"/>
      <c r="P899" s="493"/>
      <c r="Q899" s="493"/>
    </row>
    <row r="900" ht="25.15" customHeight="true" x14ac:dyDescent="0.2">
      <c r="C900" s="493"/>
      <c r="D900" s="493"/>
      <c r="E900" s="493"/>
      <c r="F900" s="493"/>
      <c r="G900" s="493"/>
      <c r="H900" s="493"/>
      <c r="I900" s="493"/>
      <c r="J900" s="493"/>
      <c r="K900" s="493"/>
      <c r="L900" s="493"/>
      <c r="M900" s="493"/>
      <c r="N900" s="493"/>
      <c r="O900" s="493"/>
      <c r="P900" s="493"/>
      <c r="Q900" s="493"/>
    </row>
    <row r="901" ht="25.15" customHeight="true" x14ac:dyDescent="0.2">
      <c r="C901" s="493"/>
      <c r="D901" s="493"/>
      <c r="E901" s="493"/>
      <c r="F901" s="493"/>
      <c r="G901" s="493"/>
      <c r="H901" s="493"/>
      <c r="I901" s="493"/>
      <c r="J901" s="493"/>
      <c r="K901" s="493"/>
      <c r="L901" s="493"/>
      <c r="M901" s="493"/>
      <c r="N901" s="493"/>
      <c r="O901" s="493"/>
      <c r="P901" s="493"/>
      <c r="Q901" s="493"/>
    </row>
    <row r="902" ht="25.15" customHeight="true" x14ac:dyDescent="0.2">
      <c r="C902" s="493"/>
      <c r="D902" s="493"/>
      <c r="E902" s="493"/>
      <c r="F902" s="493"/>
      <c r="G902" s="493"/>
      <c r="H902" s="493"/>
      <c r="I902" s="493"/>
      <c r="J902" s="493"/>
      <c r="K902" s="493"/>
      <c r="L902" s="493"/>
      <c r="M902" s="493"/>
      <c r="N902" s="493"/>
      <c r="O902" s="493"/>
      <c r="P902" s="493"/>
      <c r="Q902" s="493"/>
    </row>
    <row r="903" ht="25.15" customHeight="true" x14ac:dyDescent="0.2">
      <c r="C903" s="493"/>
      <c r="D903" s="493"/>
      <c r="E903" s="493"/>
      <c r="F903" s="493"/>
      <c r="G903" s="493"/>
      <c r="H903" s="493"/>
      <c r="I903" s="493"/>
      <c r="J903" s="493"/>
      <c r="K903" s="493"/>
      <c r="L903" s="493"/>
      <c r="M903" s="493"/>
      <c r="N903" s="493"/>
      <c r="O903" s="493"/>
      <c r="P903" s="493"/>
      <c r="Q903" s="493"/>
    </row>
    <row r="904" ht="25.15" customHeight="true" x14ac:dyDescent="0.2">
      <c r="C904" s="493"/>
      <c r="D904" s="493"/>
      <c r="E904" s="493"/>
      <c r="F904" s="493"/>
      <c r="G904" s="493"/>
      <c r="H904" s="493"/>
      <c r="I904" s="493"/>
      <c r="J904" s="493"/>
      <c r="K904" s="493"/>
      <c r="L904" s="493"/>
      <c r="M904" s="493"/>
      <c r="N904" s="493"/>
      <c r="O904" s="493"/>
      <c r="P904" s="493"/>
      <c r="Q904" s="493"/>
    </row>
    <row r="905" ht="25.15" customHeight="true" x14ac:dyDescent="0.2">
      <c r="C905" s="493"/>
      <c r="D905" s="493"/>
      <c r="E905" s="493"/>
      <c r="F905" s="493"/>
      <c r="G905" s="493"/>
      <c r="H905" s="493"/>
      <c r="I905" s="493"/>
      <c r="J905" s="493"/>
      <c r="K905" s="493"/>
      <c r="L905" s="493"/>
      <c r="M905" s="493"/>
      <c r="N905" s="493"/>
      <c r="O905" s="493"/>
      <c r="P905" s="493"/>
      <c r="Q905" s="493"/>
    </row>
    <row r="906" ht="25.15" customHeight="true" x14ac:dyDescent="0.2">
      <c r="C906" s="493"/>
      <c r="D906" s="493"/>
      <c r="E906" s="493"/>
      <c r="F906" s="493"/>
      <c r="G906" s="493"/>
      <c r="H906" s="493"/>
      <c r="I906" s="493"/>
      <c r="J906" s="493"/>
      <c r="K906" s="493"/>
      <c r="L906" s="493"/>
      <c r="M906" s="493"/>
      <c r="N906" s="493"/>
      <c r="O906" s="493"/>
      <c r="P906" s="493"/>
      <c r="Q906" s="493"/>
    </row>
    <row r="907" ht="25.15" customHeight="true" x14ac:dyDescent="0.2">
      <c r="C907" s="493"/>
      <c r="D907" s="493"/>
      <c r="E907" s="493"/>
      <c r="F907" s="493"/>
      <c r="G907" s="493"/>
      <c r="H907" s="493"/>
      <c r="I907" s="493"/>
      <c r="J907" s="493"/>
      <c r="K907" s="493"/>
      <c r="L907" s="493"/>
      <c r="M907" s="493"/>
      <c r="N907" s="493"/>
      <c r="O907" s="493"/>
      <c r="P907" s="493"/>
      <c r="Q907" s="493"/>
    </row>
    <row r="908" ht="25.15" customHeight="true" x14ac:dyDescent="0.2">
      <c r="C908" s="493"/>
      <c r="D908" s="493"/>
      <c r="E908" s="493"/>
      <c r="F908" s="493"/>
      <c r="G908" s="493"/>
      <c r="H908" s="493"/>
      <c r="I908" s="493"/>
      <c r="J908" s="493"/>
      <c r="K908" s="493"/>
      <c r="L908" s="493"/>
      <c r="M908" s="493"/>
      <c r="N908" s="493"/>
      <c r="O908" s="493"/>
      <c r="P908" s="493"/>
      <c r="Q908" s="493"/>
    </row>
    <row r="909" ht="25.15" customHeight="true" x14ac:dyDescent="0.2">
      <c r="C909" s="493"/>
      <c r="D909" s="493"/>
      <c r="E909" s="493"/>
      <c r="F909" s="493"/>
      <c r="G909" s="493"/>
      <c r="H909" s="493"/>
      <c r="I909" s="493"/>
      <c r="J909" s="493"/>
      <c r="K909" s="493"/>
      <c r="L909" s="493"/>
      <c r="M909" s="493"/>
      <c r="N909" s="493"/>
      <c r="O909" s="493"/>
      <c r="P909" s="493"/>
      <c r="Q909" s="493"/>
    </row>
    <row r="910" ht="25.15" customHeight="true" x14ac:dyDescent="0.2">
      <c r="C910" s="493"/>
      <c r="D910" s="493"/>
      <c r="E910" s="493"/>
      <c r="F910" s="493"/>
      <c r="G910" s="493"/>
      <c r="H910" s="493"/>
      <c r="I910" s="493"/>
      <c r="J910" s="493"/>
      <c r="K910" s="493"/>
      <c r="L910" s="493"/>
      <c r="M910" s="493"/>
      <c r="N910" s="493"/>
      <c r="O910" s="493"/>
      <c r="P910" s="493"/>
      <c r="Q910" s="493"/>
    </row>
    <row r="911" ht="25.15" customHeight="true" x14ac:dyDescent="0.2">
      <c r="C911" s="493"/>
      <c r="D911" s="493"/>
      <c r="E911" s="493"/>
      <c r="F911" s="493"/>
      <c r="G911" s="493"/>
      <c r="H911" s="493"/>
      <c r="I911" s="493"/>
      <c r="J911" s="493"/>
      <c r="K911" s="493"/>
      <c r="L911" s="493"/>
      <c r="M911" s="493"/>
      <c r="N911" s="493"/>
      <c r="O911" s="493"/>
      <c r="P911" s="493"/>
      <c r="Q911" s="493"/>
    </row>
    <row r="912" ht="25.15" customHeight="true" x14ac:dyDescent="0.2">
      <c r="C912" s="493"/>
      <c r="D912" s="493"/>
      <c r="E912" s="493"/>
      <c r="F912" s="493"/>
      <c r="G912" s="493"/>
      <c r="H912" s="493"/>
      <c r="I912" s="493"/>
      <c r="J912" s="493"/>
      <c r="K912" s="493"/>
      <c r="L912" s="493"/>
      <c r="M912" s="493"/>
      <c r="N912" s="493"/>
      <c r="O912" s="493"/>
      <c r="P912" s="493"/>
      <c r="Q912" s="493"/>
    </row>
    <row r="913" ht="25.15" customHeight="true" x14ac:dyDescent="0.2">
      <c r="C913" s="493"/>
      <c r="D913" s="493"/>
      <c r="E913" s="493"/>
      <c r="F913" s="493"/>
      <c r="G913" s="493"/>
      <c r="H913" s="493"/>
      <c r="I913" s="493"/>
      <c r="J913" s="493"/>
      <c r="K913" s="493"/>
      <c r="L913" s="493"/>
      <c r="M913" s="493"/>
      <c r="N913" s="493"/>
      <c r="O913" s="493"/>
      <c r="P913" s="493"/>
      <c r="Q913" s="493"/>
    </row>
    <row r="914" ht="25.15" customHeight="true" x14ac:dyDescent="0.2">
      <c r="C914" s="493"/>
      <c r="D914" s="493"/>
      <c r="E914" s="493"/>
      <c r="F914" s="493"/>
      <c r="G914" s="493"/>
      <c r="H914" s="493"/>
      <c r="I914" s="493"/>
      <c r="J914" s="493"/>
      <c r="K914" s="493"/>
      <c r="L914" s="493"/>
      <c r="M914" s="493"/>
      <c r="N914" s="493"/>
      <c r="O914" s="493"/>
      <c r="P914" s="493"/>
      <c r="Q914" s="493"/>
    </row>
    <row r="915" ht="25.15" customHeight="true" x14ac:dyDescent="0.2">
      <c r="C915" s="493"/>
      <c r="D915" s="493"/>
      <c r="E915" s="493"/>
      <c r="F915" s="493"/>
      <c r="G915" s="493"/>
      <c r="H915" s="493"/>
      <c r="I915" s="493"/>
      <c r="J915" s="493"/>
      <c r="K915" s="493"/>
      <c r="L915" s="493"/>
      <c r="M915" s="493"/>
      <c r="N915" s="493"/>
      <c r="O915" s="493"/>
      <c r="P915" s="493"/>
      <c r="Q915" s="493"/>
    </row>
    <row r="916" ht="25.15" customHeight="true" x14ac:dyDescent="0.2">
      <c r="C916" s="493"/>
      <c r="D916" s="493"/>
      <c r="E916" s="493"/>
      <c r="F916" s="493"/>
      <c r="G916" s="493"/>
      <c r="H916" s="493"/>
      <c r="I916" s="493"/>
      <c r="J916" s="493"/>
      <c r="K916" s="493"/>
      <c r="L916" s="493"/>
      <c r="M916" s="493"/>
      <c r="N916" s="493"/>
      <c r="O916" s="493"/>
      <c r="P916" s="493"/>
      <c r="Q916" s="493"/>
    </row>
    <row r="917" ht="25.15" customHeight="true" x14ac:dyDescent="0.2">
      <c r="C917" s="493"/>
      <c r="D917" s="493"/>
      <c r="E917" s="493"/>
      <c r="F917" s="493"/>
      <c r="G917" s="493"/>
      <c r="H917" s="493"/>
      <c r="I917" s="493"/>
      <c r="J917" s="493"/>
      <c r="K917" s="493"/>
      <c r="L917" s="493"/>
      <c r="M917" s="493"/>
      <c r="N917" s="493"/>
      <c r="O917" s="493"/>
      <c r="P917" s="493"/>
      <c r="Q917" s="493"/>
    </row>
    <row r="918" ht="25.15" customHeight="true" x14ac:dyDescent="0.2">
      <c r="C918" s="493"/>
      <c r="D918" s="493"/>
      <c r="E918" s="493"/>
      <c r="F918" s="493"/>
      <c r="G918" s="493"/>
      <c r="H918" s="493"/>
      <c r="I918" s="493"/>
      <c r="J918" s="493"/>
      <c r="K918" s="493"/>
      <c r="L918" s="493"/>
      <c r="M918" s="493"/>
      <c r="N918" s="493"/>
      <c r="O918" s="493"/>
      <c r="P918" s="493"/>
      <c r="Q918" s="493"/>
    </row>
    <row r="919" ht="25.15" customHeight="true" x14ac:dyDescent="0.2">
      <c r="C919" s="493"/>
      <c r="D919" s="493"/>
      <c r="E919" s="493"/>
      <c r="F919" s="493"/>
      <c r="G919" s="493"/>
      <c r="H919" s="493"/>
      <c r="I919" s="493"/>
      <c r="J919" s="493"/>
      <c r="K919" s="493"/>
      <c r="L919" s="493"/>
      <c r="M919" s="493"/>
      <c r="N919" s="493"/>
      <c r="O919" s="493"/>
      <c r="P919" s="493"/>
      <c r="Q919" s="493"/>
    </row>
    <row r="920" ht="25.15" customHeight="true" x14ac:dyDescent="0.2">
      <c r="C920" s="493"/>
      <c r="D920" s="493"/>
      <c r="E920" s="493"/>
      <c r="F920" s="493"/>
      <c r="G920" s="493"/>
      <c r="H920" s="493"/>
      <c r="I920" s="493"/>
      <c r="J920" s="493"/>
      <c r="K920" s="493"/>
      <c r="L920" s="493"/>
      <c r="M920" s="493"/>
      <c r="N920" s="493"/>
      <c r="O920" s="493"/>
      <c r="P920" s="493"/>
      <c r="Q920" s="493"/>
    </row>
    <row r="921" ht="25.15" customHeight="true" x14ac:dyDescent="0.2">
      <c r="C921" s="493"/>
      <c r="D921" s="493"/>
      <c r="E921" s="493"/>
      <c r="F921" s="493"/>
      <c r="G921" s="493"/>
      <c r="H921" s="493"/>
      <c r="I921" s="493"/>
      <c r="J921" s="493"/>
      <c r="K921" s="493"/>
      <c r="L921" s="493"/>
      <c r="M921" s="493"/>
      <c r="N921" s="493"/>
      <c r="O921" s="493"/>
      <c r="P921" s="493"/>
      <c r="Q921" s="493"/>
    </row>
    <row r="922" ht="25.15" customHeight="true" x14ac:dyDescent="0.2">
      <c r="C922" s="493"/>
      <c r="D922" s="493"/>
      <c r="E922" s="493"/>
      <c r="F922" s="493"/>
      <c r="G922" s="493"/>
      <c r="H922" s="493"/>
      <c r="I922" s="493"/>
      <c r="J922" s="493"/>
      <c r="K922" s="493"/>
      <c r="L922" s="493"/>
      <c r="M922" s="493"/>
      <c r="N922" s="493"/>
      <c r="O922" s="493"/>
      <c r="P922" s="493"/>
      <c r="Q922" s="493"/>
    </row>
    <row r="923" ht="25.15" customHeight="true" x14ac:dyDescent="0.2">
      <c r="C923" s="493"/>
      <c r="D923" s="493"/>
      <c r="E923" s="493"/>
      <c r="F923" s="493"/>
      <c r="G923" s="493"/>
      <c r="H923" s="493"/>
      <c r="I923" s="493"/>
      <c r="J923" s="493"/>
      <c r="K923" s="493"/>
      <c r="L923" s="493"/>
      <c r="M923" s="493"/>
      <c r="N923" s="493"/>
      <c r="O923" s="493"/>
      <c r="P923" s="493"/>
      <c r="Q923" s="493"/>
    </row>
    <row r="924" ht="25.15" customHeight="true" x14ac:dyDescent="0.2">
      <c r="C924" s="493"/>
      <c r="D924" s="493"/>
      <c r="E924" s="493"/>
      <c r="F924" s="493"/>
      <c r="G924" s="493"/>
      <c r="H924" s="493"/>
      <c r="I924" s="493"/>
      <c r="J924" s="493"/>
      <c r="K924" s="493"/>
      <c r="L924" s="493"/>
      <c r="M924" s="493"/>
      <c r="N924" s="493"/>
      <c r="O924" s="493"/>
      <c r="P924" s="493"/>
      <c r="Q924" s="493"/>
    </row>
    <row r="925" ht="25.15" customHeight="true" x14ac:dyDescent="0.2">
      <c r="C925" s="493"/>
      <c r="D925" s="493"/>
      <c r="E925" s="493"/>
      <c r="F925" s="493"/>
      <c r="G925" s="493"/>
      <c r="H925" s="493"/>
      <c r="I925" s="493"/>
      <c r="J925" s="493"/>
      <c r="K925" s="493"/>
      <c r="L925" s="493"/>
      <c r="M925" s="493"/>
      <c r="N925" s="493"/>
      <c r="O925" s="493"/>
      <c r="P925" s="493"/>
      <c r="Q925" s="493"/>
    </row>
    <row r="926" ht="25.15" customHeight="true" x14ac:dyDescent="0.2">
      <c r="C926" s="493"/>
      <c r="D926" s="493"/>
      <c r="E926" s="493"/>
      <c r="F926" s="493"/>
      <c r="G926" s="493"/>
      <c r="H926" s="493"/>
      <c r="I926" s="493"/>
      <c r="J926" s="493"/>
      <c r="K926" s="493"/>
      <c r="L926" s="493"/>
      <c r="M926" s="493"/>
      <c r="N926" s="493"/>
      <c r="O926" s="493"/>
      <c r="P926" s="493"/>
      <c r="Q926" s="493"/>
    </row>
    <row r="927" ht="25.15" customHeight="true" x14ac:dyDescent="0.2">
      <c r="C927" s="493"/>
      <c r="D927" s="493"/>
      <c r="E927" s="493"/>
      <c r="F927" s="493"/>
      <c r="G927" s="493"/>
      <c r="H927" s="493"/>
      <c r="I927" s="493"/>
      <c r="J927" s="493"/>
      <c r="K927" s="493"/>
      <c r="L927" s="493"/>
      <c r="M927" s="493"/>
      <c r="N927" s="493"/>
      <c r="O927" s="493"/>
      <c r="P927" s="493"/>
      <c r="Q927" s="493"/>
    </row>
    <row r="928" ht="25.15" customHeight="true" x14ac:dyDescent="0.2">
      <c r="C928" s="493"/>
      <c r="D928" s="493"/>
      <c r="E928" s="493"/>
      <c r="F928" s="493"/>
      <c r="G928" s="493"/>
      <c r="H928" s="493"/>
      <c r="I928" s="493"/>
      <c r="J928" s="493"/>
      <c r="K928" s="493"/>
      <c r="L928" s="493"/>
      <c r="M928" s="493"/>
      <c r="N928" s="493"/>
      <c r="O928" s="493"/>
      <c r="P928" s="493"/>
      <c r="Q928" s="493"/>
    </row>
    <row r="929" ht="25.15" customHeight="true" x14ac:dyDescent="0.2">
      <c r="C929" s="493"/>
      <c r="D929" s="493"/>
      <c r="E929" s="493"/>
      <c r="F929" s="493"/>
      <c r="G929" s="493"/>
      <c r="H929" s="493"/>
      <c r="I929" s="493"/>
      <c r="J929" s="493"/>
      <c r="K929" s="493"/>
      <c r="L929" s="493"/>
      <c r="M929" s="493"/>
      <c r="N929" s="493"/>
      <c r="O929" s="493"/>
      <c r="P929" s="493"/>
      <c r="Q929" s="493"/>
    </row>
    <row r="930" ht="25.15" customHeight="true" x14ac:dyDescent="0.2">
      <c r="C930" s="493"/>
      <c r="D930" s="493"/>
      <c r="E930" s="493"/>
      <c r="F930" s="493"/>
      <c r="G930" s="493"/>
      <c r="H930" s="493"/>
      <c r="I930" s="493"/>
      <c r="J930" s="493"/>
      <c r="K930" s="493"/>
      <c r="L930" s="493"/>
      <c r="M930" s="493"/>
      <c r="N930" s="493"/>
      <c r="O930" s="493"/>
      <c r="P930" s="493"/>
      <c r="Q930" s="493"/>
    </row>
    <row r="931" ht="25.15" customHeight="true" x14ac:dyDescent="0.2">
      <c r="C931" s="493"/>
      <c r="D931" s="493"/>
      <c r="E931" s="493"/>
      <c r="F931" s="493"/>
      <c r="G931" s="493"/>
      <c r="H931" s="493"/>
      <c r="I931" s="493"/>
      <c r="J931" s="493"/>
      <c r="K931" s="493"/>
      <c r="L931" s="493"/>
      <c r="M931" s="493"/>
      <c r="N931" s="493"/>
      <c r="O931" s="493"/>
      <c r="P931" s="493"/>
      <c r="Q931" s="493"/>
    </row>
    <row r="932" ht="25.15" customHeight="true" x14ac:dyDescent="0.2">
      <c r="C932" s="493"/>
      <c r="D932" s="493"/>
      <c r="E932" s="493"/>
      <c r="F932" s="493"/>
      <c r="G932" s="493"/>
      <c r="H932" s="493"/>
      <c r="I932" s="493"/>
      <c r="J932" s="493"/>
      <c r="K932" s="493"/>
      <c r="L932" s="493"/>
      <c r="M932" s="493"/>
      <c r="N932" s="493"/>
      <c r="O932" s="493"/>
      <c r="P932" s="493"/>
      <c r="Q932" s="493"/>
    </row>
    <row r="933" ht="25.15" customHeight="true" x14ac:dyDescent="0.2">
      <c r="C933" s="493"/>
      <c r="D933" s="493"/>
      <c r="E933" s="493"/>
      <c r="F933" s="493"/>
      <c r="G933" s="493"/>
      <c r="H933" s="493"/>
      <c r="I933" s="493"/>
      <c r="J933" s="493"/>
      <c r="K933" s="493"/>
      <c r="L933" s="493"/>
      <c r="M933" s="493"/>
      <c r="N933" s="493"/>
      <c r="O933" s="493"/>
      <c r="P933" s="493"/>
      <c r="Q933" s="493"/>
    </row>
    <row r="934" ht="25.15" customHeight="true" x14ac:dyDescent="0.2">
      <c r="C934" s="493"/>
      <c r="D934" s="493"/>
      <c r="E934" s="493"/>
      <c r="F934" s="493"/>
      <c r="G934" s="493"/>
      <c r="H934" s="493"/>
      <c r="I934" s="493"/>
      <c r="J934" s="493"/>
      <c r="K934" s="493"/>
      <c r="L934" s="493"/>
      <c r="M934" s="493"/>
      <c r="N934" s="493"/>
      <c r="O934" s="493"/>
      <c r="P934" s="493"/>
      <c r="Q934" s="493"/>
    </row>
    <row r="935" ht="25.15" customHeight="true" x14ac:dyDescent="0.2">
      <c r="C935" s="493"/>
      <c r="D935" s="493"/>
      <c r="E935" s="493"/>
      <c r="F935" s="493"/>
      <c r="G935" s="493"/>
      <c r="H935" s="493"/>
      <c r="I935" s="493"/>
      <c r="J935" s="493"/>
      <c r="K935" s="493"/>
      <c r="L935" s="493"/>
      <c r="M935" s="493"/>
      <c r="N935" s="493"/>
      <c r="O935" s="493"/>
      <c r="P935" s="493"/>
      <c r="Q935" s="493"/>
    </row>
    <row r="936" ht="25.15" customHeight="true" x14ac:dyDescent="0.2">
      <c r="C936" s="493"/>
      <c r="D936" s="493"/>
      <c r="E936" s="493"/>
      <c r="F936" s="493"/>
      <c r="G936" s="493"/>
      <c r="H936" s="493"/>
      <c r="I936" s="493"/>
      <c r="J936" s="493"/>
      <c r="K936" s="493"/>
      <c r="L936" s="493"/>
      <c r="M936" s="493"/>
      <c r="N936" s="493"/>
      <c r="O936" s="493"/>
      <c r="P936" s="493"/>
      <c r="Q936" s="493"/>
    </row>
    <row r="937" ht="25.15" customHeight="true" x14ac:dyDescent="0.2">
      <c r="C937" s="493"/>
      <c r="D937" s="493"/>
      <c r="E937" s="493"/>
      <c r="F937" s="493"/>
      <c r="G937" s="493"/>
      <c r="H937" s="493"/>
      <c r="I937" s="493"/>
      <c r="J937" s="493"/>
      <c r="K937" s="493"/>
      <c r="L937" s="493"/>
      <c r="M937" s="493"/>
      <c r="N937" s="493"/>
      <c r="O937" s="493"/>
      <c r="P937" s="493"/>
      <c r="Q937" s="493"/>
    </row>
    <row r="938" ht="25.15" customHeight="true" x14ac:dyDescent="0.2">
      <c r="C938" s="493"/>
      <c r="D938" s="493"/>
      <c r="E938" s="493"/>
      <c r="F938" s="493"/>
      <c r="G938" s="493"/>
      <c r="H938" s="493"/>
      <c r="I938" s="493"/>
      <c r="J938" s="493"/>
      <c r="K938" s="493"/>
      <c r="L938" s="493"/>
      <c r="M938" s="493"/>
      <c r="N938" s="493"/>
      <c r="O938" s="493"/>
      <c r="P938" s="493"/>
      <c r="Q938" s="493"/>
    </row>
    <row r="939" ht="25.15" customHeight="true" x14ac:dyDescent="0.2">
      <c r="C939" s="493"/>
      <c r="D939" s="493"/>
      <c r="E939" s="493"/>
      <c r="F939" s="493"/>
      <c r="G939" s="493"/>
      <c r="H939" s="493"/>
      <c r="I939" s="493"/>
      <c r="J939" s="493"/>
      <c r="K939" s="493"/>
      <c r="L939" s="493"/>
      <c r="M939" s="493"/>
      <c r="N939" s="493"/>
      <c r="O939" s="493"/>
      <c r="P939" s="493"/>
      <c r="Q939" s="493"/>
    </row>
    <row r="940" ht="25.15" customHeight="true" x14ac:dyDescent="0.2">
      <c r="C940" s="493"/>
      <c r="D940" s="493"/>
      <c r="E940" s="493"/>
      <c r="F940" s="493"/>
      <c r="G940" s="493"/>
      <c r="H940" s="493"/>
      <c r="I940" s="493"/>
      <c r="J940" s="493"/>
      <c r="K940" s="493"/>
      <c r="L940" s="493"/>
      <c r="M940" s="493"/>
      <c r="N940" s="493"/>
      <c r="O940" s="493"/>
      <c r="P940" s="493"/>
      <c r="Q940" s="493"/>
    </row>
    <row r="941" ht="25.15" customHeight="true" x14ac:dyDescent="0.2">
      <c r="C941" s="493"/>
      <c r="D941" s="493"/>
      <c r="E941" s="493"/>
      <c r="F941" s="493"/>
      <c r="G941" s="493"/>
      <c r="H941" s="493"/>
      <c r="I941" s="493"/>
      <c r="J941" s="493"/>
      <c r="K941" s="493"/>
      <c r="L941" s="493"/>
      <c r="M941" s="493"/>
      <c r="N941" s="493"/>
      <c r="O941" s="493"/>
      <c r="P941" s="493"/>
      <c r="Q941" s="493"/>
    </row>
    <row r="942" ht="25.15" customHeight="true" x14ac:dyDescent="0.2">
      <c r="C942" s="493"/>
      <c r="D942" s="493"/>
      <c r="E942" s="493"/>
      <c r="F942" s="493"/>
      <c r="G942" s="493"/>
      <c r="H942" s="493"/>
      <c r="I942" s="493"/>
      <c r="J942" s="493"/>
      <c r="K942" s="493"/>
      <c r="L942" s="493"/>
      <c r="M942" s="493"/>
      <c r="N942" s="493"/>
      <c r="O942" s="493"/>
      <c r="P942" s="493"/>
      <c r="Q942" s="493"/>
    </row>
    <row r="943" ht="25.15" customHeight="true" x14ac:dyDescent="0.2">
      <c r="C943" s="493"/>
      <c r="D943" s="493"/>
      <c r="E943" s="493"/>
      <c r="F943" s="493"/>
      <c r="G943" s="493"/>
      <c r="H943" s="493"/>
      <c r="I943" s="493"/>
      <c r="J943" s="493"/>
      <c r="K943" s="493"/>
      <c r="L943" s="493"/>
      <c r="M943" s="493"/>
      <c r="N943" s="493"/>
      <c r="O943" s="493"/>
      <c r="P943" s="493"/>
      <c r="Q943" s="493"/>
    </row>
    <row r="944" ht="25.15" customHeight="true" x14ac:dyDescent="0.2">
      <c r="C944" s="493"/>
      <c r="D944" s="493"/>
      <c r="E944" s="493"/>
      <c r="F944" s="493"/>
      <c r="G944" s="493"/>
      <c r="H944" s="493"/>
      <c r="I944" s="493"/>
      <c r="J944" s="493"/>
      <c r="K944" s="493"/>
      <c r="L944" s="493"/>
      <c r="M944" s="493"/>
      <c r="N944" s="493"/>
      <c r="O944" s="493"/>
      <c r="P944" s="493"/>
      <c r="Q944" s="493"/>
    </row>
    <row r="945" ht="25.15" customHeight="true" x14ac:dyDescent="0.2">
      <c r="C945" s="493"/>
      <c r="D945" s="493"/>
      <c r="E945" s="493"/>
      <c r="F945" s="493"/>
      <c r="G945" s="493"/>
      <c r="H945" s="493"/>
      <c r="I945" s="493"/>
      <c r="J945" s="493"/>
      <c r="K945" s="493"/>
      <c r="L945" s="493"/>
      <c r="M945" s="493"/>
      <c r="N945" s="493"/>
      <c r="O945" s="493"/>
      <c r="P945" s="493"/>
      <c r="Q945" s="493"/>
    </row>
    <row r="946" ht="25.15" customHeight="true" x14ac:dyDescent="0.2">
      <c r="C946" s="493"/>
      <c r="D946" s="493"/>
      <c r="E946" s="493"/>
      <c r="F946" s="493"/>
      <c r="G946" s="493"/>
      <c r="H946" s="493"/>
      <c r="I946" s="493"/>
      <c r="J946" s="493"/>
      <c r="K946" s="493"/>
      <c r="L946" s="493"/>
      <c r="M946" s="493"/>
      <c r="N946" s="493"/>
      <c r="O946" s="493"/>
      <c r="P946" s="493"/>
      <c r="Q946" s="493"/>
    </row>
    <row r="947" ht="25.15" customHeight="true" x14ac:dyDescent="0.2">
      <c r="C947" s="493"/>
      <c r="D947" s="493"/>
      <c r="E947" s="493"/>
      <c r="F947" s="493"/>
      <c r="G947" s="493"/>
      <c r="H947" s="493"/>
      <c r="I947" s="493"/>
      <c r="J947" s="493"/>
      <c r="K947" s="493"/>
      <c r="L947" s="493"/>
      <c r="M947" s="493"/>
      <c r="N947" s="493"/>
      <c r="O947" s="493"/>
      <c r="P947" s="493"/>
      <c r="Q947" s="493"/>
    </row>
    <row r="948" ht="25.15" customHeight="true" x14ac:dyDescent="0.2">
      <c r="C948" s="493"/>
      <c r="D948" s="493"/>
      <c r="E948" s="493"/>
      <c r="F948" s="493"/>
      <c r="G948" s="493"/>
      <c r="H948" s="493"/>
      <c r="I948" s="493"/>
      <c r="J948" s="493"/>
      <c r="K948" s="493"/>
      <c r="L948" s="493"/>
      <c r="M948" s="493"/>
      <c r="N948" s="493"/>
      <c r="O948" s="493"/>
      <c r="P948" s="493"/>
      <c r="Q948" s="493"/>
    </row>
    <row r="949" ht="25.15" customHeight="true" x14ac:dyDescent="0.2">
      <c r="C949" s="493"/>
      <c r="D949" s="493"/>
      <c r="E949" s="493"/>
      <c r="F949" s="493"/>
      <c r="G949" s="493"/>
      <c r="H949" s="493"/>
      <c r="I949" s="493"/>
      <c r="J949" s="493"/>
      <c r="K949" s="493"/>
      <c r="L949" s="493"/>
      <c r="M949" s="493"/>
      <c r="N949" s="493"/>
      <c r="O949" s="493"/>
      <c r="P949" s="493"/>
      <c r="Q949" s="493"/>
    </row>
    <row r="950" ht="25.15" customHeight="true" x14ac:dyDescent="0.2">
      <c r="C950" s="493"/>
      <c r="D950" s="493"/>
      <c r="E950" s="493"/>
      <c r="F950" s="493"/>
      <c r="G950" s="493"/>
      <c r="H950" s="493"/>
      <c r="I950" s="493"/>
      <c r="J950" s="493"/>
      <c r="K950" s="493"/>
      <c r="L950" s="493"/>
      <c r="M950" s="493"/>
      <c r="N950" s="493"/>
      <c r="O950" s="493"/>
      <c r="P950" s="493"/>
      <c r="Q950" s="493"/>
    </row>
    <row r="951" ht="25.15" customHeight="true" x14ac:dyDescent="0.2">
      <c r="C951" s="493"/>
      <c r="D951" s="493"/>
      <c r="E951" s="493"/>
      <c r="F951" s="493"/>
      <c r="G951" s="493"/>
      <c r="H951" s="493"/>
      <c r="I951" s="493"/>
      <c r="J951" s="493"/>
      <c r="K951" s="493"/>
      <c r="L951" s="493"/>
      <c r="M951" s="493"/>
      <c r="N951" s="493"/>
      <c r="O951" s="493"/>
      <c r="P951" s="493"/>
      <c r="Q951" s="493"/>
    </row>
    <row r="952" ht="25.15" customHeight="true" x14ac:dyDescent="0.2">
      <c r="C952" s="493"/>
      <c r="D952" s="493"/>
      <c r="E952" s="493"/>
      <c r="F952" s="493"/>
      <c r="G952" s="493"/>
      <c r="H952" s="493"/>
      <c r="I952" s="493"/>
      <c r="J952" s="493"/>
      <c r="K952" s="493"/>
      <c r="L952" s="493"/>
      <c r="M952" s="493"/>
      <c r="N952" s="493"/>
      <c r="O952" s="493"/>
      <c r="P952" s="493"/>
      <c r="Q952" s="493"/>
    </row>
    <row r="953" ht="25.15" customHeight="true" x14ac:dyDescent="0.2">
      <c r="C953" s="493"/>
      <c r="D953" s="493"/>
      <c r="E953" s="493"/>
      <c r="F953" s="493"/>
      <c r="G953" s="493"/>
      <c r="H953" s="493"/>
      <c r="I953" s="493"/>
      <c r="J953" s="493"/>
      <c r="K953" s="493"/>
      <c r="L953" s="493"/>
      <c r="M953" s="493"/>
      <c r="N953" s="493"/>
      <c r="O953" s="493"/>
      <c r="P953" s="493"/>
      <c r="Q953" s="493"/>
    </row>
    <row r="954" ht="25.15" customHeight="true" x14ac:dyDescent="0.2">
      <c r="C954" s="493"/>
      <c r="D954" s="493"/>
      <c r="E954" s="493"/>
      <c r="F954" s="493"/>
      <c r="G954" s="493"/>
      <c r="H954" s="493"/>
      <c r="I954" s="493"/>
      <c r="J954" s="493"/>
      <c r="K954" s="493"/>
      <c r="L954" s="493"/>
      <c r="M954" s="493"/>
      <c r="N954" s="493"/>
      <c r="O954" s="493"/>
      <c r="P954" s="493"/>
      <c r="Q954" s="493"/>
    </row>
    <row r="955" ht="25.15" customHeight="true" x14ac:dyDescent="0.2">
      <c r="C955" s="493"/>
      <c r="D955" s="493"/>
      <c r="E955" s="493"/>
      <c r="F955" s="493"/>
      <c r="G955" s="493"/>
      <c r="H955" s="493"/>
      <c r="I955" s="493"/>
      <c r="J955" s="493"/>
      <c r="K955" s="493"/>
      <c r="L955" s="493"/>
      <c r="M955" s="493"/>
      <c r="N955" s="493"/>
      <c r="O955" s="493"/>
      <c r="P955" s="493"/>
      <c r="Q955" s="493"/>
    </row>
    <row r="956" ht="25.15" customHeight="true" x14ac:dyDescent="0.2">
      <c r="C956" s="493"/>
      <c r="D956" s="493"/>
      <c r="E956" s="493"/>
      <c r="F956" s="493"/>
      <c r="G956" s="493"/>
      <c r="H956" s="493"/>
      <c r="I956" s="493"/>
      <c r="J956" s="493"/>
      <c r="K956" s="493"/>
      <c r="L956" s="493"/>
      <c r="M956" s="493"/>
      <c r="N956" s="493"/>
      <c r="O956" s="493"/>
      <c r="P956" s="493"/>
      <c r="Q956" s="493"/>
    </row>
    <row r="957" ht="25.15" customHeight="true" x14ac:dyDescent="0.2">
      <c r="C957" s="493"/>
      <c r="D957" s="493"/>
      <c r="E957" s="493"/>
      <c r="F957" s="493"/>
      <c r="G957" s="493"/>
      <c r="H957" s="493"/>
      <c r="I957" s="493"/>
      <c r="J957" s="493"/>
      <c r="K957" s="493"/>
      <c r="L957" s="493"/>
      <c r="M957" s="493"/>
      <c r="N957" s="493"/>
      <c r="O957" s="493"/>
      <c r="P957" s="493"/>
      <c r="Q957" s="493"/>
    </row>
    <row r="958" ht="25.15" customHeight="true" x14ac:dyDescent="0.2">
      <c r="C958" s="493"/>
      <c r="D958" s="493"/>
      <c r="E958" s="493"/>
      <c r="F958" s="493"/>
      <c r="G958" s="493"/>
      <c r="H958" s="493"/>
      <c r="I958" s="493"/>
      <c r="J958" s="493"/>
      <c r="K958" s="493"/>
      <c r="L958" s="493"/>
      <c r="M958" s="493"/>
      <c r="N958" s="493"/>
      <c r="O958" s="493"/>
      <c r="P958" s="493"/>
      <c r="Q958" s="493"/>
    </row>
    <row r="959" ht="25.15" customHeight="true" x14ac:dyDescent="0.2">
      <c r="C959" s="493"/>
      <c r="D959" s="493"/>
      <c r="E959" s="493"/>
      <c r="F959" s="493"/>
      <c r="G959" s="493"/>
      <c r="H959" s="493"/>
      <c r="I959" s="493"/>
      <c r="J959" s="493"/>
      <c r="K959" s="493"/>
      <c r="L959" s="493"/>
      <c r="M959" s="493"/>
      <c r="N959" s="493"/>
      <c r="O959" s="493"/>
      <c r="P959" s="493"/>
      <c r="Q959" s="493"/>
    </row>
    <row r="960" ht="25.15" customHeight="true" x14ac:dyDescent="0.2">
      <c r="C960" s="493"/>
      <c r="D960" s="493"/>
      <c r="E960" s="493"/>
      <c r="F960" s="493"/>
      <c r="G960" s="493"/>
      <c r="H960" s="493"/>
      <c r="I960" s="493"/>
      <c r="J960" s="493"/>
      <c r="K960" s="493"/>
      <c r="L960" s="493"/>
      <c r="M960" s="493"/>
      <c r="N960" s="493"/>
      <c r="O960" s="493"/>
      <c r="P960" s="493"/>
      <c r="Q960" s="493"/>
    </row>
    <row r="961" ht="25.15" customHeight="true" x14ac:dyDescent="0.2">
      <c r="C961" s="493"/>
      <c r="D961" s="493"/>
      <c r="E961" s="493"/>
      <c r="F961" s="493"/>
      <c r="G961" s="493"/>
      <c r="H961" s="493"/>
      <c r="I961" s="493"/>
      <c r="J961" s="493"/>
      <c r="K961" s="493"/>
      <c r="L961" s="493"/>
      <c r="M961" s="493"/>
      <c r="N961" s="493"/>
      <c r="O961" s="493"/>
      <c r="P961" s="493"/>
      <c r="Q961" s="493"/>
    </row>
    <row r="962" ht="25.15" customHeight="true" x14ac:dyDescent="0.2">
      <c r="C962" s="493"/>
      <c r="D962" s="493"/>
      <c r="E962" s="493"/>
      <c r="F962" s="493"/>
      <c r="G962" s="493"/>
      <c r="H962" s="493"/>
      <c r="I962" s="493"/>
      <c r="J962" s="493"/>
      <c r="K962" s="493"/>
      <c r="L962" s="493"/>
      <c r="M962" s="493"/>
      <c r="N962" s="493"/>
      <c r="O962" s="493"/>
      <c r="P962" s="493"/>
      <c r="Q962" s="493"/>
    </row>
    <row r="963" ht="25.15" customHeight="true" x14ac:dyDescent="0.2">
      <c r="C963" s="493"/>
      <c r="D963" s="493"/>
      <c r="E963" s="493"/>
      <c r="F963" s="493"/>
      <c r="G963" s="493"/>
      <c r="H963" s="493"/>
      <c r="I963" s="493"/>
      <c r="J963" s="493"/>
      <c r="K963" s="493"/>
      <c r="L963" s="493"/>
      <c r="M963" s="493"/>
      <c r="N963" s="493"/>
      <c r="O963" s="493"/>
      <c r="P963" s="493"/>
      <c r="Q963" s="493"/>
    </row>
    <row r="964" ht="25.15" customHeight="true" x14ac:dyDescent="0.2">
      <c r="C964" s="493"/>
      <c r="D964" s="493"/>
      <c r="E964" s="493"/>
      <c r="F964" s="493"/>
      <c r="G964" s="493"/>
      <c r="H964" s="493"/>
      <c r="I964" s="493"/>
      <c r="J964" s="493"/>
      <c r="K964" s="493"/>
      <c r="L964" s="493"/>
      <c r="M964" s="493"/>
      <c r="N964" s="493"/>
      <c r="O964" s="493"/>
      <c r="P964" s="493"/>
      <c r="Q964" s="493"/>
    </row>
    <row r="965" ht="25.15" customHeight="true" x14ac:dyDescent="0.2">
      <c r="C965" s="493"/>
      <c r="D965" s="493"/>
      <c r="E965" s="493"/>
      <c r="F965" s="493"/>
      <c r="G965" s="493"/>
      <c r="H965" s="493"/>
      <c r="I965" s="493"/>
      <c r="J965" s="493"/>
      <c r="K965" s="493"/>
      <c r="L965" s="493"/>
      <c r="M965" s="493"/>
      <c r="N965" s="493"/>
      <c r="O965" s="493"/>
      <c r="P965" s="493"/>
      <c r="Q965" s="493"/>
    </row>
    <row r="966" ht="25.15" customHeight="true" x14ac:dyDescent="0.2">
      <c r="C966" s="493"/>
      <c r="D966" s="493"/>
      <c r="E966" s="493"/>
      <c r="F966" s="493"/>
      <c r="G966" s="493"/>
      <c r="H966" s="493"/>
      <c r="I966" s="493"/>
      <c r="J966" s="493"/>
      <c r="K966" s="493"/>
      <c r="L966" s="493"/>
      <c r="M966" s="493"/>
      <c r="N966" s="493"/>
      <c r="O966" s="493"/>
      <c r="P966" s="493"/>
      <c r="Q966" s="493"/>
    </row>
    <row r="967" ht="25.15" customHeight="true" x14ac:dyDescent="0.2">
      <c r="C967" s="493"/>
      <c r="D967" s="493"/>
      <c r="E967" s="493"/>
      <c r="F967" s="493"/>
      <c r="G967" s="493"/>
      <c r="H967" s="493"/>
      <c r="I967" s="493"/>
      <c r="J967" s="493"/>
      <c r="K967" s="493"/>
      <c r="L967" s="493"/>
      <c r="M967" s="493"/>
      <c r="N967" s="493"/>
      <c r="O967" s="493"/>
      <c r="P967" s="493"/>
      <c r="Q967" s="493"/>
    </row>
    <row r="968" ht="25.15" customHeight="true" x14ac:dyDescent="0.2">
      <c r="C968" s="493"/>
      <c r="D968" s="493"/>
      <c r="E968" s="493"/>
      <c r="F968" s="493"/>
      <c r="G968" s="493"/>
      <c r="H968" s="493"/>
      <c r="I968" s="493"/>
      <c r="J968" s="493"/>
      <c r="K968" s="493"/>
      <c r="L968" s="493"/>
      <c r="M968" s="493"/>
      <c r="N968" s="493"/>
      <c r="O968" s="493"/>
      <c r="P968" s="493"/>
      <c r="Q968" s="493"/>
    </row>
    <row r="969" ht="25.15" customHeight="true" x14ac:dyDescent="0.2">
      <c r="C969" s="493"/>
      <c r="D969" s="493"/>
      <c r="E969" s="493"/>
      <c r="F969" s="493"/>
      <c r="G969" s="493"/>
      <c r="H969" s="493"/>
      <c r="I969" s="493"/>
      <c r="J969" s="493"/>
      <c r="K969" s="493"/>
      <c r="L969" s="493"/>
      <c r="M969" s="493"/>
      <c r="N969" s="493"/>
      <c r="O969" s="493"/>
      <c r="P969" s="493"/>
      <c r="Q969" s="493"/>
    </row>
    <row r="970" ht="25.15" customHeight="true" x14ac:dyDescent="0.2">
      <c r="C970" s="493"/>
      <c r="D970" s="493"/>
      <c r="E970" s="493"/>
      <c r="F970" s="493"/>
      <c r="G970" s="493"/>
      <c r="H970" s="493"/>
      <c r="I970" s="493"/>
      <c r="J970" s="493"/>
      <c r="K970" s="493"/>
      <c r="L970" s="493"/>
      <c r="M970" s="493"/>
      <c r="N970" s="493"/>
      <c r="O970" s="493"/>
      <c r="P970" s="493"/>
      <c r="Q970" s="493"/>
    </row>
    <row r="971" ht="25.15" customHeight="true" x14ac:dyDescent="0.2">
      <c r="C971" s="493"/>
      <c r="D971" s="493"/>
      <c r="E971" s="493"/>
      <c r="F971" s="493"/>
      <c r="G971" s="493"/>
      <c r="H971" s="493"/>
      <c r="I971" s="493"/>
      <c r="J971" s="493"/>
      <c r="K971" s="493"/>
      <c r="L971" s="493"/>
      <c r="M971" s="493"/>
      <c r="N971" s="493"/>
      <c r="O971" s="493"/>
      <c r="P971" s="493"/>
      <c r="Q971" s="493"/>
    </row>
    <row r="972" ht="25.15" customHeight="true" x14ac:dyDescent="0.2">
      <c r="C972" s="493"/>
      <c r="D972" s="493"/>
      <c r="E972" s="493"/>
      <c r="F972" s="493"/>
      <c r="G972" s="493"/>
      <c r="H972" s="493"/>
      <c r="I972" s="493"/>
      <c r="J972" s="493"/>
      <c r="K972" s="493"/>
      <c r="L972" s="493"/>
      <c r="M972" s="493"/>
      <c r="N972" s="493"/>
      <c r="O972" s="493"/>
      <c r="P972" s="493"/>
      <c r="Q972" s="493"/>
    </row>
    <row r="973" ht="25.15" customHeight="true" x14ac:dyDescent="0.2">
      <c r="C973" s="493"/>
      <c r="D973" s="493"/>
      <c r="E973" s="493"/>
      <c r="F973" s="493"/>
      <c r="G973" s="493"/>
      <c r="H973" s="493"/>
      <c r="I973" s="493"/>
      <c r="J973" s="493"/>
      <c r="K973" s="493"/>
      <c r="L973" s="493"/>
      <c r="M973" s="493"/>
      <c r="N973" s="493"/>
      <c r="O973" s="493"/>
      <c r="P973" s="493"/>
      <c r="Q973" s="493"/>
    </row>
    <row r="974" ht="25.15" customHeight="true" x14ac:dyDescent="0.2">
      <c r="C974" s="493"/>
      <c r="D974" s="493"/>
      <c r="E974" s="493"/>
      <c r="F974" s="493"/>
      <c r="G974" s="493"/>
      <c r="H974" s="493"/>
      <c r="I974" s="493"/>
      <c r="J974" s="493"/>
      <c r="K974" s="493"/>
      <c r="L974" s="493"/>
      <c r="M974" s="493"/>
      <c r="N974" s="493"/>
      <c r="O974" s="493"/>
      <c r="P974" s="493"/>
      <c r="Q974" s="493"/>
    </row>
    <row r="975" ht="25.15" customHeight="true" x14ac:dyDescent="0.2">
      <c r="C975" s="493"/>
      <c r="D975" s="493"/>
      <c r="E975" s="493"/>
      <c r="F975" s="493"/>
      <c r="G975" s="493"/>
      <c r="H975" s="493"/>
      <c r="I975" s="493"/>
      <c r="J975" s="493"/>
      <c r="K975" s="493"/>
      <c r="L975" s="493"/>
      <c r="M975" s="493"/>
      <c r="N975" s="493"/>
      <c r="O975" s="493"/>
      <c r="P975" s="493"/>
      <c r="Q975" s="493"/>
    </row>
    <row r="976" ht="25.15" customHeight="true" x14ac:dyDescent="0.2">
      <c r="C976" s="493"/>
      <c r="D976" s="493"/>
      <c r="E976" s="493"/>
      <c r="F976" s="493"/>
      <c r="G976" s="493"/>
      <c r="H976" s="493"/>
      <c r="I976" s="493"/>
      <c r="J976" s="493"/>
      <c r="K976" s="493"/>
      <c r="L976" s="493"/>
      <c r="M976" s="493"/>
      <c r="N976" s="493"/>
      <c r="O976" s="493"/>
      <c r="P976" s="493"/>
      <c r="Q976" s="493"/>
    </row>
    <row r="977" ht="25.15" customHeight="true" x14ac:dyDescent="0.2">
      <c r="C977" s="493"/>
      <c r="D977" s="493"/>
      <c r="E977" s="493"/>
      <c r="F977" s="493"/>
      <c r="G977" s="493"/>
      <c r="H977" s="493"/>
      <c r="I977" s="493"/>
      <c r="J977" s="493"/>
      <c r="K977" s="493"/>
      <c r="L977" s="493"/>
      <c r="M977" s="493"/>
      <c r="N977" s="493"/>
      <c r="O977" s="493"/>
      <c r="P977" s="493"/>
      <c r="Q977" s="493"/>
    </row>
    <row r="978" ht="25.15" customHeight="true" x14ac:dyDescent="0.2">
      <c r="C978" s="493"/>
      <c r="D978" s="493"/>
      <c r="E978" s="493"/>
      <c r="F978" s="493"/>
      <c r="G978" s="493"/>
      <c r="H978" s="493"/>
      <c r="I978" s="493"/>
      <c r="J978" s="493"/>
      <c r="K978" s="493"/>
      <c r="L978" s="493"/>
      <c r="M978" s="493"/>
      <c r="N978" s="493"/>
      <c r="O978" s="493"/>
      <c r="P978" s="493"/>
      <c r="Q978" s="493"/>
    </row>
    <row r="979" ht="25.15" customHeight="true" x14ac:dyDescent="0.2">
      <c r="C979" s="493"/>
      <c r="D979" s="493"/>
      <c r="E979" s="493"/>
      <c r="F979" s="493"/>
      <c r="G979" s="493"/>
      <c r="H979" s="493"/>
      <c r="I979" s="493"/>
      <c r="J979" s="493"/>
      <c r="K979" s="493"/>
      <c r="L979" s="493"/>
      <c r="M979" s="493"/>
      <c r="N979" s="493"/>
      <c r="O979" s="493"/>
      <c r="P979" s="493"/>
      <c r="Q979" s="493"/>
    </row>
    <row r="980" ht="25.15" customHeight="true" x14ac:dyDescent="0.2">
      <c r="C980" s="493"/>
      <c r="D980" s="493"/>
      <c r="E980" s="493"/>
      <c r="F980" s="493"/>
      <c r="G980" s="493"/>
      <c r="H980" s="493"/>
      <c r="I980" s="493"/>
      <c r="J980" s="493"/>
      <c r="K980" s="493"/>
      <c r="L980" s="493"/>
      <c r="M980" s="493"/>
      <c r="N980" s="493"/>
      <c r="O980" s="493"/>
      <c r="P980" s="493"/>
      <c r="Q980" s="493"/>
    </row>
    <row r="981" ht="25.15" customHeight="true" x14ac:dyDescent="0.2">
      <c r="C981" s="493"/>
      <c r="D981" s="493"/>
      <c r="E981" s="493"/>
      <c r="F981" s="493"/>
      <c r="G981" s="493"/>
      <c r="H981" s="493"/>
      <c r="I981" s="493"/>
      <c r="J981" s="493"/>
      <c r="K981" s="493"/>
      <c r="L981" s="493"/>
      <c r="M981" s="493"/>
      <c r="N981" s="493"/>
      <c r="O981" s="493"/>
      <c r="P981" s="493"/>
      <c r="Q981" s="493"/>
    </row>
    <row r="982" ht="25.15" customHeight="true" x14ac:dyDescent="0.2">
      <c r="C982" s="493"/>
      <c r="D982" s="493"/>
      <c r="E982" s="493"/>
      <c r="F982" s="493"/>
      <c r="G982" s="493"/>
      <c r="H982" s="493"/>
      <c r="I982" s="493"/>
      <c r="J982" s="493"/>
      <c r="K982" s="493"/>
      <c r="L982" s="493"/>
      <c r="M982" s="493"/>
      <c r="N982" s="493"/>
      <c r="O982" s="493"/>
      <c r="P982" s="493"/>
      <c r="Q982" s="493"/>
    </row>
    <row r="983" ht="25.15" customHeight="true" x14ac:dyDescent="0.2">
      <c r="C983" s="493"/>
      <c r="D983" s="493"/>
      <c r="E983" s="493"/>
      <c r="F983" s="493"/>
      <c r="G983" s="493"/>
      <c r="H983" s="493"/>
      <c r="I983" s="493"/>
      <c r="J983" s="493"/>
      <c r="K983" s="493"/>
      <c r="L983" s="493"/>
      <c r="M983" s="493"/>
      <c r="N983" s="493"/>
      <c r="O983" s="493"/>
      <c r="P983" s="493"/>
      <c r="Q983" s="493"/>
    </row>
    <row r="984" ht="25.15" customHeight="true" x14ac:dyDescent="0.2">
      <c r="C984" s="493"/>
      <c r="D984" s="493"/>
      <c r="E984" s="493"/>
      <c r="F984" s="493"/>
      <c r="G984" s="493"/>
      <c r="H984" s="493"/>
      <c r="I984" s="493"/>
      <c r="J984" s="493"/>
      <c r="K984" s="493"/>
      <c r="L984" s="493"/>
      <c r="M984" s="493"/>
      <c r="N984" s="493"/>
      <c r="O984" s="493"/>
      <c r="P984" s="493"/>
      <c r="Q984" s="493"/>
    </row>
    <row r="985" ht="25.15" customHeight="true" x14ac:dyDescent="0.2">
      <c r="C985" s="493"/>
      <c r="D985" s="493"/>
      <c r="E985" s="493"/>
      <c r="F985" s="493"/>
      <c r="G985" s="493"/>
      <c r="H985" s="493"/>
      <c r="I985" s="493"/>
      <c r="J985" s="493"/>
      <c r="K985" s="493"/>
      <c r="L985" s="493"/>
      <c r="M985" s="493"/>
      <c r="N985" s="493"/>
      <c r="O985" s="493"/>
      <c r="P985" s="493"/>
      <c r="Q985" s="493"/>
    </row>
    <row r="986" ht="25.15" customHeight="true" x14ac:dyDescent="0.2">
      <c r="C986" s="493"/>
      <c r="D986" s="493"/>
      <c r="E986" s="493"/>
      <c r="F986" s="493"/>
      <c r="G986" s="493"/>
      <c r="H986" s="493"/>
      <c r="I986" s="493"/>
      <c r="J986" s="493"/>
      <c r="K986" s="493"/>
      <c r="L986" s="493"/>
      <c r="M986" s="493"/>
      <c r="N986" s="493"/>
      <c r="O986" s="493"/>
      <c r="P986" s="493"/>
      <c r="Q986" s="493"/>
    </row>
    <row r="987" ht="25.15" customHeight="true" x14ac:dyDescent="0.2">
      <c r="C987" s="493"/>
      <c r="D987" s="493"/>
      <c r="E987" s="493"/>
      <c r="F987" s="493"/>
      <c r="G987" s="493"/>
      <c r="H987" s="493"/>
      <c r="I987" s="493"/>
      <c r="J987" s="493"/>
      <c r="K987" s="493"/>
      <c r="L987" s="493"/>
      <c r="M987" s="493"/>
      <c r="N987" s="493"/>
      <c r="O987" s="493"/>
      <c r="P987" s="493"/>
      <c r="Q987" s="493"/>
    </row>
    <row r="988" ht="25.15" customHeight="true" x14ac:dyDescent="0.2">
      <c r="C988" s="493"/>
      <c r="D988" s="493"/>
      <c r="E988" s="493"/>
      <c r="F988" s="493"/>
      <c r="G988" s="493"/>
      <c r="H988" s="493"/>
      <c r="I988" s="493"/>
      <c r="J988" s="493"/>
      <c r="K988" s="493"/>
      <c r="L988" s="493"/>
      <c r="M988" s="493"/>
      <c r="N988" s="493"/>
      <c r="O988" s="493"/>
      <c r="P988" s="493"/>
      <c r="Q988" s="493"/>
    </row>
    <row r="989" ht="25.15" customHeight="true" x14ac:dyDescent="0.2">
      <c r="C989" s="493"/>
      <c r="D989" s="493"/>
      <c r="E989" s="493"/>
      <c r="F989" s="493"/>
      <c r="G989" s="493"/>
      <c r="H989" s="493"/>
      <c r="I989" s="493"/>
      <c r="J989" s="493"/>
      <c r="K989" s="493"/>
      <c r="L989" s="493"/>
      <c r="M989" s="493"/>
      <c r="N989" s="493"/>
      <c r="O989" s="493"/>
      <c r="P989" s="493"/>
      <c r="Q989" s="493"/>
    </row>
    <row r="990" ht="25.15" customHeight="true" x14ac:dyDescent="0.2">
      <c r="C990" s="493"/>
      <c r="D990" s="493"/>
      <c r="E990" s="493"/>
      <c r="F990" s="493"/>
      <c r="G990" s="493"/>
      <c r="H990" s="493"/>
      <c r="I990" s="493"/>
      <c r="J990" s="493"/>
      <c r="K990" s="493"/>
      <c r="L990" s="493"/>
      <c r="M990" s="493"/>
      <c r="N990" s="493"/>
      <c r="O990" s="493"/>
      <c r="P990" s="493"/>
      <c r="Q990" s="493"/>
    </row>
    <row r="991" ht="25.15" customHeight="true" x14ac:dyDescent="0.2">
      <c r="C991" s="493"/>
      <c r="D991" s="493"/>
      <c r="E991" s="493"/>
      <c r="F991" s="493"/>
      <c r="G991" s="493"/>
      <c r="H991" s="493"/>
      <c r="I991" s="493"/>
      <c r="J991" s="493"/>
      <c r="K991" s="493"/>
      <c r="L991" s="493"/>
      <c r="M991" s="493"/>
      <c r="N991" s="493"/>
      <c r="O991" s="493"/>
      <c r="P991" s="493"/>
      <c r="Q991" s="493"/>
    </row>
    <row r="992" ht="25.15" customHeight="true" x14ac:dyDescent="0.2">
      <c r="C992" s="493"/>
      <c r="D992" s="493"/>
      <c r="E992" s="493"/>
      <c r="F992" s="493"/>
      <c r="G992" s="493"/>
      <c r="H992" s="493"/>
      <c r="I992" s="493"/>
      <c r="J992" s="493"/>
      <c r="K992" s="493"/>
      <c r="L992" s="493"/>
      <c r="M992" s="493"/>
      <c r="N992" s="493"/>
      <c r="O992" s="493"/>
      <c r="P992" s="493"/>
      <c r="Q992" s="493"/>
    </row>
    <row r="993" ht="25.15" customHeight="true" x14ac:dyDescent="0.2">
      <c r="C993" s="493"/>
      <c r="D993" s="493"/>
      <c r="E993" s="493"/>
      <c r="F993" s="493"/>
      <c r="G993" s="493"/>
      <c r="H993" s="493"/>
      <c r="I993" s="493"/>
      <c r="J993" s="493"/>
      <c r="K993" s="493"/>
      <c r="L993" s="493"/>
      <c r="M993" s="493"/>
      <c r="N993" s="493"/>
      <c r="O993" s="493"/>
      <c r="P993" s="493"/>
      <c r="Q993" s="493"/>
    </row>
    <row r="994" ht="25.15" customHeight="true" x14ac:dyDescent="0.2">
      <c r="C994" s="493"/>
      <c r="D994" s="493"/>
      <c r="E994" s="493"/>
      <c r="F994" s="493"/>
      <c r="G994" s="493"/>
      <c r="H994" s="493"/>
      <c r="I994" s="493"/>
      <c r="J994" s="493"/>
      <c r="K994" s="493"/>
      <c r="L994" s="493"/>
      <c r="M994" s="493"/>
      <c r="N994" s="493"/>
      <c r="O994" s="493"/>
      <c r="P994" s="493"/>
      <c r="Q994" s="493"/>
    </row>
    <row r="995" ht="25.15" customHeight="true" x14ac:dyDescent="0.2">
      <c r="C995" s="493"/>
      <c r="D995" s="493"/>
      <c r="E995" s="493"/>
      <c r="F995" s="493"/>
      <c r="G995" s="493"/>
      <c r="H995" s="493"/>
      <c r="I995" s="493"/>
      <c r="J995" s="493"/>
      <c r="K995" s="493"/>
      <c r="L995" s="493"/>
      <c r="M995" s="493"/>
      <c r="N995" s="493"/>
      <c r="O995" s="493"/>
      <c r="P995" s="493"/>
      <c r="Q995" s="493"/>
    </row>
    <row r="996" ht="25.15" customHeight="true" x14ac:dyDescent="0.2">
      <c r="C996" s="493"/>
      <c r="D996" s="493"/>
      <c r="E996" s="493"/>
      <c r="F996" s="493"/>
      <c r="G996" s="493"/>
      <c r="H996" s="493"/>
      <c r="I996" s="493"/>
      <c r="J996" s="493"/>
      <c r="K996" s="493"/>
      <c r="L996" s="493"/>
      <c r="M996" s="493"/>
      <c r="N996" s="493"/>
      <c r="O996" s="493"/>
      <c r="P996" s="493"/>
      <c r="Q996" s="493"/>
    </row>
    <row r="997" ht="25.15" customHeight="true" x14ac:dyDescent="0.2">
      <c r="C997" s="493"/>
      <c r="D997" s="493"/>
      <c r="E997" s="493"/>
      <c r="F997" s="493"/>
      <c r="G997" s="493"/>
      <c r="H997" s="493"/>
      <c r="I997" s="493"/>
      <c r="J997" s="493"/>
      <c r="K997" s="493"/>
      <c r="L997" s="493"/>
      <c r="M997" s="493"/>
      <c r="N997" s="493"/>
      <c r="O997" s="493"/>
      <c r="P997" s="493"/>
      <c r="Q997" s="493"/>
    </row>
    <row r="998" ht="25.15" customHeight="true" x14ac:dyDescent="0.2">
      <c r="C998" s="493"/>
      <c r="D998" s="493"/>
      <c r="E998" s="493"/>
      <c r="F998" s="493"/>
      <c r="G998" s="493"/>
      <c r="H998" s="493"/>
      <c r="I998" s="493"/>
      <c r="J998" s="493"/>
      <c r="K998" s="493"/>
      <c r="L998" s="493"/>
      <c r="M998" s="493"/>
      <c r="N998" s="493"/>
      <c r="O998" s="493"/>
      <c r="P998" s="493"/>
      <c r="Q998" s="493"/>
    </row>
    <row r="999" ht="25.15" customHeight="true" x14ac:dyDescent="0.2">
      <c r="C999" s="493"/>
      <c r="D999" s="493"/>
      <c r="E999" s="493"/>
      <c r="F999" s="493"/>
      <c r="G999" s="493"/>
      <c r="H999" s="493"/>
      <c r="I999" s="493"/>
      <c r="J999" s="493"/>
      <c r="K999" s="493"/>
      <c r="L999" s="493"/>
      <c r="M999" s="493"/>
      <c r="N999" s="493"/>
      <c r="O999" s="493"/>
      <c r="P999" s="493"/>
      <c r="Q999" s="493"/>
    </row>
    <row r="1000" ht="25.15" customHeight="true" x14ac:dyDescent="0.2">
      <c r="C1000" s="493"/>
      <c r="D1000" s="493"/>
      <c r="E1000" s="493"/>
      <c r="F1000" s="493"/>
      <c r="G1000" s="493"/>
      <c r="H1000" s="493"/>
      <c r="I1000" s="493"/>
      <c r="J1000" s="493"/>
      <c r="K1000" s="493"/>
      <c r="L1000" s="493"/>
      <c r="M1000" s="493"/>
      <c r="N1000" s="493"/>
      <c r="O1000" s="493"/>
      <c r="P1000" s="493"/>
      <c r="Q1000" s="493"/>
    </row>
    <row r="1001" ht="25.15" customHeight="true" x14ac:dyDescent="0.2">
      <c r="C1001" s="493"/>
      <c r="D1001" s="493"/>
      <c r="E1001" s="493"/>
      <c r="F1001" s="493"/>
      <c r="G1001" s="493"/>
      <c r="H1001" s="493"/>
      <c r="I1001" s="493"/>
      <c r="J1001" s="493"/>
      <c r="K1001" s="493"/>
      <c r="L1001" s="493"/>
      <c r="M1001" s="493"/>
      <c r="N1001" s="493"/>
      <c r="O1001" s="493"/>
      <c r="P1001" s="493"/>
      <c r="Q1001" s="493"/>
    </row>
    <row r="1002" ht="25.15" customHeight="true" x14ac:dyDescent="0.2">
      <c r="C1002" s="493"/>
      <c r="D1002" s="493"/>
      <c r="E1002" s="493"/>
      <c r="F1002" s="493"/>
      <c r="G1002" s="493"/>
      <c r="H1002" s="493"/>
      <c r="I1002" s="493"/>
      <c r="J1002" s="493"/>
      <c r="K1002" s="493"/>
      <c r="L1002" s="493"/>
      <c r="M1002" s="493"/>
      <c r="N1002" s="493"/>
      <c r="O1002" s="493"/>
      <c r="P1002" s="493"/>
      <c r="Q1002" s="493"/>
    </row>
    <row r="1003" ht="25.15" customHeight="true" x14ac:dyDescent="0.2">
      <c r="C1003" s="493"/>
      <c r="D1003" s="493"/>
      <c r="E1003" s="493"/>
      <c r="F1003" s="493"/>
      <c r="G1003" s="493"/>
      <c r="H1003" s="493"/>
      <c r="I1003" s="493"/>
      <c r="J1003" s="493"/>
      <c r="K1003" s="493"/>
      <c r="L1003" s="493"/>
      <c r="M1003" s="493"/>
      <c r="N1003" s="493"/>
      <c r="O1003" s="493"/>
      <c r="P1003" s="493"/>
      <c r="Q1003" s="493"/>
    </row>
    <row r="1004" ht="25.15" customHeight="true" x14ac:dyDescent="0.2">
      <c r="C1004" s="493"/>
      <c r="D1004" s="493"/>
      <c r="E1004" s="493"/>
      <c r="F1004" s="493"/>
      <c r="G1004" s="493"/>
      <c r="H1004" s="493"/>
      <c r="I1004" s="493"/>
      <c r="J1004" s="493"/>
      <c r="K1004" s="493"/>
      <c r="L1004" s="493"/>
      <c r="M1004" s="493"/>
      <c r="N1004" s="493"/>
      <c r="O1004" s="493"/>
      <c r="P1004" s="493"/>
      <c r="Q1004" s="493"/>
    </row>
    <row r="1005" ht="25.15" customHeight="true" x14ac:dyDescent="0.2">
      <c r="C1005" s="493"/>
      <c r="D1005" s="493"/>
      <c r="E1005" s="493"/>
      <c r="F1005" s="493"/>
      <c r="G1005" s="493"/>
      <c r="H1005" s="493"/>
      <c r="I1005" s="493"/>
      <c r="J1005" s="493"/>
      <c r="K1005" s="493"/>
      <c r="L1005" s="493"/>
      <c r="M1005" s="493"/>
      <c r="N1005" s="493"/>
      <c r="O1005" s="493"/>
      <c r="P1005" s="493"/>
      <c r="Q1005" s="493"/>
    </row>
    <row r="1006" ht="25.15" customHeight="true" x14ac:dyDescent="0.2">
      <c r="C1006" s="493"/>
      <c r="D1006" s="493"/>
      <c r="E1006" s="493"/>
      <c r="F1006" s="493"/>
      <c r="G1006" s="493"/>
      <c r="H1006" s="493"/>
      <c r="I1006" s="493"/>
      <c r="J1006" s="493"/>
      <c r="K1006" s="493"/>
      <c r="L1006" s="493"/>
      <c r="M1006" s="493"/>
      <c r="N1006" s="493"/>
      <c r="O1006" s="493"/>
      <c r="P1006" s="493"/>
      <c r="Q1006" s="493"/>
    </row>
    <row r="1007" ht="25.15" customHeight="true" x14ac:dyDescent="0.2">
      <c r="C1007" s="493"/>
      <c r="D1007" s="493"/>
      <c r="E1007" s="493"/>
      <c r="F1007" s="493"/>
      <c r="G1007" s="493"/>
      <c r="H1007" s="493"/>
      <c r="I1007" s="493"/>
      <c r="J1007" s="493"/>
      <c r="K1007" s="493"/>
      <c r="L1007" s="493"/>
      <c r="M1007" s="493"/>
      <c r="N1007" s="493"/>
      <c r="O1007" s="493"/>
      <c r="P1007" s="493"/>
      <c r="Q1007" s="493"/>
    </row>
    <row r="1008" ht="25.15" customHeight="true" x14ac:dyDescent="0.2">
      <c r="C1008" s="493"/>
      <c r="D1008" s="493"/>
      <c r="E1008" s="493"/>
      <c r="F1008" s="493"/>
      <c r="G1008" s="493"/>
      <c r="H1008" s="493"/>
      <c r="I1008" s="493"/>
      <c r="J1008" s="493"/>
      <c r="K1008" s="493"/>
      <c r="L1008" s="493"/>
      <c r="M1008" s="493"/>
      <c r="N1008" s="493"/>
      <c r="O1008" s="493"/>
      <c r="P1008" s="493"/>
      <c r="Q1008" s="493"/>
    </row>
    <row r="1009" ht="25.15" customHeight="true" x14ac:dyDescent="0.2">
      <c r="C1009" s="493"/>
      <c r="D1009" s="493"/>
      <c r="E1009" s="493"/>
      <c r="F1009" s="493"/>
      <c r="G1009" s="493"/>
      <c r="H1009" s="493"/>
      <c r="I1009" s="493"/>
      <c r="J1009" s="493"/>
      <c r="K1009" s="493"/>
      <c r="L1009" s="493"/>
      <c r="M1009" s="493"/>
      <c r="N1009" s="493"/>
      <c r="O1009" s="493"/>
      <c r="P1009" s="493"/>
      <c r="Q1009" s="493"/>
    </row>
    <row r="1010" ht="25.15" customHeight="true" x14ac:dyDescent="0.2">
      <c r="C1010" s="493"/>
      <c r="D1010" s="493"/>
      <c r="E1010" s="493"/>
      <c r="F1010" s="493"/>
      <c r="G1010" s="493"/>
      <c r="H1010" s="493"/>
      <c r="I1010" s="493"/>
      <c r="J1010" s="493"/>
      <c r="K1010" s="493"/>
      <c r="L1010" s="493"/>
      <c r="M1010" s="493"/>
      <c r="N1010" s="493"/>
      <c r="O1010" s="493"/>
      <c r="P1010" s="493"/>
      <c r="Q1010" s="493"/>
    </row>
    <row r="1011" ht="25.15" customHeight="true" x14ac:dyDescent="0.2">
      <c r="C1011" s="493"/>
      <c r="D1011" s="493"/>
      <c r="E1011" s="493"/>
      <c r="F1011" s="493"/>
      <c r="G1011" s="493"/>
      <c r="H1011" s="493"/>
      <c r="I1011" s="493"/>
      <c r="J1011" s="493"/>
      <c r="K1011" s="493"/>
      <c r="L1011" s="493"/>
      <c r="M1011" s="493"/>
      <c r="N1011" s="493"/>
      <c r="O1011" s="493"/>
      <c r="P1011" s="493"/>
      <c r="Q1011" s="493"/>
    </row>
    <row r="1012" ht="25.15" customHeight="true" x14ac:dyDescent="0.2">
      <c r="C1012" s="493"/>
      <c r="D1012" s="493"/>
      <c r="E1012" s="493"/>
      <c r="F1012" s="493"/>
      <c r="G1012" s="493"/>
      <c r="H1012" s="493"/>
      <c r="I1012" s="493"/>
      <c r="J1012" s="493"/>
      <c r="K1012" s="493"/>
      <c r="L1012" s="493"/>
      <c r="M1012" s="493"/>
      <c r="N1012" s="493"/>
      <c r="O1012" s="493"/>
      <c r="P1012" s="493"/>
      <c r="Q1012" s="493"/>
    </row>
    <row r="1013" ht="25.15" customHeight="true" x14ac:dyDescent="0.2">
      <c r="C1013" s="493"/>
      <c r="D1013" s="493"/>
      <c r="E1013" s="493"/>
      <c r="F1013" s="493"/>
      <c r="G1013" s="493"/>
      <c r="H1013" s="493"/>
      <c r="I1013" s="493"/>
      <c r="J1013" s="493"/>
      <c r="K1013" s="493"/>
      <c r="L1013" s="493"/>
      <c r="M1013" s="493"/>
      <c r="N1013" s="493"/>
      <c r="O1013" s="493"/>
      <c r="P1013" s="493"/>
      <c r="Q1013" s="493"/>
    </row>
    <row r="1014" ht="25.15" customHeight="true" x14ac:dyDescent="0.2">
      <c r="C1014" s="493"/>
      <c r="D1014" s="493"/>
      <c r="E1014" s="493"/>
      <c r="F1014" s="493"/>
      <c r="G1014" s="493"/>
      <c r="H1014" s="493"/>
      <c r="I1014" s="493"/>
      <c r="J1014" s="493"/>
      <c r="K1014" s="493"/>
      <c r="L1014" s="493"/>
      <c r="M1014" s="493"/>
      <c r="N1014" s="493"/>
      <c r="O1014" s="493"/>
      <c r="P1014" s="493"/>
      <c r="Q1014" s="493"/>
    </row>
    <row r="1015" ht="25.15" customHeight="true" x14ac:dyDescent="0.2">
      <c r="C1015" s="493"/>
      <c r="D1015" s="493"/>
      <c r="E1015" s="493"/>
      <c r="F1015" s="493"/>
      <c r="G1015" s="493"/>
      <c r="H1015" s="493"/>
      <c r="I1015" s="493"/>
      <c r="J1015" s="493"/>
      <c r="K1015" s="493"/>
      <c r="L1015" s="493"/>
      <c r="M1015" s="493"/>
      <c r="N1015" s="493"/>
      <c r="O1015" s="493"/>
      <c r="P1015" s="493"/>
      <c r="Q1015" s="493"/>
    </row>
    <row r="1016" ht="25.15" customHeight="true" x14ac:dyDescent="0.2">
      <c r="C1016" s="493"/>
      <c r="D1016" s="493"/>
      <c r="E1016" s="493"/>
      <c r="F1016" s="493"/>
      <c r="G1016" s="493"/>
      <c r="H1016" s="493"/>
      <c r="I1016" s="493"/>
      <c r="J1016" s="493"/>
      <c r="K1016" s="493"/>
      <c r="L1016" s="493"/>
      <c r="M1016" s="493"/>
      <c r="N1016" s="493"/>
      <c r="O1016" s="493"/>
      <c r="P1016" s="493"/>
      <c r="Q1016" s="493"/>
    </row>
    <row r="1017" ht="25.15" customHeight="true" x14ac:dyDescent="0.2">
      <c r="C1017" s="493"/>
      <c r="D1017" s="493"/>
      <c r="E1017" s="493"/>
      <c r="F1017" s="493"/>
      <c r="G1017" s="493"/>
      <c r="H1017" s="493"/>
      <c r="I1017" s="493"/>
      <c r="J1017" s="493"/>
      <c r="K1017" s="493"/>
      <c r="L1017" s="493"/>
      <c r="M1017" s="493"/>
      <c r="N1017" s="493"/>
      <c r="O1017" s="493"/>
      <c r="P1017" s="493"/>
      <c r="Q1017" s="493"/>
    </row>
    <row r="1018" ht="25.15" customHeight="true" x14ac:dyDescent="0.2">
      <c r="C1018" s="493"/>
      <c r="D1018" s="493"/>
      <c r="E1018" s="493"/>
      <c r="F1018" s="493"/>
      <c r="G1018" s="493"/>
      <c r="H1018" s="493"/>
      <c r="I1018" s="493"/>
      <c r="J1018" s="493"/>
      <c r="K1018" s="493"/>
      <c r="L1018" s="493"/>
      <c r="M1018" s="493"/>
      <c r="N1018" s="493"/>
      <c r="O1018" s="493"/>
      <c r="P1018" s="493"/>
      <c r="Q1018" s="493"/>
    </row>
    <row r="1019" ht="25.15" customHeight="true" x14ac:dyDescent="0.2">
      <c r="C1019" s="493"/>
      <c r="D1019" s="493"/>
      <c r="E1019" s="493"/>
      <c r="F1019" s="493"/>
      <c r="G1019" s="493"/>
      <c r="H1019" s="493"/>
      <c r="I1019" s="493"/>
      <c r="J1019" s="493"/>
      <c r="K1019" s="493"/>
      <c r="L1019" s="493"/>
      <c r="M1019" s="493"/>
      <c r="N1019" s="493"/>
      <c r="O1019" s="493"/>
      <c r="P1019" s="493"/>
      <c r="Q1019" s="493"/>
    </row>
    <row r="1020" ht="25.15" customHeight="true" x14ac:dyDescent="0.2">
      <c r="C1020" s="493"/>
      <c r="D1020" s="493"/>
      <c r="E1020" s="493"/>
      <c r="F1020" s="493"/>
      <c r="G1020" s="493"/>
      <c r="H1020" s="493"/>
      <c r="I1020" s="493"/>
      <c r="J1020" s="493"/>
      <c r="K1020" s="493"/>
      <c r="L1020" s="493"/>
      <c r="M1020" s="493"/>
      <c r="N1020" s="493"/>
      <c r="O1020" s="493"/>
      <c r="P1020" s="493"/>
      <c r="Q1020" s="493"/>
    </row>
    <row r="1021" ht="25.15" customHeight="true" x14ac:dyDescent="0.2">
      <c r="C1021" s="493"/>
      <c r="D1021" s="493"/>
      <c r="E1021" s="493"/>
      <c r="F1021" s="493"/>
      <c r="G1021" s="493"/>
      <c r="H1021" s="493"/>
      <c r="I1021" s="493"/>
      <c r="J1021" s="493"/>
      <c r="K1021" s="493"/>
      <c r="L1021" s="493"/>
      <c r="M1021" s="493"/>
      <c r="N1021" s="493"/>
      <c r="O1021" s="493"/>
      <c r="P1021" s="493"/>
      <c r="Q1021" s="493"/>
    </row>
    <row r="1022" ht="25.15" customHeight="true" x14ac:dyDescent="0.2">
      <c r="C1022" s="493"/>
      <c r="D1022" s="493"/>
      <c r="E1022" s="493"/>
      <c r="F1022" s="493"/>
      <c r="G1022" s="493"/>
      <c r="H1022" s="493"/>
      <c r="I1022" s="493"/>
      <c r="J1022" s="493"/>
      <c r="K1022" s="493"/>
      <c r="L1022" s="493"/>
      <c r="M1022" s="493"/>
      <c r="N1022" s="493"/>
      <c r="O1022" s="493"/>
      <c r="P1022" s="493"/>
      <c r="Q1022" s="493"/>
    </row>
    <row r="1023" ht="25.15" customHeight="true" x14ac:dyDescent="0.2">
      <c r="C1023" s="493"/>
      <c r="D1023" s="493"/>
      <c r="E1023" s="493"/>
      <c r="F1023" s="493"/>
      <c r="G1023" s="493"/>
      <c r="H1023" s="493"/>
      <c r="I1023" s="493"/>
      <c r="J1023" s="493"/>
      <c r="K1023" s="493"/>
      <c r="L1023" s="493"/>
      <c r="M1023" s="493"/>
      <c r="N1023" s="493"/>
      <c r="O1023" s="493"/>
      <c r="P1023" s="493"/>
      <c r="Q1023" s="493"/>
    </row>
    <row r="1024" ht="25.15" customHeight="true" x14ac:dyDescent="0.2">
      <c r="C1024" s="493"/>
      <c r="D1024" s="493"/>
      <c r="E1024" s="493"/>
      <c r="F1024" s="493"/>
      <c r="G1024" s="493"/>
      <c r="H1024" s="493"/>
      <c r="I1024" s="493"/>
      <c r="J1024" s="493"/>
      <c r="K1024" s="493"/>
      <c r="L1024" s="493"/>
      <c r="M1024" s="493"/>
      <c r="N1024" s="493"/>
      <c r="O1024" s="493"/>
      <c r="P1024" s="493"/>
      <c r="Q1024" s="493"/>
    </row>
    <row r="1025" s="218" customFormat="true" ht="21" customHeight="true" x14ac:dyDescent="0.2">
      <c r="A1025" s="2723" t="s">
        <v>351</v>
      </c>
      <c r="B1025" s="2724"/>
      <c r="C1025" s="2725"/>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726" t="s">
        <v>179</v>
      </c>
      <c r="B1026" s="2727"/>
      <c r="C1026" s="441" t="s">
        <v>180</v>
      </c>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42" t="s">
        <v>181</v>
      </c>
      <c r="B1027" s="443" t="s">
        <v>182</v>
      </c>
      <c r="C1027" s="444">
        <v>16702</v>
      </c>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45" t="s">
        <v>183</v>
      </c>
      <c r="B1028" s="446" t="s">
        <v>182</v>
      </c>
      <c r="C1028" s="447">
        <v>16702</v>
      </c>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45" t="s">
        <v>184</v>
      </c>
      <c r="B1029" s="446" t="s">
        <v>182</v>
      </c>
      <c r="C1029" s="447">
        <v>16702</v>
      </c>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45" t="s">
        <v>186</v>
      </c>
      <c r="B1030" s="446" t="s">
        <v>182</v>
      </c>
      <c r="C1030" s="447">
        <v>16702</v>
      </c>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728" t="s">
        <v>188</v>
      </c>
      <c r="B1031" s="446" t="s">
        <v>189</v>
      </c>
      <c r="C1031" s="447">
        <v>5112</v>
      </c>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728"/>
      <c r="B1032" s="446" t="s">
        <v>190</v>
      </c>
      <c r="C1032" s="447">
        <v>11590</v>
      </c>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729"/>
      <c r="B1033" s="448" t="s">
        <v>191</v>
      </c>
      <c r="C1033" s="449">
        <v>0</v>
      </c>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18"/>
      <c r="BB1033" s="136"/>
      <c r="BC1033" s="418"/>
      <c r="BD1033" s="418"/>
      <c r="BE1033" s="418"/>
      <c r="BF1033" s="418"/>
      <c r="BG1033" s="418"/>
      <c r="BH1033" s="418"/>
      <c r="BI1033" s="418"/>
      <c r="BJ1033" s="418"/>
      <c r="BK1033" s="418"/>
      <c r="BL1033" s="418"/>
      <c r="BM1033" s="418"/>
      <c r="BN1033" s="418"/>
      <c r="BO1033" s="418"/>
      <c r="BP1033" s="418"/>
      <c r="BQ1033" s="418"/>
      <c r="BR1033" s="418"/>
      <c r="BS1033" s="418"/>
      <c r="BT1033" s="418"/>
      <c r="BU1033" s="418"/>
      <c r="BV1033" s="418"/>
      <c r="BW1033" s="418"/>
      <c r="BX1033" s="418"/>
      <c r="BY1033" s="418"/>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730" t="s">
        <v>352</v>
      </c>
      <c r="B1034" s="2731"/>
      <c r="C1034" s="2732"/>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7"/>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2"/>
      <c r="BB1035" s="238"/>
      <c r="BC1035" s="392"/>
      <c r="BD1035" s="392"/>
      <c r="BE1035" s="392"/>
      <c r="BF1035" s="392"/>
      <c r="BG1035" s="392"/>
      <c r="BH1035" s="392"/>
      <c r="BI1035" s="392"/>
      <c r="BJ1035" s="392"/>
      <c r="BK1035" s="392"/>
      <c r="BL1035" s="392"/>
      <c r="BM1035" s="392"/>
      <c r="BN1035" s="392"/>
      <c r="BO1035" s="392"/>
      <c r="BP1035" s="392"/>
      <c r="BQ1035" s="392"/>
      <c r="BR1035" s="392"/>
      <c r="BS1035" s="392"/>
      <c r="BT1035" s="392"/>
      <c r="BU1035" s="392"/>
      <c r="BV1035" s="392"/>
      <c r="BW1035" s="392"/>
      <c r="BX1035" s="392"/>
      <c r="BY1035" s="392"/>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Addis Ababa</v>
      </c>
      <c r="B1037" s="293">
        <f>BR122+BR123</f>
        <v>2970.2540089999984</v>
      </c>
    </row>
    <row r="1038" ht="15" customHeight="true" x14ac:dyDescent="0.2">
      <c r="A1038" s="293" t="str">
        <f>S15</f>
        <v>Affar</v>
      </c>
      <c r="B1038" s="293">
        <f>BS122+BS123</f>
        <v>676.93208500000048</v>
      </c>
    </row>
    <row r="1039" ht="15" customHeight="true" x14ac:dyDescent="0.2">
      <c r="A1039" s="293" t="str">
        <f>T15</f>
        <v>Amhara</v>
      </c>
      <c r="B1039" s="293">
        <f>BT122+BT123</f>
        <v>20373.52518399998</v>
      </c>
    </row>
    <row r="1040" ht="15" customHeight="true" x14ac:dyDescent="0.2">
      <c r="A1040" s="293" t="str">
        <f>U15</f>
        <v>Benishangul-Gumuz</v>
      </c>
      <c r="B1040" s="293">
        <f>BU122+BU123</f>
        <v>836.86821699999837</v>
      </c>
    </row>
    <row r="1041" ht="15" customHeight="true" x14ac:dyDescent="0.2">
      <c r="A1041" s="293" t="str">
        <f>V15</f>
        <v>Dire Dawa</v>
      </c>
      <c r="B1041" s="293">
        <f>BV122+BV123</f>
        <v>298.35895300000016</v>
      </c>
    </row>
    <row r="1042" ht="15" customHeight="true" x14ac:dyDescent="0.2">
      <c r="A1042" s="293" t="str">
        <f>W15</f>
        <v>Gambela</v>
      </c>
      <c r="B1042" s="293">
        <f>BW122+BW123</f>
        <v>292.2833490000001</v>
      </c>
    </row>
    <row r="1043" ht="15" customHeight="true" x14ac:dyDescent="0.2">
      <c r="A1043" s="293" t="str">
        <f>X15</f>
        <v>Harari</v>
      </c>
      <c r="B1043" s="293">
        <f>BX122+XR123</f>
        <v>77.76371300000001</v>
      </c>
    </row>
    <row r="1044" ht="15" customHeight="true" x14ac:dyDescent="0.2">
      <c r="A1044" s="293" t="str">
        <f>Y15</f>
        <v>Oromiya</v>
      </c>
      <c r="B1044" s="293">
        <f>BY122+BY123</f>
        <v>30643.676233999948</v>
      </c>
    </row>
    <row r="1045" ht="15" customHeight="true" x14ac:dyDescent="0.2">
      <c r="A1045" s="293" t="str">
        <f>Z15</f>
        <v>SNNP</v>
      </c>
      <c r="B1045" s="293">
        <f>BZ122+BZ123</f>
        <v>16408.168603999995</v>
      </c>
    </row>
    <row r="1046" ht="15" customHeight="true" x14ac:dyDescent="0.2">
      <c r="A1046" s="238" t="str">
        <f>AA15</f>
        <v>Somali</v>
      </c>
      <c r="B1046" s="293">
        <f>CA122+CA123</f>
        <v>1854.5871460000001</v>
      </c>
    </row>
    <row r="1047" ht="15" customHeight="true" x14ac:dyDescent="0.2">
      <c r="A1047" s="238" t="str">
        <f>AB15</f>
        <v>Tigray</v>
      </c>
      <c r="B1047" s="293">
        <f>CB122+CB123</f>
        <v>5241.1389200000058</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11</v>
      </c>
      <c r="B1072" s="238" t="s">
        <v>136</v>
      </c>
    </row>
    <row r="1100" s="211" customFormat="true" ht="17.1" customHeight="true" x14ac:dyDescent="0.2">
      <c r="A1100" s="682"/>
      <c r="B1100" s="679"/>
      <c r="BA1100" s="392"/>
      <c r="BB1100" s="238"/>
      <c r="BC1100" s="392"/>
      <c r="BD1100" s="392"/>
      <c r="BE1100" s="392"/>
      <c r="BF1100" s="392"/>
      <c r="BG1100" s="392"/>
      <c r="BH1100" s="392"/>
      <c r="BI1100" s="392"/>
      <c r="BJ1100" s="392"/>
      <c r="BK1100" s="392"/>
      <c r="BL1100" s="392"/>
      <c r="BM1100" s="392"/>
      <c r="BN1100" s="392"/>
      <c r="BO1100" s="392"/>
      <c r="BP1100" s="392"/>
      <c r="BQ1100" s="392"/>
      <c r="BR1100" s="392"/>
      <c r="BS1100" s="392"/>
      <c r="BT1100" s="392"/>
      <c r="BU1100" s="392"/>
      <c r="BV1100" s="392"/>
      <c r="BW1100" s="392"/>
      <c r="BX1100" s="392"/>
      <c r="BY1100" s="392"/>
    </row>
    <row r="1101" s="211" customFormat="true" ht="17.1" customHeight="true" x14ac:dyDescent="0.2">
      <c r="A1101" s="683"/>
      <c r="B1101" s="680"/>
      <c r="BA1101" s="392"/>
      <c r="BB1101" s="238"/>
      <c r="BC1101" s="392"/>
      <c r="BD1101" s="392"/>
      <c r="BE1101" s="392"/>
      <c r="BF1101" s="392"/>
      <c r="BG1101" s="392"/>
      <c r="BH1101" s="392"/>
      <c r="BI1101" s="392"/>
      <c r="BJ1101" s="392"/>
      <c r="BK1101" s="392"/>
      <c r="BL1101" s="392"/>
      <c r="BM1101" s="392"/>
      <c r="BN1101" s="392"/>
      <c r="BO1101" s="392"/>
      <c r="BP1101" s="392"/>
      <c r="BQ1101" s="392"/>
      <c r="BR1101" s="392"/>
      <c r="BS1101" s="392"/>
      <c r="BT1101" s="392"/>
      <c r="BU1101" s="392"/>
      <c r="BV1101" s="392"/>
      <c r="BW1101" s="392"/>
      <c r="BX1101" s="392"/>
      <c r="BY1101" s="392"/>
    </row>
    <row r="1102" s="211" customFormat="true" ht="15" customHeight="true" x14ac:dyDescent="0.2">
      <c r="BA1102" s="392"/>
      <c r="BB1102" s="238"/>
      <c r="BC1102" s="392"/>
      <c r="BD1102" s="392"/>
      <c r="BE1102" s="392"/>
      <c r="BF1102" s="392"/>
      <c r="BG1102" s="392"/>
      <c r="BH1102" s="392"/>
      <c r="BI1102" s="392"/>
      <c r="BJ1102" s="392"/>
      <c r="BK1102" s="392"/>
      <c r="BL1102" s="392"/>
      <c r="BM1102" s="392"/>
      <c r="BN1102" s="392"/>
      <c r="BO1102" s="392"/>
      <c r="BP1102" s="392"/>
      <c r="BQ1102" s="392"/>
      <c r="BR1102" s="392"/>
      <c r="BS1102" s="392"/>
      <c r="BT1102" s="392"/>
      <c r="BU1102" s="392"/>
      <c r="BV1102" s="392"/>
      <c r="BW1102" s="392"/>
      <c r="BX1102" s="392"/>
      <c r="BY1102" s="392"/>
    </row>
    <row r="1103" s="211" customFormat="true" ht="15" customHeight="true" x14ac:dyDescent="0.2">
      <c r="BA1103" s="392"/>
      <c r="BB1103" s="238"/>
      <c r="BC1103" s="392"/>
      <c r="BD1103" s="392"/>
      <c r="BE1103" s="392"/>
      <c r="BF1103" s="392"/>
      <c r="BG1103" s="392"/>
      <c r="BH1103" s="392"/>
      <c r="BI1103" s="392"/>
      <c r="BJ1103" s="392"/>
      <c r="BK1103" s="392"/>
      <c r="BL1103" s="392"/>
      <c r="BM1103" s="392"/>
      <c r="BN1103" s="392"/>
      <c r="BO1103" s="392"/>
      <c r="BP1103" s="392"/>
      <c r="BQ1103" s="392"/>
      <c r="BR1103" s="392"/>
      <c r="BS1103" s="392"/>
      <c r="BT1103" s="392"/>
      <c r="BU1103" s="392"/>
      <c r="BV1103" s="392"/>
      <c r="BW1103" s="392"/>
      <c r="BX1103" s="392"/>
      <c r="BY1103" s="392"/>
    </row>
    <row r="1104" s="211" customFormat="true" ht="15" customHeight="true" x14ac:dyDescent="0.2">
      <c r="BA1104" s="392"/>
      <c r="BB1104" s="238"/>
      <c r="BC1104" s="392"/>
      <c r="BD1104" s="392"/>
      <c r="BE1104" s="392"/>
      <c r="BF1104" s="392"/>
      <c r="BG1104" s="392"/>
      <c r="BH1104" s="392"/>
      <c r="BI1104" s="392"/>
      <c r="BJ1104" s="392"/>
      <c r="BK1104" s="392"/>
      <c r="BL1104" s="392"/>
      <c r="BM1104" s="392"/>
      <c r="BN1104" s="392"/>
      <c r="BO1104" s="392"/>
      <c r="BP1104" s="392"/>
      <c r="BQ1104" s="392"/>
      <c r="BR1104" s="392"/>
      <c r="BS1104" s="392"/>
      <c r="BT1104" s="392"/>
      <c r="BU1104" s="392"/>
      <c r="BV1104" s="392"/>
      <c r="BW1104" s="392"/>
      <c r="BX1104" s="392"/>
      <c r="BY1104" s="392"/>
    </row>
    <row r="1105" s="211" customFormat="true" ht="15" customHeight="true" x14ac:dyDescent="0.2">
      <c r="BA1105" s="392"/>
      <c r="BB1105" s="238"/>
      <c r="BC1105" s="392"/>
      <c r="BD1105" s="392"/>
      <c r="BE1105" s="392"/>
      <c r="BF1105" s="392"/>
      <c r="BG1105" s="392"/>
      <c r="BH1105" s="392"/>
      <c r="BI1105" s="392"/>
      <c r="BJ1105" s="392"/>
      <c r="BK1105" s="392"/>
      <c r="BL1105" s="392"/>
      <c r="BM1105" s="392"/>
      <c r="BN1105" s="392"/>
      <c r="BO1105" s="392"/>
      <c r="BP1105" s="392"/>
      <c r="BQ1105" s="392"/>
      <c r="BR1105" s="392"/>
      <c r="BS1105" s="392"/>
      <c r="BT1105" s="392"/>
      <c r="BU1105" s="392"/>
      <c r="BV1105" s="392"/>
      <c r="BW1105" s="392"/>
      <c r="BX1105" s="392"/>
      <c r="BY1105" s="392"/>
    </row>
    <row r="1106" s="211" customFormat="true" ht="15" customHeight="true" x14ac:dyDescent="0.2">
      <c r="BA1106" s="392"/>
      <c r="BB1106" s="238"/>
      <c r="BC1106" s="392"/>
      <c r="BD1106" s="392"/>
      <c r="BE1106" s="392"/>
      <c r="BF1106" s="392"/>
      <c r="BG1106" s="392"/>
      <c r="BH1106" s="392"/>
      <c r="BI1106" s="392"/>
      <c r="BJ1106" s="392"/>
      <c r="BK1106" s="392"/>
      <c r="BL1106" s="392"/>
      <c r="BM1106" s="392"/>
      <c r="BN1106" s="392"/>
      <c r="BO1106" s="392"/>
      <c r="BP1106" s="392"/>
      <c r="BQ1106" s="392"/>
      <c r="BR1106" s="392"/>
      <c r="BS1106" s="392"/>
      <c r="BT1106" s="392"/>
      <c r="BU1106" s="392"/>
      <c r="BV1106" s="392"/>
      <c r="BW1106" s="392"/>
      <c r="BX1106" s="392"/>
      <c r="BY1106" s="392"/>
    </row>
    <row r="1107" s="211" customFormat="true" ht="15" customHeight="true" x14ac:dyDescent="0.2">
      <c r="BA1107" s="392"/>
      <c r="BB1107" s="238"/>
      <c r="BC1107" s="392"/>
      <c r="BD1107" s="392"/>
      <c r="BE1107" s="392"/>
      <c r="BF1107" s="392"/>
      <c r="BG1107" s="392"/>
      <c r="BH1107" s="392"/>
      <c r="BI1107" s="392"/>
      <c r="BJ1107" s="392"/>
      <c r="BK1107" s="392"/>
      <c r="BL1107" s="392"/>
      <c r="BM1107" s="392"/>
      <c r="BN1107" s="392"/>
      <c r="BO1107" s="392"/>
      <c r="BP1107" s="392"/>
      <c r="BQ1107" s="392"/>
      <c r="BR1107" s="392"/>
      <c r="BS1107" s="392"/>
      <c r="BT1107" s="392"/>
      <c r="BU1107" s="392"/>
      <c r="BV1107" s="392"/>
      <c r="BW1107" s="392"/>
      <c r="BX1107" s="392"/>
      <c r="BY1107" s="392"/>
    </row>
    <row r="1108" s="211" customFormat="true" ht="15" customHeight="true" x14ac:dyDescent="0.2">
      <c r="BA1108" s="392"/>
      <c r="BB1108" s="238"/>
      <c r="BC1108" s="392"/>
      <c r="BD1108" s="392"/>
      <c r="BE1108" s="392"/>
      <c r="BF1108" s="392"/>
      <c r="BG1108" s="392"/>
      <c r="BH1108" s="392"/>
      <c r="BI1108" s="392"/>
      <c r="BJ1108" s="392"/>
      <c r="BK1108" s="392"/>
      <c r="BL1108" s="392"/>
      <c r="BM1108" s="392"/>
      <c r="BN1108" s="392"/>
      <c r="BO1108" s="392"/>
      <c r="BP1108" s="392"/>
      <c r="BQ1108" s="392"/>
      <c r="BR1108" s="392"/>
      <c r="BS1108" s="392"/>
      <c r="BT1108" s="392"/>
      <c r="BU1108" s="392"/>
      <c r="BV1108" s="392"/>
      <c r="BW1108" s="392"/>
      <c r="BX1108" s="392"/>
      <c r="BY1108" s="392"/>
    </row>
    <row r="1109" s="211" customFormat="true" ht="15" customHeight="true" x14ac:dyDescent="0.2">
      <c r="BA1109" s="392"/>
      <c r="BB1109" s="238"/>
      <c r="BC1109" s="392"/>
      <c r="BD1109" s="392"/>
      <c r="BE1109" s="392"/>
      <c r="BF1109" s="392"/>
      <c r="BG1109" s="392"/>
      <c r="BH1109" s="392"/>
      <c r="BI1109" s="392"/>
      <c r="BJ1109" s="392"/>
      <c r="BK1109" s="392"/>
      <c r="BL1109" s="392"/>
      <c r="BM1109" s="392"/>
      <c r="BN1109" s="392"/>
      <c r="BO1109" s="392"/>
      <c r="BP1109" s="392"/>
      <c r="BQ1109" s="392"/>
      <c r="BR1109" s="392"/>
      <c r="BS1109" s="392"/>
      <c r="BT1109" s="392"/>
      <c r="BU1109" s="392"/>
      <c r="BV1109" s="392"/>
      <c r="BW1109" s="392"/>
      <c r="BX1109" s="392"/>
      <c r="BY1109" s="392"/>
    </row>
    <row r="1110" s="211" customFormat="true" ht="15" customHeight="true" x14ac:dyDescent="0.2">
      <c r="BA1110" s="392"/>
      <c r="BB1110" s="238"/>
      <c r="BC1110" s="392"/>
      <c r="BD1110" s="392"/>
      <c r="BE1110" s="392"/>
      <c r="BF1110" s="392"/>
      <c r="BG1110" s="392"/>
      <c r="BH1110" s="392"/>
      <c r="BI1110" s="392"/>
      <c r="BJ1110" s="392"/>
      <c r="BK1110" s="392"/>
      <c r="BL1110" s="392"/>
      <c r="BM1110" s="392"/>
      <c r="BN1110" s="392"/>
      <c r="BO1110" s="392"/>
      <c r="BP1110" s="392"/>
      <c r="BQ1110" s="392"/>
      <c r="BR1110" s="392"/>
      <c r="BS1110" s="392"/>
      <c r="BT1110" s="392"/>
      <c r="BU1110" s="392"/>
      <c r="BV1110" s="392"/>
      <c r="BW1110" s="392"/>
      <c r="BX1110" s="392"/>
      <c r="BY1110" s="392"/>
    </row>
    <row r="1111" s="211" customFormat="true" ht="15" customHeight="true" x14ac:dyDescent="0.2">
      <c r="BA1111" s="392"/>
      <c r="BB1111" s="238"/>
      <c r="BC1111" s="392"/>
      <c r="BD1111" s="392"/>
      <c r="BE1111" s="392"/>
      <c r="BF1111" s="392"/>
      <c r="BG1111" s="392"/>
      <c r="BH1111" s="392"/>
      <c r="BI1111" s="392"/>
      <c r="BJ1111" s="392"/>
      <c r="BK1111" s="392"/>
      <c r="BL1111" s="392"/>
      <c r="BM1111" s="392"/>
      <c r="BN1111" s="392"/>
      <c r="BO1111" s="392"/>
      <c r="BP1111" s="392"/>
      <c r="BQ1111" s="392"/>
      <c r="BR1111" s="392"/>
      <c r="BS1111" s="392"/>
      <c r="BT1111" s="392"/>
      <c r="BU1111" s="392"/>
      <c r="BV1111" s="392"/>
      <c r="BW1111" s="392"/>
      <c r="BX1111" s="392"/>
      <c r="BY1111" s="392"/>
    </row>
    <row r="1112" s="211" customFormat="true" ht="15" customHeight="true" x14ac:dyDescent="0.2">
      <c r="BA1112" s="392"/>
      <c r="BB1112" s="238"/>
      <c r="BC1112" s="392"/>
      <c r="BD1112" s="392"/>
      <c r="BE1112" s="392"/>
      <c r="BF1112" s="392"/>
      <c r="BG1112" s="392"/>
      <c r="BH1112" s="392"/>
      <c r="BI1112" s="392"/>
      <c r="BJ1112" s="392"/>
      <c r="BK1112" s="392"/>
      <c r="BL1112" s="392"/>
      <c r="BM1112" s="392"/>
      <c r="BN1112" s="392"/>
      <c r="BO1112" s="392"/>
      <c r="BP1112" s="392"/>
      <c r="BQ1112" s="392"/>
      <c r="BR1112" s="392"/>
      <c r="BS1112" s="392"/>
      <c r="BT1112" s="392"/>
      <c r="BU1112" s="392"/>
      <c r="BV1112" s="392"/>
      <c r="BW1112" s="392"/>
      <c r="BX1112" s="392"/>
      <c r="BY1112" s="392"/>
    </row>
    <row r="1113" s="211" customFormat="true" ht="15" customHeight="true" x14ac:dyDescent="0.2">
      <c r="BA1113" s="392"/>
      <c r="BB1113" s="238"/>
      <c r="BC1113" s="392"/>
      <c r="BD1113" s="392"/>
      <c r="BE1113" s="392"/>
      <c r="BF1113" s="392"/>
      <c r="BG1113" s="392"/>
      <c r="BH1113" s="392"/>
      <c r="BI1113" s="392"/>
      <c r="BJ1113" s="392"/>
      <c r="BK1113" s="392"/>
      <c r="BL1113" s="392"/>
      <c r="BM1113" s="392"/>
      <c r="BN1113" s="392"/>
      <c r="BO1113" s="392"/>
      <c r="BP1113" s="392"/>
      <c r="BQ1113" s="392"/>
      <c r="BR1113" s="392"/>
      <c r="BS1113" s="392"/>
      <c r="BT1113" s="392"/>
      <c r="BU1113" s="392"/>
      <c r="BV1113" s="392"/>
      <c r="BW1113" s="392"/>
      <c r="BX1113" s="392"/>
      <c r="BY1113" s="392"/>
    </row>
    <row r="1114" s="211" customFormat="true" ht="17.1" customHeight="true" x14ac:dyDescent="0.2">
      <c r="A1114" s="683"/>
      <c r="B1114" s="680"/>
      <c r="C1114" s="660"/>
      <c r="D1114" s="660"/>
      <c r="E1114" s="660"/>
      <c r="F1114" s="660"/>
      <c r="G1114" s="660"/>
      <c r="H1114" s="660"/>
      <c r="I1114" s="660"/>
      <c r="J1114" s="660"/>
      <c r="K1114" s="660"/>
      <c r="L1114" s="660"/>
      <c r="M1114" s="660"/>
      <c r="N1114" s="660"/>
      <c r="O1114" s="660"/>
      <c r="P1114" s="660"/>
      <c r="Q1114" s="660"/>
      <c r="R1114" s="660"/>
      <c r="S1114" s="660"/>
      <c r="T1114" s="660"/>
      <c r="U1114" s="660"/>
      <c r="V1114" s="660"/>
      <c r="W1114" s="660"/>
      <c r="X1114" s="660"/>
      <c r="Y1114" s="660"/>
      <c r="Z1114" s="660"/>
      <c r="AA1114" s="660"/>
      <c r="AB1114" s="660"/>
      <c r="BA1114" s="392"/>
      <c r="BB1114" s="238"/>
      <c r="BC1114" s="392"/>
      <c r="BD1114" s="392"/>
      <c r="BE1114" s="392"/>
      <c r="BF1114" s="392"/>
      <c r="BG1114" s="392"/>
      <c r="BH1114" s="392"/>
      <c r="BI1114" s="392"/>
      <c r="BJ1114" s="392"/>
      <c r="BK1114" s="392"/>
      <c r="BL1114" s="392"/>
      <c r="BM1114" s="392"/>
      <c r="BN1114" s="392"/>
      <c r="BO1114" s="392"/>
      <c r="BP1114" s="392"/>
      <c r="BQ1114" s="392"/>
      <c r="BR1114" s="392"/>
      <c r="BS1114" s="392"/>
      <c r="BT1114" s="392"/>
      <c r="BU1114" s="392"/>
      <c r="BV1114" s="392"/>
      <c r="BW1114" s="392"/>
      <c r="BX1114" s="392"/>
      <c r="BY1114" s="392"/>
    </row>
    <row r="1115" s="211" customFormat="true" ht="17.1" customHeight="true" x14ac:dyDescent="0.2">
      <c r="A1115" s="683"/>
      <c r="B1115" s="680"/>
      <c r="C1115" s="660"/>
      <c r="D1115" s="660"/>
      <c r="E1115" s="660"/>
      <c r="F1115" s="660"/>
      <c r="G1115" s="660"/>
      <c r="H1115" s="660"/>
      <c r="I1115" s="660"/>
      <c r="J1115" s="660"/>
      <c r="K1115" s="660"/>
      <c r="L1115" s="660"/>
      <c r="M1115" s="660"/>
      <c r="N1115" s="660"/>
      <c r="O1115" s="660"/>
      <c r="P1115" s="660"/>
      <c r="Q1115" s="660"/>
      <c r="R1115" s="660"/>
      <c r="S1115" s="660"/>
      <c r="T1115" s="660"/>
      <c r="U1115" s="660"/>
      <c r="V1115" s="660"/>
      <c r="W1115" s="660"/>
      <c r="X1115" s="660"/>
      <c r="Y1115" s="660"/>
      <c r="Z1115" s="660"/>
      <c r="AA1115" s="660"/>
      <c r="AB1115" s="660"/>
      <c r="BA1115" s="392"/>
      <c r="BB1115" s="238"/>
      <c r="BC1115" s="392"/>
      <c r="BD1115" s="392"/>
      <c r="BE1115" s="392"/>
      <c r="BF1115" s="392"/>
      <c r="BG1115" s="392"/>
      <c r="BH1115" s="392"/>
      <c r="BI1115" s="392"/>
      <c r="BJ1115" s="392"/>
      <c r="BK1115" s="392"/>
      <c r="BL1115" s="392"/>
      <c r="BM1115" s="392"/>
      <c r="BN1115" s="392"/>
      <c r="BO1115" s="392"/>
      <c r="BP1115" s="392"/>
      <c r="BQ1115" s="392"/>
      <c r="BR1115" s="392"/>
      <c r="BS1115" s="392"/>
      <c r="BT1115" s="392"/>
      <c r="BU1115" s="392"/>
      <c r="BV1115" s="392"/>
      <c r="BW1115" s="392"/>
      <c r="BX1115" s="392"/>
      <c r="BY1115" s="392"/>
    </row>
    <row r="1116" s="211" customFormat="true" ht="17.1" customHeight="true" x14ac:dyDescent="0.2">
      <c r="A1116" s="683"/>
      <c r="B1116" s="680"/>
      <c r="C1116" s="660"/>
      <c r="D1116" s="660"/>
      <c r="E1116" s="660"/>
      <c r="F1116" s="660"/>
      <c r="G1116" s="660"/>
      <c r="H1116" s="660"/>
      <c r="I1116" s="660"/>
      <c r="J1116" s="660"/>
      <c r="K1116" s="660"/>
      <c r="L1116" s="660"/>
      <c r="M1116" s="660"/>
      <c r="N1116" s="660"/>
      <c r="O1116" s="660"/>
      <c r="P1116" s="660"/>
      <c r="Q1116" s="660"/>
      <c r="R1116" s="660"/>
      <c r="S1116" s="660"/>
      <c r="T1116" s="660"/>
      <c r="U1116" s="660"/>
      <c r="V1116" s="660"/>
      <c r="W1116" s="660"/>
      <c r="X1116" s="660"/>
      <c r="Y1116" s="660"/>
      <c r="Z1116" s="660"/>
      <c r="AA1116" s="660"/>
      <c r="AB1116" s="660"/>
      <c r="BA1116" s="392"/>
      <c r="BB1116" s="238"/>
      <c r="BC1116" s="392"/>
      <c r="BD1116" s="392"/>
      <c r="BE1116" s="392"/>
      <c r="BF1116" s="392"/>
      <c r="BG1116" s="392"/>
      <c r="BH1116" s="392"/>
      <c r="BI1116" s="392"/>
      <c r="BJ1116" s="392"/>
      <c r="BK1116" s="392"/>
      <c r="BL1116" s="392"/>
      <c r="BM1116" s="392"/>
      <c r="BN1116" s="392"/>
      <c r="BO1116" s="392"/>
      <c r="BP1116" s="392"/>
      <c r="BQ1116" s="392"/>
      <c r="BR1116" s="392"/>
      <c r="BS1116" s="392"/>
      <c r="BT1116" s="392"/>
      <c r="BU1116" s="392"/>
      <c r="BV1116" s="392"/>
      <c r="BW1116" s="392"/>
      <c r="BX1116" s="392"/>
      <c r="BY1116" s="392"/>
    </row>
    <row r="1117" s="211" customFormat="true" ht="17.1" customHeight="true" x14ac:dyDescent="0.2">
      <c r="A1117" s="684"/>
      <c r="B1117" s="681"/>
      <c r="C1117" s="662"/>
      <c r="D1117" s="662"/>
      <c r="E1117" s="662"/>
      <c r="F1117" s="662"/>
      <c r="G1117" s="662"/>
      <c r="H1117" s="662"/>
      <c r="I1117" s="662"/>
      <c r="J1117" s="662"/>
      <c r="K1117" s="662"/>
      <c r="L1117" s="662"/>
      <c r="M1117" s="662"/>
      <c r="N1117" s="662"/>
      <c r="O1117" s="662"/>
      <c r="P1117" s="662"/>
      <c r="Q1117" s="662"/>
      <c r="R1117" s="662"/>
      <c r="S1117" s="662"/>
      <c r="T1117" s="662"/>
      <c r="U1117" s="662"/>
      <c r="V1117" s="662"/>
      <c r="W1117" s="662"/>
      <c r="X1117" s="662"/>
      <c r="Y1117" s="662"/>
      <c r="Z1117" s="662"/>
      <c r="AA1117" s="662"/>
      <c r="AB1117" s="662"/>
      <c r="BA1117" s="392"/>
      <c r="BB1117" s="238"/>
      <c r="BC1117" s="392"/>
      <c r="BD1117" s="392"/>
      <c r="BE1117" s="392"/>
      <c r="BF1117" s="392"/>
      <c r="BG1117" s="392"/>
      <c r="BH1117" s="392"/>
      <c r="BI1117" s="392"/>
      <c r="BJ1117" s="392"/>
      <c r="BK1117" s="392"/>
      <c r="BL1117" s="392"/>
      <c r="BM1117" s="392"/>
      <c r="BN1117" s="392"/>
      <c r="BO1117" s="392"/>
      <c r="BP1117" s="392"/>
      <c r="BQ1117" s="392"/>
      <c r="BR1117" s="392"/>
      <c r="BS1117" s="392"/>
      <c r="BT1117" s="392"/>
      <c r="BU1117" s="392"/>
      <c r="BV1117" s="392"/>
      <c r="BW1117" s="392"/>
      <c r="BX1117" s="392"/>
      <c r="BY1117" s="392"/>
    </row>
    <row r="1118" s="211" customFormat="true" ht="15" customHeight="true" x14ac:dyDescent="0.2">
      <c r="BA1118" s="392"/>
      <c r="BB1118" s="238"/>
      <c r="BC1118" s="392"/>
      <c r="BD1118" s="392"/>
      <c r="BE1118" s="392"/>
      <c r="BF1118" s="392"/>
      <c r="BG1118" s="392"/>
      <c r="BH1118" s="392"/>
      <c r="BI1118" s="392"/>
      <c r="BJ1118" s="392"/>
      <c r="BK1118" s="392"/>
      <c r="BL1118" s="392"/>
      <c r="BM1118" s="392"/>
      <c r="BN1118" s="392"/>
      <c r="BO1118" s="392"/>
      <c r="BP1118" s="392"/>
      <c r="BQ1118" s="392"/>
      <c r="BR1118" s="392"/>
      <c r="BS1118" s="392"/>
      <c r="BT1118" s="392"/>
      <c r="BU1118" s="392"/>
      <c r="BV1118" s="392"/>
      <c r="BW1118" s="392"/>
      <c r="BX1118" s="392"/>
      <c r="BY1118" s="392"/>
    </row>
    <row r="1119" s="211" customFormat="true" ht="15" customHeight="true" x14ac:dyDescent="0.2">
      <c r="BA1119" s="392"/>
      <c r="BB1119" s="238"/>
      <c r="BC1119" s="392"/>
      <c r="BD1119" s="392"/>
      <c r="BE1119" s="392"/>
      <c r="BF1119" s="392"/>
      <c r="BG1119" s="392"/>
      <c r="BH1119" s="392"/>
      <c r="BI1119" s="392"/>
      <c r="BJ1119" s="392"/>
      <c r="BK1119" s="392"/>
      <c r="BL1119" s="392"/>
      <c r="BM1119" s="392"/>
      <c r="BN1119" s="392"/>
      <c r="BO1119" s="392"/>
      <c r="BP1119" s="392"/>
      <c r="BQ1119" s="392"/>
      <c r="BR1119" s="392"/>
      <c r="BS1119" s="392"/>
      <c r="BT1119" s="392"/>
      <c r="BU1119" s="392"/>
      <c r="BV1119" s="392"/>
      <c r="BW1119" s="392"/>
      <c r="BX1119" s="392"/>
      <c r="BY1119" s="392"/>
    </row>
    <row r="1120" s="211" customFormat="true" ht="15" customHeight="true" x14ac:dyDescent="0.2">
      <c r="BA1120" s="392"/>
      <c r="BB1120" s="238"/>
      <c r="BC1120" s="392"/>
      <c r="BD1120" s="392"/>
      <c r="BE1120" s="392"/>
      <c r="BF1120" s="392"/>
      <c r="BG1120" s="392"/>
      <c r="BH1120" s="392"/>
      <c r="BI1120" s="392"/>
      <c r="BJ1120" s="392"/>
      <c r="BK1120" s="392"/>
      <c r="BL1120" s="392"/>
      <c r="BM1120" s="392"/>
      <c r="BN1120" s="392"/>
      <c r="BO1120" s="392"/>
      <c r="BP1120" s="392"/>
      <c r="BQ1120" s="392"/>
      <c r="BR1120" s="392"/>
      <c r="BS1120" s="392"/>
      <c r="BT1120" s="392"/>
      <c r="BU1120" s="392"/>
      <c r="BV1120" s="392"/>
      <c r="BW1120" s="392"/>
      <c r="BX1120" s="392"/>
      <c r="BY1120" s="392"/>
    </row>
    <row r="1121" s="211" customFormat="true" ht="15" customHeight="true" x14ac:dyDescent="0.2">
      <c r="BA1121" s="392"/>
      <c r="BB1121" s="238"/>
      <c r="BC1121" s="392"/>
      <c r="BD1121" s="392"/>
      <c r="BE1121" s="392"/>
      <c r="BF1121" s="392"/>
      <c r="BG1121" s="392"/>
      <c r="BH1121" s="392"/>
      <c r="BI1121" s="392"/>
      <c r="BJ1121" s="392"/>
      <c r="BK1121" s="392"/>
      <c r="BL1121" s="392"/>
      <c r="BM1121" s="392"/>
      <c r="BN1121" s="392"/>
      <c r="BO1121" s="392"/>
      <c r="BP1121" s="392"/>
      <c r="BQ1121" s="392"/>
      <c r="BR1121" s="392"/>
      <c r="BS1121" s="392"/>
      <c r="BT1121" s="392"/>
      <c r="BU1121" s="392"/>
      <c r="BV1121" s="392"/>
      <c r="BW1121" s="392"/>
      <c r="BX1121" s="392"/>
      <c r="BY1121" s="392"/>
    </row>
    <row r="1122" s="211" customFormat="true" ht="15" customHeight="true" x14ac:dyDescent="0.2">
      <c r="BA1122" s="392"/>
      <c r="BB1122" s="238"/>
      <c r="BC1122" s="392"/>
      <c r="BD1122" s="392"/>
      <c r="BE1122" s="392"/>
      <c r="BF1122" s="392"/>
      <c r="BG1122" s="392"/>
      <c r="BH1122" s="392"/>
      <c r="BI1122" s="392"/>
      <c r="BJ1122" s="392"/>
      <c r="BK1122" s="392"/>
      <c r="BL1122" s="392"/>
      <c r="BM1122" s="392"/>
      <c r="BN1122" s="392"/>
      <c r="BO1122" s="392"/>
      <c r="BP1122" s="392"/>
      <c r="BQ1122" s="392"/>
      <c r="BR1122" s="392"/>
      <c r="BS1122" s="392"/>
      <c r="BT1122" s="392"/>
      <c r="BU1122" s="392"/>
      <c r="BV1122" s="392"/>
      <c r="BW1122" s="392"/>
      <c r="BX1122" s="392"/>
      <c r="BY1122" s="392"/>
    </row>
    <row r="1123" s="211" customFormat="true" ht="15" customHeight="true" x14ac:dyDescent="0.2">
      <c r="BA1123" s="392"/>
      <c r="BB1123" s="238"/>
      <c r="BC1123" s="392"/>
      <c r="BD1123" s="392"/>
      <c r="BE1123" s="392"/>
      <c r="BF1123" s="392"/>
      <c r="BG1123" s="392"/>
      <c r="BH1123" s="392"/>
      <c r="BI1123" s="392"/>
      <c r="BJ1123" s="392"/>
      <c r="BK1123" s="392"/>
      <c r="BL1123" s="392"/>
      <c r="BM1123" s="392"/>
      <c r="BN1123" s="392"/>
      <c r="BO1123" s="392"/>
      <c r="BP1123" s="392"/>
      <c r="BQ1123" s="392"/>
      <c r="BR1123" s="392"/>
      <c r="BS1123" s="392"/>
      <c r="BT1123" s="392"/>
      <c r="BU1123" s="392"/>
      <c r="BV1123" s="392"/>
      <c r="BW1123" s="392"/>
      <c r="BX1123" s="392"/>
      <c r="BY1123" s="392"/>
    </row>
    <row r="1124" s="211" customFormat="true" ht="15" customHeight="true" x14ac:dyDescent="0.2">
      <c r="BA1124" s="392"/>
      <c r="BB1124" s="238"/>
      <c r="BC1124" s="392"/>
      <c r="BD1124" s="392"/>
      <c r="BE1124" s="392"/>
      <c r="BF1124" s="392"/>
      <c r="BG1124" s="392"/>
      <c r="BH1124" s="392"/>
      <c r="BI1124" s="392"/>
      <c r="BJ1124" s="392"/>
      <c r="BK1124" s="392"/>
      <c r="BL1124" s="392"/>
      <c r="BM1124" s="392"/>
      <c r="BN1124" s="392"/>
      <c r="BO1124" s="392"/>
      <c r="BP1124" s="392"/>
      <c r="BQ1124" s="392"/>
      <c r="BR1124" s="392"/>
      <c r="BS1124" s="392"/>
      <c r="BT1124" s="392"/>
      <c r="BU1124" s="392"/>
      <c r="BV1124" s="392"/>
      <c r="BW1124" s="392"/>
      <c r="BX1124" s="392"/>
      <c r="BY1124" s="392"/>
    </row>
    <row r="1125" s="211" customFormat="true" ht="15" customHeight="true" x14ac:dyDescent="0.2">
      <c r="BA1125" s="392"/>
      <c r="BB1125" s="238"/>
      <c r="BC1125" s="392"/>
      <c r="BD1125" s="392"/>
      <c r="BE1125" s="392"/>
      <c r="BF1125" s="392"/>
      <c r="BG1125" s="392"/>
      <c r="BH1125" s="392"/>
      <c r="BI1125" s="392"/>
      <c r="BJ1125" s="392"/>
      <c r="BK1125" s="392"/>
      <c r="BL1125" s="392"/>
      <c r="BM1125" s="392"/>
      <c r="BN1125" s="392"/>
      <c r="BO1125" s="392"/>
      <c r="BP1125" s="392"/>
      <c r="BQ1125" s="392"/>
      <c r="BR1125" s="392"/>
      <c r="BS1125" s="392"/>
      <c r="BT1125" s="392"/>
      <c r="BU1125" s="392"/>
      <c r="BV1125" s="392"/>
      <c r="BW1125" s="392"/>
      <c r="BX1125" s="392"/>
      <c r="BY1125" s="392"/>
    </row>
    <row r="1126" s="211" customFormat="true" ht="15" customHeight="true" x14ac:dyDescent="0.2">
      <c r="BA1126" s="392"/>
      <c r="BB1126" s="238"/>
      <c r="BC1126" s="392"/>
      <c r="BD1126" s="392"/>
      <c r="BE1126" s="392"/>
      <c r="BF1126" s="392"/>
      <c r="BG1126" s="392"/>
      <c r="BH1126" s="392"/>
      <c r="BI1126" s="392"/>
      <c r="BJ1126" s="392"/>
      <c r="BK1126" s="392"/>
      <c r="BL1126" s="392"/>
      <c r="BM1126" s="392"/>
      <c r="BN1126" s="392"/>
      <c r="BO1126" s="392"/>
      <c r="BP1126" s="392"/>
      <c r="BQ1126" s="392"/>
      <c r="BR1126" s="392"/>
      <c r="BS1126" s="392"/>
      <c r="BT1126" s="392"/>
      <c r="BU1126" s="392"/>
      <c r="BV1126" s="392"/>
      <c r="BW1126" s="392"/>
      <c r="BX1126" s="392"/>
      <c r="BY1126" s="392"/>
    </row>
    <row r="1127" s="211" customFormat="true" ht="15" customHeight="true" x14ac:dyDescent="0.2">
      <c r="BA1127" s="392"/>
      <c r="BB1127" s="238"/>
      <c r="BC1127" s="392"/>
      <c r="BD1127" s="392"/>
      <c r="BE1127" s="392"/>
      <c r="BF1127" s="392"/>
      <c r="BG1127" s="392"/>
      <c r="BH1127" s="392"/>
      <c r="BI1127" s="392"/>
      <c r="BJ1127" s="392"/>
      <c r="BK1127" s="392"/>
      <c r="BL1127" s="392"/>
      <c r="BM1127" s="392"/>
      <c r="BN1127" s="392"/>
      <c r="BO1127" s="392"/>
      <c r="BP1127" s="392"/>
      <c r="BQ1127" s="392"/>
      <c r="BR1127" s="392"/>
      <c r="BS1127" s="392"/>
      <c r="BT1127" s="392"/>
      <c r="BU1127" s="392"/>
      <c r="BV1127" s="392"/>
      <c r="BW1127" s="392"/>
      <c r="BX1127" s="392"/>
      <c r="BY1127" s="392"/>
    </row>
    <row r="1128" s="211" customFormat="true" ht="15" customHeight="true" x14ac:dyDescent="0.2">
      <c r="BA1128" s="392"/>
      <c r="BB1128" s="238"/>
      <c r="BC1128" s="392"/>
      <c r="BD1128" s="392"/>
      <c r="BE1128" s="392"/>
      <c r="BF1128" s="392"/>
      <c r="BG1128" s="392"/>
      <c r="BH1128" s="392"/>
      <c r="BI1128" s="392"/>
      <c r="BJ1128" s="392"/>
      <c r="BK1128" s="392"/>
      <c r="BL1128" s="392"/>
      <c r="BM1128" s="392"/>
      <c r="BN1128" s="392"/>
      <c r="BO1128" s="392"/>
      <c r="BP1128" s="392"/>
      <c r="BQ1128" s="392"/>
      <c r="BR1128" s="392"/>
      <c r="BS1128" s="392"/>
      <c r="BT1128" s="392"/>
      <c r="BU1128" s="392"/>
      <c r="BV1128" s="392"/>
      <c r="BW1128" s="392"/>
      <c r="BX1128" s="392"/>
      <c r="BY1128" s="392"/>
    </row>
    <row r="1129" s="211" customFormat="true" ht="15" customHeight="true" x14ac:dyDescent="0.2">
      <c r="BA1129" s="392"/>
      <c r="BB1129" s="238"/>
      <c r="BC1129" s="392"/>
      <c r="BD1129" s="392"/>
      <c r="BE1129" s="392"/>
      <c r="BF1129" s="392"/>
      <c r="BG1129" s="392"/>
      <c r="BH1129" s="392"/>
      <c r="BI1129" s="392"/>
      <c r="BJ1129" s="392"/>
      <c r="BK1129" s="392"/>
      <c r="BL1129" s="392"/>
      <c r="BM1129" s="392"/>
      <c r="BN1129" s="392"/>
      <c r="BO1129" s="392"/>
      <c r="BP1129" s="392"/>
      <c r="BQ1129" s="392"/>
      <c r="BR1129" s="392"/>
      <c r="BS1129" s="392"/>
      <c r="BT1129" s="392"/>
      <c r="BU1129" s="392"/>
      <c r="BV1129" s="392"/>
      <c r="BW1129" s="392"/>
      <c r="BX1129" s="392"/>
      <c r="BY1129" s="392"/>
    </row>
    <row r="1130" s="211" customFormat="true" ht="15" customHeight="true" x14ac:dyDescent="0.2">
      <c r="BA1130" s="392"/>
      <c r="BB1130" s="238"/>
      <c r="BC1130" s="392"/>
      <c r="BD1130" s="392"/>
      <c r="BE1130" s="392"/>
      <c r="BF1130" s="392"/>
      <c r="BG1130" s="392"/>
      <c r="BH1130" s="392"/>
      <c r="BI1130" s="392"/>
      <c r="BJ1130" s="392"/>
      <c r="BK1130" s="392"/>
      <c r="BL1130" s="392"/>
      <c r="BM1130" s="392"/>
      <c r="BN1130" s="392"/>
      <c r="BO1130" s="392"/>
      <c r="BP1130" s="392"/>
      <c r="BQ1130" s="392"/>
      <c r="BR1130" s="392"/>
      <c r="BS1130" s="392"/>
      <c r="BT1130" s="392"/>
      <c r="BU1130" s="392"/>
      <c r="BV1130" s="392"/>
      <c r="BW1130" s="392"/>
      <c r="BX1130" s="392"/>
      <c r="BY1130" s="392"/>
    </row>
    <row r="1131" s="211" customFormat="true" ht="15" customHeight="true" x14ac:dyDescent="0.2">
      <c r="BA1131" s="392"/>
      <c r="BB1131" s="238"/>
      <c r="BC1131" s="392"/>
      <c r="BD1131" s="392"/>
      <c r="BE1131" s="392"/>
      <c r="BF1131" s="392"/>
      <c r="BG1131" s="392"/>
      <c r="BH1131" s="392"/>
      <c r="BI1131" s="392"/>
      <c r="BJ1131" s="392"/>
      <c r="BK1131" s="392"/>
      <c r="BL1131" s="392"/>
      <c r="BM1131" s="392"/>
      <c r="BN1131" s="392"/>
      <c r="BO1131" s="392"/>
      <c r="BP1131" s="392"/>
      <c r="BQ1131" s="392"/>
      <c r="BR1131" s="392"/>
      <c r="BS1131" s="392"/>
      <c r="BT1131" s="392"/>
      <c r="BU1131" s="392"/>
      <c r="BV1131" s="392"/>
      <c r="BW1131" s="392"/>
      <c r="BX1131" s="392"/>
      <c r="BY1131" s="392"/>
    </row>
    <row r="1132" s="211" customFormat="true" ht="15" customHeight="true" x14ac:dyDescent="0.2">
      <c r="BA1132" s="392"/>
      <c r="BB1132" s="238"/>
      <c r="BC1132" s="392"/>
      <c r="BD1132" s="392"/>
      <c r="BE1132" s="392"/>
      <c r="BF1132" s="392"/>
      <c r="BG1132" s="392"/>
      <c r="BH1132" s="392"/>
      <c r="BI1132" s="392"/>
      <c r="BJ1132" s="392"/>
      <c r="BK1132" s="392"/>
      <c r="BL1132" s="392"/>
      <c r="BM1132" s="392"/>
      <c r="BN1132" s="392"/>
      <c r="BO1132" s="392"/>
      <c r="BP1132" s="392"/>
      <c r="BQ1132" s="392"/>
      <c r="BR1132" s="392"/>
      <c r="BS1132" s="392"/>
      <c r="BT1132" s="392"/>
      <c r="BU1132" s="392"/>
      <c r="BV1132" s="392"/>
      <c r="BW1132" s="392"/>
      <c r="BX1132" s="392"/>
      <c r="BY1132" s="392"/>
    </row>
    <row r="1133" s="211" customFormat="true" ht="15" customHeight="true" x14ac:dyDescent="0.2">
      <c r="BA1133" s="392"/>
      <c r="BB1133" s="238"/>
      <c r="BC1133" s="392"/>
      <c r="BD1133" s="392"/>
      <c r="BE1133" s="392"/>
      <c r="BF1133" s="392"/>
      <c r="BG1133" s="392"/>
      <c r="BH1133" s="392"/>
      <c r="BI1133" s="392"/>
      <c r="BJ1133" s="392"/>
      <c r="BK1133" s="392"/>
      <c r="BL1133" s="392"/>
      <c r="BM1133" s="392"/>
      <c r="BN1133" s="392"/>
      <c r="BO1133" s="392"/>
      <c r="BP1133" s="392"/>
      <c r="BQ1133" s="392"/>
      <c r="BR1133" s="392"/>
      <c r="BS1133" s="392"/>
      <c r="BT1133" s="392"/>
      <c r="BU1133" s="392"/>
      <c r="BV1133" s="392"/>
      <c r="BW1133" s="392"/>
      <c r="BX1133" s="392"/>
      <c r="BY1133" s="392"/>
    </row>
    <row r="1134" s="211" customFormat="true" ht="15" customHeight="true" x14ac:dyDescent="0.2">
      <c r="BA1134" s="392"/>
      <c r="BB1134" s="238"/>
      <c r="BC1134" s="392"/>
      <c r="BD1134" s="392"/>
      <c r="BE1134" s="392"/>
      <c r="BF1134" s="392"/>
      <c r="BG1134" s="392"/>
      <c r="BH1134" s="392"/>
      <c r="BI1134" s="392"/>
      <c r="BJ1134" s="392"/>
      <c r="BK1134" s="392"/>
      <c r="BL1134" s="392"/>
      <c r="BM1134" s="392"/>
      <c r="BN1134" s="392"/>
      <c r="BO1134" s="392"/>
      <c r="BP1134" s="392"/>
      <c r="BQ1134" s="392"/>
      <c r="BR1134" s="392"/>
      <c r="BS1134" s="392"/>
      <c r="BT1134" s="392"/>
      <c r="BU1134" s="392"/>
      <c r="BV1134" s="392"/>
      <c r="BW1134" s="392"/>
      <c r="BX1134" s="392"/>
      <c r="BY1134" s="392"/>
    </row>
    <row r="1135" s="211" customFormat="true" ht="15" customHeight="true" x14ac:dyDescent="0.2">
      <c r="BA1135" s="392"/>
      <c r="BB1135" s="238"/>
      <c r="BC1135" s="392"/>
      <c r="BD1135" s="392"/>
      <c r="BE1135" s="392"/>
      <c r="BF1135" s="392"/>
      <c r="BG1135" s="392"/>
      <c r="BH1135" s="392"/>
      <c r="BI1135" s="392"/>
      <c r="BJ1135" s="392"/>
      <c r="BK1135" s="392"/>
      <c r="BL1135" s="392"/>
      <c r="BM1135" s="392"/>
      <c r="BN1135" s="392"/>
      <c r="BO1135" s="392"/>
      <c r="BP1135" s="392"/>
      <c r="BQ1135" s="392"/>
      <c r="BR1135" s="392"/>
      <c r="BS1135" s="392"/>
      <c r="BT1135" s="392"/>
      <c r="BU1135" s="392"/>
      <c r="BV1135" s="392"/>
      <c r="BW1135" s="392"/>
      <c r="BX1135" s="392"/>
      <c r="BY1135" s="392"/>
    </row>
    <row r="1136" s="211" customFormat="true" ht="15" customHeight="true" x14ac:dyDescent="0.2">
      <c r="BA1136" s="392"/>
      <c r="BB1136" s="238"/>
      <c r="BC1136" s="392"/>
      <c r="BD1136" s="392"/>
      <c r="BE1136" s="392"/>
      <c r="BF1136" s="392"/>
      <c r="BG1136" s="392"/>
      <c r="BH1136" s="392"/>
      <c r="BI1136" s="392"/>
      <c r="BJ1136" s="392"/>
      <c r="BK1136" s="392"/>
      <c r="BL1136" s="392"/>
      <c r="BM1136" s="392"/>
      <c r="BN1136" s="392"/>
      <c r="BO1136" s="392"/>
      <c r="BP1136" s="392"/>
      <c r="BQ1136" s="392"/>
      <c r="BR1136" s="392"/>
      <c r="BS1136" s="392"/>
      <c r="BT1136" s="392"/>
      <c r="BU1136" s="392"/>
      <c r="BV1136" s="392"/>
      <c r="BW1136" s="392"/>
      <c r="BX1136" s="392"/>
      <c r="BY1136" s="392"/>
    </row>
    <row r="1137" s="211" customFormat="true" ht="15" customHeight="true" x14ac:dyDescent="0.2">
      <c r="BA1137" s="392"/>
      <c r="BB1137" s="238"/>
      <c r="BC1137" s="392"/>
      <c r="BD1137" s="392"/>
      <c r="BE1137" s="392"/>
      <c r="BF1137" s="392"/>
      <c r="BG1137" s="392"/>
      <c r="BH1137" s="392"/>
      <c r="BI1137" s="392"/>
      <c r="BJ1137" s="392"/>
      <c r="BK1137" s="392"/>
      <c r="BL1137" s="392"/>
      <c r="BM1137" s="392"/>
      <c r="BN1137" s="392"/>
      <c r="BO1137" s="392"/>
      <c r="BP1137" s="392"/>
      <c r="BQ1137" s="392"/>
      <c r="BR1137" s="392"/>
      <c r="BS1137" s="392"/>
      <c r="BT1137" s="392"/>
      <c r="BU1137" s="392"/>
      <c r="BV1137" s="392"/>
      <c r="BW1137" s="392"/>
      <c r="BX1137" s="392"/>
      <c r="BY1137" s="392"/>
    </row>
    <row r="1138" s="211" customFormat="true" ht="15" customHeight="true" x14ac:dyDescent="0.2">
      <c r="BA1138" s="392"/>
      <c r="BB1138" s="238"/>
      <c r="BC1138" s="392"/>
      <c r="BD1138" s="392"/>
      <c r="BE1138" s="392"/>
      <c r="BF1138" s="392"/>
      <c r="BG1138" s="392"/>
      <c r="BH1138" s="392"/>
      <c r="BI1138" s="392"/>
      <c r="BJ1138" s="392"/>
      <c r="BK1138" s="392"/>
      <c r="BL1138" s="392"/>
      <c r="BM1138" s="392"/>
      <c r="BN1138" s="392"/>
      <c r="BO1138" s="392"/>
      <c r="BP1138" s="392"/>
      <c r="BQ1138" s="392"/>
      <c r="BR1138" s="392"/>
      <c r="BS1138" s="392"/>
      <c r="BT1138" s="392"/>
      <c r="BU1138" s="392"/>
      <c r="BV1138" s="392"/>
      <c r="BW1138" s="392"/>
      <c r="BX1138" s="392"/>
      <c r="BY1138" s="392"/>
    </row>
    <row r="1139" s="211" customFormat="true" ht="15" customHeight="true" x14ac:dyDescent="0.2">
      <c r="BA1139" s="392"/>
      <c r="BB1139" s="238"/>
      <c r="BC1139" s="392"/>
      <c r="BD1139" s="392"/>
      <c r="BE1139" s="392"/>
      <c r="BF1139" s="392"/>
      <c r="BG1139" s="392"/>
      <c r="BH1139" s="392"/>
      <c r="BI1139" s="392"/>
      <c r="BJ1139" s="392"/>
      <c r="BK1139" s="392"/>
      <c r="BL1139" s="392"/>
      <c r="BM1139" s="392"/>
      <c r="BN1139" s="392"/>
      <c r="BO1139" s="392"/>
      <c r="BP1139" s="392"/>
      <c r="BQ1139" s="392"/>
      <c r="BR1139" s="392"/>
      <c r="BS1139" s="392"/>
      <c r="BT1139" s="392"/>
      <c r="BU1139" s="392"/>
      <c r="BV1139" s="392"/>
      <c r="BW1139" s="392"/>
      <c r="BX1139" s="392"/>
      <c r="BY1139" s="392"/>
    </row>
    <row r="1140" s="211" customFormat="true" ht="15" customHeight="true" x14ac:dyDescent="0.2">
      <c r="BA1140" s="392"/>
      <c r="BB1140" s="238"/>
      <c r="BC1140" s="392"/>
      <c r="BD1140" s="392"/>
      <c r="BE1140" s="392"/>
      <c r="BF1140" s="392"/>
      <c r="BG1140" s="392"/>
      <c r="BH1140" s="392"/>
      <c r="BI1140" s="392"/>
      <c r="BJ1140" s="392"/>
      <c r="BK1140" s="392"/>
      <c r="BL1140" s="392"/>
      <c r="BM1140" s="392"/>
      <c r="BN1140" s="392"/>
      <c r="BO1140" s="392"/>
      <c r="BP1140" s="392"/>
      <c r="BQ1140" s="392"/>
      <c r="BR1140" s="392"/>
      <c r="BS1140" s="392"/>
      <c r="BT1140" s="392"/>
      <c r="BU1140" s="392"/>
      <c r="BV1140" s="392"/>
      <c r="BW1140" s="392"/>
      <c r="BX1140" s="392"/>
      <c r="BY1140" s="392"/>
    </row>
    <row r="1141" s="211" customFormat="true" ht="15" customHeight="true" x14ac:dyDescent="0.2">
      <c r="BA1141" s="392"/>
      <c r="BB1141" s="238"/>
      <c r="BC1141" s="392"/>
      <c r="BD1141" s="392"/>
      <c r="BE1141" s="392"/>
      <c r="BF1141" s="392"/>
      <c r="BG1141" s="392"/>
      <c r="BH1141" s="392"/>
      <c r="BI1141" s="392"/>
      <c r="BJ1141" s="392"/>
      <c r="BK1141" s="392"/>
      <c r="BL1141" s="392"/>
      <c r="BM1141" s="392"/>
      <c r="BN1141" s="392"/>
      <c r="BO1141" s="392"/>
      <c r="BP1141" s="392"/>
      <c r="BQ1141" s="392"/>
      <c r="BR1141" s="392"/>
      <c r="BS1141" s="392"/>
      <c r="BT1141" s="392"/>
      <c r="BU1141" s="392"/>
      <c r="BV1141" s="392"/>
      <c r="BW1141" s="392"/>
      <c r="BX1141" s="392"/>
      <c r="BY1141" s="392"/>
    </row>
    <row r="1142" s="211" customFormat="true" ht="15" customHeight="true" x14ac:dyDescent="0.2">
      <c r="BA1142" s="392"/>
      <c r="BB1142" s="238"/>
      <c r="BC1142" s="392"/>
      <c r="BD1142" s="392"/>
      <c r="BE1142" s="392"/>
      <c r="BF1142" s="392"/>
      <c r="BG1142" s="392"/>
      <c r="BH1142" s="392"/>
      <c r="BI1142" s="392"/>
      <c r="BJ1142" s="392"/>
      <c r="BK1142" s="392"/>
      <c r="BL1142" s="392"/>
      <c r="BM1142" s="392"/>
      <c r="BN1142" s="392"/>
      <c r="BO1142" s="392"/>
      <c r="BP1142" s="392"/>
      <c r="BQ1142" s="392"/>
      <c r="BR1142" s="392"/>
      <c r="BS1142" s="392"/>
      <c r="BT1142" s="392"/>
      <c r="BU1142" s="392"/>
      <c r="BV1142" s="392"/>
      <c r="BW1142" s="392"/>
      <c r="BX1142" s="392"/>
      <c r="BY1142" s="392"/>
    </row>
    <row r="1143" s="211" customFormat="true" ht="15" customHeight="true" x14ac:dyDescent="0.2">
      <c r="BA1143" s="392"/>
      <c r="BB1143" s="238"/>
      <c r="BC1143" s="392"/>
      <c r="BD1143" s="392"/>
      <c r="BE1143" s="392"/>
      <c r="BF1143" s="392"/>
      <c r="BG1143" s="392"/>
      <c r="BH1143" s="392"/>
      <c r="BI1143" s="392"/>
      <c r="BJ1143" s="392"/>
      <c r="BK1143" s="392"/>
      <c r="BL1143" s="392"/>
      <c r="BM1143" s="392"/>
      <c r="BN1143" s="392"/>
      <c r="BO1143" s="392"/>
      <c r="BP1143" s="392"/>
      <c r="BQ1143" s="392"/>
      <c r="BR1143" s="392"/>
      <c r="BS1143" s="392"/>
      <c r="BT1143" s="392"/>
      <c r="BU1143" s="392"/>
      <c r="BV1143" s="392"/>
      <c r="BW1143" s="392"/>
      <c r="BX1143" s="392"/>
      <c r="BY1143" s="392"/>
    </row>
    <row r="1144" s="211" customFormat="true" ht="15" customHeight="true" x14ac:dyDescent="0.2">
      <c r="BA1144" s="392"/>
      <c r="BB1144" s="238"/>
      <c r="BC1144" s="392"/>
      <c r="BD1144" s="392"/>
      <c r="BE1144" s="392"/>
      <c r="BF1144" s="392"/>
      <c r="BG1144" s="392"/>
      <c r="BH1144" s="392"/>
      <c r="BI1144" s="392"/>
      <c r="BJ1144" s="392"/>
      <c r="BK1144" s="392"/>
      <c r="BL1144" s="392"/>
      <c r="BM1144" s="392"/>
      <c r="BN1144" s="392"/>
      <c r="BO1144" s="392"/>
      <c r="BP1144" s="392"/>
      <c r="BQ1144" s="392"/>
      <c r="BR1144" s="392"/>
      <c r="BS1144" s="392"/>
      <c r="BT1144" s="392"/>
      <c r="BU1144" s="392"/>
      <c r="BV1144" s="392"/>
      <c r="BW1144" s="392"/>
      <c r="BX1144" s="392"/>
      <c r="BY1144" s="392"/>
    </row>
    <row r="1145" s="211" customFormat="true" ht="15" customHeight="true" x14ac:dyDescent="0.2">
      <c r="BA1145" s="392"/>
      <c r="BB1145" s="238"/>
      <c r="BC1145" s="392"/>
      <c r="BD1145" s="392"/>
      <c r="BE1145" s="392"/>
      <c r="BF1145" s="392"/>
      <c r="BG1145" s="392"/>
      <c r="BH1145" s="392"/>
      <c r="BI1145" s="392"/>
      <c r="BJ1145" s="392"/>
      <c r="BK1145" s="392"/>
      <c r="BL1145" s="392"/>
      <c r="BM1145" s="392"/>
      <c r="BN1145" s="392"/>
      <c r="BO1145" s="392"/>
      <c r="BP1145" s="392"/>
      <c r="BQ1145" s="392"/>
      <c r="BR1145" s="392"/>
      <c r="BS1145" s="392"/>
      <c r="BT1145" s="392"/>
      <c r="BU1145" s="392"/>
      <c r="BV1145" s="392"/>
      <c r="BW1145" s="392"/>
      <c r="BX1145" s="392"/>
      <c r="BY1145" s="392"/>
    </row>
    <row r="1146" s="211" customFormat="true" ht="15" customHeight="true" x14ac:dyDescent="0.2">
      <c r="BA1146" s="392"/>
      <c r="BB1146" s="238"/>
      <c r="BC1146" s="392"/>
      <c r="BD1146" s="392"/>
      <c r="BE1146" s="392"/>
      <c r="BF1146" s="392"/>
      <c r="BG1146" s="392"/>
      <c r="BH1146" s="392"/>
      <c r="BI1146" s="392"/>
      <c r="BJ1146" s="392"/>
      <c r="BK1146" s="392"/>
      <c r="BL1146" s="392"/>
      <c r="BM1146" s="392"/>
      <c r="BN1146" s="392"/>
      <c r="BO1146" s="392"/>
      <c r="BP1146" s="392"/>
      <c r="BQ1146" s="392"/>
      <c r="BR1146" s="392"/>
      <c r="BS1146" s="392"/>
      <c r="BT1146" s="392"/>
      <c r="BU1146" s="392"/>
      <c r="BV1146" s="392"/>
      <c r="BW1146" s="392"/>
      <c r="BX1146" s="392"/>
      <c r="BY1146" s="392"/>
    </row>
    <row r="1147" s="211" customFormat="true" ht="15" customHeight="true" x14ac:dyDescent="0.2">
      <c r="BA1147" s="392"/>
      <c r="BB1147" s="238"/>
      <c r="BC1147" s="392"/>
      <c r="BD1147" s="392"/>
      <c r="BE1147" s="392"/>
      <c r="BF1147" s="392"/>
      <c r="BG1147" s="392"/>
      <c r="BH1147" s="392"/>
      <c r="BI1147" s="392"/>
      <c r="BJ1147" s="392"/>
      <c r="BK1147" s="392"/>
      <c r="BL1147" s="392"/>
      <c r="BM1147" s="392"/>
      <c r="BN1147" s="392"/>
      <c r="BO1147" s="392"/>
      <c r="BP1147" s="392"/>
      <c r="BQ1147" s="392"/>
      <c r="BR1147" s="392"/>
      <c r="BS1147" s="392"/>
      <c r="BT1147" s="392"/>
      <c r="BU1147" s="392"/>
      <c r="BV1147" s="392"/>
      <c r="BW1147" s="392"/>
      <c r="BX1147" s="392"/>
      <c r="BY1147" s="392"/>
    </row>
    <row r="1148" s="211" customFormat="true" ht="15" customHeight="true" x14ac:dyDescent="0.2">
      <c r="BA1148" s="392"/>
      <c r="BB1148" s="238"/>
      <c r="BC1148" s="392"/>
      <c r="BD1148" s="392"/>
      <c r="BE1148" s="392"/>
      <c r="BF1148" s="392"/>
      <c r="BG1148" s="392"/>
      <c r="BH1148" s="392"/>
      <c r="BI1148" s="392"/>
      <c r="BJ1148" s="392"/>
      <c r="BK1148" s="392"/>
      <c r="BL1148" s="392"/>
      <c r="BM1148" s="392"/>
      <c r="BN1148" s="392"/>
      <c r="BO1148" s="392"/>
      <c r="BP1148" s="392"/>
      <c r="BQ1148" s="392"/>
      <c r="BR1148" s="392"/>
      <c r="BS1148" s="392"/>
      <c r="BT1148" s="392"/>
      <c r="BU1148" s="392"/>
      <c r="BV1148" s="392"/>
      <c r="BW1148" s="392"/>
      <c r="BX1148" s="392"/>
      <c r="BY1148" s="392"/>
    </row>
    <row r="1149" s="211" customFormat="true" ht="15" customHeight="true" x14ac:dyDescent="0.2">
      <c r="BA1149" s="392"/>
      <c r="BB1149" s="238"/>
      <c r="BC1149" s="392"/>
      <c r="BD1149" s="392"/>
      <c r="BE1149" s="392"/>
      <c r="BF1149" s="392"/>
      <c r="BG1149" s="392"/>
      <c r="BH1149" s="392"/>
      <c r="BI1149" s="392"/>
      <c r="BJ1149" s="392"/>
      <c r="BK1149" s="392"/>
      <c r="BL1149" s="392"/>
      <c r="BM1149" s="392"/>
      <c r="BN1149" s="392"/>
      <c r="BO1149" s="392"/>
      <c r="BP1149" s="392"/>
      <c r="BQ1149" s="392"/>
      <c r="BR1149" s="392"/>
      <c r="BS1149" s="392"/>
      <c r="BT1149" s="392"/>
      <c r="BU1149" s="392"/>
      <c r="BV1149" s="392"/>
      <c r="BW1149" s="392"/>
      <c r="BX1149" s="392"/>
      <c r="BY1149" s="392"/>
    </row>
    <row r="1150" s="211" customFormat="true" ht="15" customHeight="true" x14ac:dyDescent="0.2">
      <c r="BA1150" s="392"/>
      <c r="BB1150" s="238"/>
      <c r="BC1150" s="392"/>
      <c r="BD1150" s="392"/>
      <c r="BE1150" s="392"/>
      <c r="BF1150" s="392"/>
      <c r="BG1150" s="392"/>
      <c r="BH1150" s="392"/>
      <c r="BI1150" s="392"/>
      <c r="BJ1150" s="392"/>
      <c r="BK1150" s="392"/>
      <c r="BL1150" s="392"/>
      <c r="BM1150" s="392"/>
      <c r="BN1150" s="392"/>
      <c r="BO1150" s="392"/>
      <c r="BP1150" s="392"/>
      <c r="BQ1150" s="392"/>
      <c r="BR1150" s="392"/>
      <c r="BS1150" s="392"/>
      <c r="BT1150" s="392"/>
      <c r="BU1150" s="392"/>
      <c r="BV1150" s="392"/>
      <c r="BW1150" s="392"/>
      <c r="BX1150" s="392"/>
      <c r="BY1150" s="392"/>
    </row>
    <row r="1151" s="211" customFormat="true" ht="15" customHeight="true" x14ac:dyDescent="0.2">
      <c r="BA1151" s="392"/>
      <c r="BB1151" s="238"/>
      <c r="BC1151" s="392"/>
      <c r="BD1151" s="392"/>
      <c r="BE1151" s="392"/>
      <c r="BF1151" s="392"/>
      <c r="BG1151" s="392"/>
      <c r="BH1151" s="392"/>
      <c r="BI1151" s="392"/>
      <c r="BJ1151" s="392"/>
      <c r="BK1151" s="392"/>
      <c r="BL1151" s="392"/>
      <c r="BM1151" s="392"/>
      <c r="BN1151" s="392"/>
      <c r="BO1151" s="392"/>
      <c r="BP1151" s="392"/>
      <c r="BQ1151" s="392"/>
      <c r="BR1151" s="392"/>
      <c r="BS1151" s="392"/>
      <c r="BT1151" s="392"/>
      <c r="BU1151" s="392"/>
      <c r="BV1151" s="392"/>
      <c r="BW1151" s="392"/>
      <c r="BX1151" s="392"/>
      <c r="BY1151" s="392"/>
    </row>
    <row r="1152" s="211" customFormat="true" ht="15" customHeight="true" x14ac:dyDescent="0.2">
      <c r="BA1152" s="392"/>
      <c r="BB1152" s="238"/>
      <c r="BC1152" s="392"/>
      <c r="BD1152" s="392"/>
      <c r="BE1152" s="392"/>
      <c r="BF1152" s="392"/>
      <c r="BG1152" s="392"/>
      <c r="BH1152" s="392"/>
      <c r="BI1152" s="392"/>
      <c r="BJ1152" s="392"/>
      <c r="BK1152" s="392"/>
      <c r="BL1152" s="392"/>
      <c r="BM1152" s="392"/>
      <c r="BN1152" s="392"/>
      <c r="BO1152" s="392"/>
      <c r="BP1152" s="392"/>
      <c r="BQ1152" s="392"/>
      <c r="BR1152" s="392"/>
      <c r="BS1152" s="392"/>
      <c r="BT1152" s="392"/>
      <c r="BU1152" s="392"/>
      <c r="BV1152" s="392"/>
      <c r="BW1152" s="392"/>
      <c r="BX1152" s="392"/>
      <c r="BY1152" s="392"/>
    </row>
    <row r="1153" s="211" customFormat="true" ht="15" customHeight="true" x14ac:dyDescent="0.2">
      <c r="BA1153" s="392"/>
      <c r="BB1153" s="238"/>
      <c r="BC1153" s="392"/>
      <c r="BD1153" s="392"/>
      <c r="BE1153" s="392"/>
      <c r="BF1153" s="392"/>
      <c r="BG1153" s="392"/>
      <c r="BH1153" s="392"/>
      <c r="BI1153" s="392"/>
      <c r="BJ1153" s="392"/>
      <c r="BK1153" s="392"/>
      <c r="BL1153" s="392"/>
      <c r="BM1153" s="392"/>
      <c r="BN1153" s="392"/>
      <c r="BO1153" s="392"/>
      <c r="BP1153" s="392"/>
      <c r="BQ1153" s="392"/>
      <c r="BR1153" s="392"/>
      <c r="BS1153" s="392"/>
      <c r="BT1153" s="392"/>
      <c r="BU1153" s="392"/>
      <c r="BV1153" s="392"/>
      <c r="BW1153" s="392"/>
      <c r="BX1153" s="392"/>
      <c r="BY1153" s="392"/>
    </row>
    <row r="1154" s="211" customFormat="true" ht="15" customHeight="true" x14ac:dyDescent="0.2">
      <c r="BA1154" s="392"/>
      <c r="BB1154" s="238"/>
      <c r="BC1154" s="392"/>
      <c r="BD1154" s="392"/>
      <c r="BE1154" s="392"/>
      <c r="BF1154" s="392"/>
      <c r="BG1154" s="392"/>
      <c r="BH1154" s="392"/>
      <c r="BI1154" s="392"/>
      <c r="BJ1154" s="392"/>
      <c r="BK1154" s="392"/>
      <c r="BL1154" s="392"/>
      <c r="BM1154" s="392"/>
      <c r="BN1154" s="392"/>
      <c r="BO1154" s="392"/>
      <c r="BP1154" s="392"/>
      <c r="BQ1154" s="392"/>
      <c r="BR1154" s="392"/>
      <c r="BS1154" s="392"/>
      <c r="BT1154" s="392"/>
      <c r="BU1154" s="392"/>
      <c r="BV1154" s="392"/>
      <c r="BW1154" s="392"/>
      <c r="BX1154" s="392"/>
      <c r="BY1154" s="392"/>
    </row>
    <row r="1155" s="211" customFormat="true" ht="15" customHeight="true" x14ac:dyDescent="0.2">
      <c r="BA1155" s="392"/>
      <c r="BB1155" s="238"/>
      <c r="BC1155" s="392"/>
      <c r="BD1155" s="392"/>
      <c r="BE1155" s="392"/>
      <c r="BF1155" s="392"/>
      <c r="BG1155" s="392"/>
      <c r="BH1155" s="392"/>
      <c r="BI1155" s="392"/>
      <c r="BJ1155" s="392"/>
      <c r="BK1155" s="392"/>
      <c r="BL1155" s="392"/>
      <c r="BM1155" s="392"/>
      <c r="BN1155" s="392"/>
      <c r="BO1155" s="392"/>
      <c r="BP1155" s="392"/>
      <c r="BQ1155" s="392"/>
      <c r="BR1155" s="392"/>
      <c r="BS1155" s="392"/>
      <c r="BT1155" s="392"/>
      <c r="BU1155" s="392"/>
      <c r="BV1155" s="392"/>
      <c r="BW1155" s="392"/>
      <c r="BX1155" s="392"/>
      <c r="BY1155" s="392"/>
    </row>
    <row r="1156" s="211" customFormat="true" ht="15" customHeight="true" x14ac:dyDescent="0.2">
      <c r="BA1156" s="392"/>
      <c r="BB1156" s="238"/>
      <c r="BC1156" s="392"/>
      <c r="BD1156" s="392"/>
      <c r="BE1156" s="392"/>
      <c r="BF1156" s="392"/>
      <c r="BG1156" s="392"/>
      <c r="BH1156" s="392"/>
      <c r="BI1156" s="392"/>
      <c r="BJ1156" s="392"/>
      <c r="BK1156" s="392"/>
      <c r="BL1156" s="392"/>
      <c r="BM1156" s="392"/>
      <c r="BN1156" s="392"/>
      <c r="BO1156" s="392"/>
      <c r="BP1156" s="392"/>
      <c r="BQ1156" s="392"/>
      <c r="BR1156" s="392"/>
      <c r="BS1156" s="392"/>
      <c r="BT1156" s="392"/>
      <c r="BU1156" s="392"/>
      <c r="BV1156" s="392"/>
      <c r="BW1156" s="392"/>
      <c r="BX1156" s="392"/>
      <c r="BY1156" s="392"/>
    </row>
    <row r="1157" s="211" customFormat="true" ht="15" customHeight="true" x14ac:dyDescent="0.2">
      <c r="BA1157" s="392"/>
      <c r="BB1157" s="238"/>
      <c r="BC1157" s="392"/>
      <c r="BD1157" s="392"/>
      <c r="BE1157" s="392"/>
      <c r="BF1157" s="392"/>
      <c r="BG1157" s="392"/>
      <c r="BH1157" s="392"/>
      <c r="BI1157" s="392"/>
      <c r="BJ1157" s="392"/>
      <c r="BK1157" s="392"/>
      <c r="BL1157" s="392"/>
      <c r="BM1157" s="392"/>
      <c r="BN1157" s="392"/>
      <c r="BO1157" s="392"/>
      <c r="BP1157" s="392"/>
      <c r="BQ1157" s="392"/>
      <c r="BR1157" s="392"/>
      <c r="BS1157" s="392"/>
      <c r="BT1157" s="392"/>
      <c r="BU1157" s="392"/>
      <c r="BV1157" s="392"/>
      <c r="BW1157" s="392"/>
      <c r="BX1157" s="392"/>
      <c r="BY1157" s="392"/>
    </row>
    <row r="1158" s="211" customFormat="true" ht="15" customHeight="true" x14ac:dyDescent="0.2">
      <c r="BA1158" s="392"/>
      <c r="BB1158" s="238"/>
      <c r="BC1158" s="392"/>
      <c r="BD1158" s="392"/>
      <c r="BE1158" s="392"/>
      <c r="BF1158" s="392"/>
      <c r="BG1158" s="392"/>
      <c r="BH1158" s="392"/>
      <c r="BI1158" s="392"/>
      <c r="BJ1158" s="392"/>
      <c r="BK1158" s="392"/>
      <c r="BL1158" s="392"/>
      <c r="BM1158" s="392"/>
      <c r="BN1158" s="392"/>
      <c r="BO1158" s="392"/>
      <c r="BP1158" s="392"/>
      <c r="BQ1158" s="392"/>
      <c r="BR1158" s="392"/>
      <c r="BS1158" s="392"/>
      <c r="BT1158" s="392"/>
      <c r="BU1158" s="392"/>
      <c r="BV1158" s="392"/>
      <c r="BW1158" s="392"/>
      <c r="BX1158" s="392"/>
      <c r="BY1158" s="392"/>
    </row>
    <row r="1159" s="211" customFormat="true" ht="15" customHeight="true" x14ac:dyDescent="0.2">
      <c r="BA1159" s="392"/>
      <c r="BB1159" s="238"/>
      <c r="BC1159" s="392"/>
      <c r="BD1159" s="392"/>
      <c r="BE1159" s="392"/>
      <c r="BF1159" s="392"/>
      <c r="BG1159" s="392"/>
      <c r="BH1159" s="392"/>
      <c r="BI1159" s="392"/>
      <c r="BJ1159" s="392"/>
      <c r="BK1159" s="392"/>
      <c r="BL1159" s="392"/>
      <c r="BM1159" s="392"/>
      <c r="BN1159" s="392"/>
      <c r="BO1159" s="392"/>
      <c r="BP1159" s="392"/>
      <c r="BQ1159" s="392"/>
      <c r="BR1159" s="392"/>
      <c r="BS1159" s="392"/>
      <c r="BT1159" s="392"/>
      <c r="BU1159" s="392"/>
      <c r="BV1159" s="392"/>
      <c r="BW1159" s="392"/>
      <c r="BX1159" s="392"/>
      <c r="BY1159" s="392"/>
    </row>
    <row r="1160" s="211" customFormat="true" ht="15" customHeight="true" x14ac:dyDescent="0.2">
      <c r="BA1160" s="392"/>
      <c r="BB1160" s="238"/>
      <c r="BC1160" s="392"/>
      <c r="BD1160" s="392"/>
      <c r="BE1160" s="392"/>
      <c r="BF1160" s="392"/>
      <c r="BG1160" s="392"/>
      <c r="BH1160" s="392"/>
      <c r="BI1160" s="392"/>
      <c r="BJ1160" s="392"/>
      <c r="BK1160" s="392"/>
      <c r="BL1160" s="392"/>
      <c r="BM1160" s="392"/>
      <c r="BN1160" s="392"/>
      <c r="BO1160" s="392"/>
      <c r="BP1160" s="392"/>
      <c r="BQ1160" s="392"/>
      <c r="BR1160" s="392"/>
      <c r="BS1160" s="392"/>
      <c r="BT1160" s="392"/>
      <c r="BU1160" s="392"/>
      <c r="BV1160" s="392"/>
      <c r="BW1160" s="392"/>
      <c r="BX1160" s="392"/>
      <c r="BY1160" s="392"/>
    </row>
    <row r="1161" s="211" customFormat="true" ht="15" customHeight="true" x14ac:dyDescent="0.2">
      <c r="BA1161" s="392"/>
      <c r="BB1161" s="238"/>
      <c r="BC1161" s="392"/>
      <c r="BD1161" s="392"/>
      <c r="BE1161" s="392"/>
      <c r="BF1161" s="392"/>
      <c r="BG1161" s="392"/>
      <c r="BH1161" s="392"/>
      <c r="BI1161" s="392"/>
      <c r="BJ1161" s="392"/>
      <c r="BK1161" s="392"/>
      <c r="BL1161" s="392"/>
      <c r="BM1161" s="392"/>
      <c r="BN1161" s="392"/>
      <c r="BO1161" s="392"/>
      <c r="BP1161" s="392"/>
      <c r="BQ1161" s="392"/>
      <c r="BR1161" s="392"/>
      <c r="BS1161" s="392"/>
      <c r="BT1161" s="392"/>
      <c r="BU1161" s="392"/>
      <c r="BV1161" s="392"/>
      <c r="BW1161" s="392"/>
      <c r="BX1161" s="392"/>
      <c r="BY1161" s="392"/>
    </row>
    <row r="1162" s="211" customFormat="true" ht="15" customHeight="true" x14ac:dyDescent="0.2">
      <c r="BA1162" s="392"/>
      <c r="BB1162" s="238"/>
      <c r="BC1162" s="392"/>
      <c r="BD1162" s="392"/>
      <c r="BE1162" s="392"/>
      <c r="BF1162" s="392"/>
      <c r="BG1162" s="392"/>
      <c r="BH1162" s="392"/>
      <c r="BI1162" s="392"/>
      <c r="BJ1162" s="392"/>
      <c r="BK1162" s="392"/>
      <c r="BL1162" s="392"/>
      <c r="BM1162" s="392"/>
      <c r="BN1162" s="392"/>
      <c r="BO1162" s="392"/>
      <c r="BP1162" s="392"/>
      <c r="BQ1162" s="392"/>
      <c r="BR1162" s="392"/>
      <c r="BS1162" s="392"/>
      <c r="BT1162" s="392"/>
      <c r="BU1162" s="392"/>
      <c r="BV1162" s="392"/>
      <c r="BW1162" s="392"/>
      <c r="BX1162" s="392"/>
      <c r="BY1162" s="392"/>
    </row>
    <row r="1163" s="211" customFormat="true" ht="15" customHeight="true" x14ac:dyDescent="0.2">
      <c r="BA1163" s="392"/>
      <c r="BB1163" s="238"/>
      <c r="BC1163" s="392"/>
      <c r="BD1163" s="392"/>
      <c r="BE1163" s="392"/>
      <c r="BF1163" s="392"/>
      <c r="BG1163" s="392"/>
      <c r="BH1163" s="392"/>
      <c r="BI1163" s="392"/>
      <c r="BJ1163" s="392"/>
      <c r="BK1163" s="392"/>
      <c r="BL1163" s="392"/>
      <c r="BM1163" s="392"/>
      <c r="BN1163" s="392"/>
      <c r="BO1163" s="392"/>
      <c r="BP1163" s="392"/>
      <c r="BQ1163" s="392"/>
      <c r="BR1163" s="392"/>
      <c r="BS1163" s="392"/>
      <c r="BT1163" s="392"/>
      <c r="BU1163" s="392"/>
      <c r="BV1163" s="392"/>
      <c r="BW1163" s="392"/>
      <c r="BX1163" s="392"/>
      <c r="BY1163" s="392"/>
    </row>
    <row r="1164" s="211" customFormat="true" ht="15" customHeight="true" x14ac:dyDescent="0.2">
      <c r="BA1164" s="392"/>
      <c r="BB1164" s="238"/>
      <c r="BC1164" s="392"/>
      <c r="BD1164" s="392"/>
      <c r="BE1164" s="392"/>
      <c r="BF1164" s="392"/>
      <c r="BG1164" s="392"/>
      <c r="BH1164" s="392"/>
      <c r="BI1164" s="392"/>
      <c r="BJ1164" s="392"/>
      <c r="BK1164" s="392"/>
      <c r="BL1164" s="392"/>
      <c r="BM1164" s="392"/>
      <c r="BN1164" s="392"/>
      <c r="BO1164" s="392"/>
      <c r="BP1164" s="392"/>
      <c r="BQ1164" s="392"/>
      <c r="BR1164" s="392"/>
      <c r="BS1164" s="392"/>
      <c r="BT1164" s="392"/>
      <c r="BU1164" s="392"/>
      <c r="BV1164" s="392"/>
      <c r="BW1164" s="392"/>
      <c r="BX1164" s="392"/>
      <c r="BY1164" s="392"/>
    </row>
    <row r="1165" s="211" customFormat="true" ht="15" customHeight="true" x14ac:dyDescent="0.2">
      <c r="BA1165" s="392"/>
      <c r="BB1165" s="238"/>
      <c r="BC1165" s="392"/>
      <c r="BD1165" s="392"/>
      <c r="BE1165" s="392"/>
      <c r="BF1165" s="392"/>
      <c r="BG1165" s="392"/>
      <c r="BH1165" s="392"/>
      <c r="BI1165" s="392"/>
      <c r="BJ1165" s="392"/>
      <c r="BK1165" s="392"/>
      <c r="BL1165" s="392"/>
      <c r="BM1165" s="392"/>
      <c r="BN1165" s="392"/>
      <c r="BO1165" s="392"/>
      <c r="BP1165" s="392"/>
      <c r="BQ1165" s="392"/>
      <c r="BR1165" s="392"/>
      <c r="BS1165" s="392"/>
      <c r="BT1165" s="392"/>
      <c r="BU1165" s="392"/>
      <c r="BV1165" s="392"/>
      <c r="BW1165" s="392"/>
      <c r="BX1165" s="392"/>
      <c r="BY1165" s="392"/>
    </row>
    <row r="1166" s="211" customFormat="true" ht="15" customHeight="true" x14ac:dyDescent="0.2">
      <c r="BA1166" s="392"/>
      <c r="BB1166" s="238"/>
      <c r="BC1166" s="392"/>
      <c r="BD1166" s="392"/>
      <c r="BE1166" s="392"/>
      <c r="BF1166" s="392"/>
      <c r="BG1166" s="392"/>
      <c r="BH1166" s="392"/>
      <c r="BI1166" s="392"/>
      <c r="BJ1166" s="392"/>
      <c r="BK1166" s="392"/>
      <c r="BL1166" s="392"/>
      <c r="BM1166" s="392"/>
      <c r="BN1166" s="392"/>
      <c r="BO1166" s="392"/>
      <c r="BP1166" s="392"/>
      <c r="BQ1166" s="392"/>
      <c r="BR1166" s="392"/>
      <c r="BS1166" s="392"/>
      <c r="BT1166" s="392"/>
      <c r="BU1166" s="392"/>
      <c r="BV1166" s="392"/>
      <c r="BW1166" s="392"/>
      <c r="BX1166" s="392"/>
      <c r="BY1166" s="392"/>
    </row>
    <row r="1167" s="211" customFormat="true" ht="15" customHeight="true" x14ac:dyDescent="0.2">
      <c r="BA1167" s="392"/>
      <c r="BB1167" s="238"/>
      <c r="BC1167" s="392"/>
      <c r="BD1167" s="392"/>
      <c r="BE1167" s="392"/>
      <c r="BF1167" s="392"/>
      <c r="BG1167" s="392"/>
      <c r="BH1167" s="392"/>
      <c r="BI1167" s="392"/>
      <c r="BJ1167" s="392"/>
      <c r="BK1167" s="392"/>
      <c r="BL1167" s="392"/>
      <c r="BM1167" s="392"/>
      <c r="BN1167" s="392"/>
      <c r="BO1167" s="392"/>
      <c r="BP1167" s="392"/>
      <c r="BQ1167" s="392"/>
      <c r="BR1167" s="392"/>
      <c r="BS1167" s="392"/>
      <c r="BT1167" s="392"/>
      <c r="BU1167" s="392"/>
      <c r="BV1167" s="392"/>
      <c r="BW1167" s="392"/>
      <c r="BX1167" s="392"/>
      <c r="BY1167" s="392"/>
    </row>
    <row r="1168" s="211" customFormat="true" ht="15" customHeight="true" x14ac:dyDescent="0.2">
      <c r="BA1168" s="392"/>
      <c r="BB1168" s="238"/>
      <c r="BC1168" s="392"/>
      <c r="BD1168" s="392"/>
      <c r="BE1168" s="392"/>
      <c r="BF1168" s="392"/>
      <c r="BG1168" s="392"/>
      <c r="BH1168" s="392"/>
      <c r="BI1168" s="392"/>
      <c r="BJ1168" s="392"/>
      <c r="BK1168" s="392"/>
      <c r="BL1168" s="392"/>
      <c r="BM1168" s="392"/>
      <c r="BN1168" s="392"/>
      <c r="BO1168" s="392"/>
      <c r="BP1168" s="392"/>
      <c r="BQ1168" s="392"/>
      <c r="BR1168" s="392"/>
      <c r="BS1168" s="392"/>
      <c r="BT1168" s="392"/>
      <c r="BU1168" s="392"/>
      <c r="BV1168" s="392"/>
      <c r="BW1168" s="392"/>
      <c r="BX1168" s="392"/>
      <c r="BY1168" s="392"/>
    </row>
    <row r="1169" s="211" customFormat="true" ht="15" customHeight="true" x14ac:dyDescent="0.2">
      <c r="BA1169" s="392"/>
      <c r="BB1169" s="238"/>
      <c r="BC1169" s="392"/>
      <c r="BD1169" s="392"/>
      <c r="BE1169" s="392"/>
      <c r="BF1169" s="392"/>
      <c r="BG1169" s="392"/>
      <c r="BH1169" s="392"/>
      <c r="BI1169" s="392"/>
      <c r="BJ1169" s="392"/>
      <c r="BK1169" s="392"/>
      <c r="BL1169" s="392"/>
      <c r="BM1169" s="392"/>
      <c r="BN1169" s="392"/>
      <c r="BO1169" s="392"/>
      <c r="BP1169" s="392"/>
      <c r="BQ1169" s="392"/>
      <c r="BR1169" s="392"/>
      <c r="BS1169" s="392"/>
      <c r="BT1169" s="392"/>
      <c r="BU1169" s="392"/>
      <c r="BV1169" s="392"/>
      <c r="BW1169" s="392"/>
      <c r="BX1169" s="392"/>
      <c r="BY1169" s="392"/>
    </row>
    <row r="1170" s="211" customFormat="true" ht="15" customHeight="true" x14ac:dyDescent="0.2">
      <c r="A1170" s="312"/>
      <c r="B1170" s="663"/>
      <c r="C1170" s="664"/>
      <c r="D1170" s="664"/>
      <c r="E1170" s="664"/>
      <c r="F1170" s="664"/>
      <c r="G1170" s="664"/>
      <c r="H1170" s="664"/>
      <c r="I1170" s="664"/>
      <c r="J1170" s="664"/>
      <c r="K1170" s="664"/>
      <c r="L1170" s="664"/>
      <c r="M1170" s="664"/>
      <c r="N1170" s="664"/>
      <c r="O1170" s="664"/>
      <c r="P1170" s="664"/>
      <c r="Q1170" s="664"/>
      <c r="R1170" s="664"/>
      <c r="S1170" s="664"/>
      <c r="T1170" s="664"/>
      <c r="U1170" s="664"/>
      <c r="V1170" s="664"/>
      <c r="W1170" s="664"/>
      <c r="X1170" s="664"/>
      <c r="Y1170" s="664"/>
      <c r="Z1170" s="664"/>
      <c r="AA1170" s="664"/>
      <c r="AB1170" s="664"/>
      <c r="BA1170" s="392"/>
      <c r="BB1170" s="238"/>
      <c r="BC1170" s="392"/>
      <c r="BD1170" s="392"/>
      <c r="BE1170" s="392"/>
      <c r="BF1170" s="392"/>
      <c r="BG1170" s="392"/>
      <c r="BH1170" s="392"/>
      <c r="BI1170" s="392"/>
      <c r="BJ1170" s="392"/>
      <c r="BK1170" s="392"/>
      <c r="BL1170" s="392"/>
      <c r="BM1170" s="392"/>
      <c r="BN1170" s="392"/>
      <c r="BO1170" s="392"/>
      <c r="BP1170" s="392"/>
      <c r="BQ1170" s="392"/>
      <c r="BR1170" s="392"/>
      <c r="BS1170" s="392"/>
      <c r="BT1170" s="392"/>
      <c r="BU1170" s="392"/>
      <c r="BV1170" s="392"/>
      <c r="BW1170" s="392"/>
      <c r="BX1170" s="392"/>
      <c r="BY1170" s="392"/>
    </row>
    <row r="1171" s="211" customFormat="true" ht="15" customHeight="true" x14ac:dyDescent="0.2">
      <c r="A1171" s="312"/>
      <c r="B1171" s="663"/>
      <c r="C1171" s="664"/>
      <c r="D1171" s="664"/>
      <c r="E1171" s="664"/>
      <c r="F1171" s="664"/>
      <c r="G1171" s="664"/>
      <c r="H1171" s="664"/>
      <c r="I1171" s="664"/>
      <c r="J1171" s="664"/>
      <c r="K1171" s="664"/>
      <c r="L1171" s="664"/>
      <c r="M1171" s="664"/>
      <c r="N1171" s="664"/>
      <c r="O1171" s="664"/>
      <c r="P1171" s="664"/>
      <c r="Q1171" s="664"/>
      <c r="R1171" s="664"/>
      <c r="S1171" s="664"/>
      <c r="T1171" s="664"/>
      <c r="U1171" s="664"/>
      <c r="V1171" s="664"/>
      <c r="W1171" s="664"/>
      <c r="X1171" s="664"/>
      <c r="Y1171" s="664"/>
      <c r="Z1171" s="664"/>
      <c r="AA1171" s="664"/>
      <c r="AB1171" s="664"/>
      <c r="BA1171" s="392"/>
      <c r="BB1171" s="238"/>
      <c r="BC1171" s="392"/>
      <c r="BD1171" s="392"/>
      <c r="BE1171" s="392"/>
      <c r="BF1171" s="392"/>
      <c r="BG1171" s="392"/>
      <c r="BH1171" s="392"/>
      <c r="BI1171" s="392"/>
      <c r="BJ1171" s="392"/>
      <c r="BK1171" s="392"/>
      <c r="BL1171" s="392"/>
      <c r="BM1171" s="392"/>
      <c r="BN1171" s="392"/>
      <c r="BO1171" s="392"/>
      <c r="BP1171" s="392"/>
      <c r="BQ1171" s="392"/>
      <c r="BR1171" s="392"/>
      <c r="BS1171" s="392"/>
      <c r="BT1171" s="392"/>
      <c r="BU1171" s="392"/>
      <c r="BV1171" s="392"/>
      <c r="BW1171" s="392"/>
      <c r="BX1171" s="392"/>
      <c r="BY1171" s="392"/>
    </row>
    <row r="1172" s="211" customFormat="true" ht="15" customHeight="true" x14ac:dyDescent="0.2">
      <c r="A1172" s="312"/>
      <c r="B1172" s="663"/>
      <c r="C1172" s="664"/>
      <c r="D1172" s="664"/>
      <c r="E1172" s="664"/>
      <c r="F1172" s="664"/>
      <c r="G1172" s="664"/>
      <c r="H1172" s="664"/>
      <c r="I1172" s="664"/>
      <c r="J1172" s="664"/>
      <c r="K1172" s="664"/>
      <c r="L1172" s="664"/>
      <c r="M1172" s="664"/>
      <c r="N1172" s="664"/>
      <c r="O1172" s="664"/>
      <c r="P1172" s="664"/>
      <c r="Q1172" s="664"/>
      <c r="R1172" s="664"/>
      <c r="S1172" s="664"/>
      <c r="T1172" s="664"/>
      <c r="U1172" s="664"/>
      <c r="V1172" s="664"/>
      <c r="W1172" s="664"/>
      <c r="X1172" s="664"/>
      <c r="Y1172" s="664"/>
      <c r="Z1172" s="664"/>
      <c r="AA1172" s="664"/>
      <c r="AB1172" s="664"/>
      <c r="BA1172" s="392"/>
      <c r="BB1172" s="238"/>
      <c r="BC1172" s="392"/>
      <c r="BD1172" s="392"/>
      <c r="BE1172" s="392"/>
      <c r="BF1172" s="392"/>
      <c r="BG1172" s="392"/>
      <c r="BH1172" s="392"/>
      <c r="BI1172" s="392"/>
      <c r="BJ1172" s="392"/>
      <c r="BK1172" s="392"/>
      <c r="BL1172" s="392"/>
      <c r="BM1172" s="392"/>
      <c r="BN1172" s="392"/>
      <c r="BO1172" s="392"/>
      <c r="BP1172" s="392"/>
      <c r="BQ1172" s="392"/>
      <c r="BR1172" s="392"/>
      <c r="BS1172" s="392"/>
      <c r="BT1172" s="392"/>
      <c r="BU1172" s="392"/>
      <c r="BV1172" s="392"/>
      <c r="BW1172" s="392"/>
      <c r="BX1172" s="392"/>
      <c r="BY1172" s="392"/>
    </row>
    <row r="1173" s="211" customFormat="true" ht="15" customHeight="true" x14ac:dyDescent="0.2">
      <c r="A1173" s="312"/>
      <c r="B1173" s="663"/>
      <c r="C1173" s="664"/>
      <c r="D1173" s="664"/>
      <c r="E1173" s="664"/>
      <c r="F1173" s="664"/>
      <c r="G1173" s="664"/>
      <c r="H1173" s="664"/>
      <c r="I1173" s="664"/>
      <c r="J1173" s="664"/>
      <c r="K1173" s="664"/>
      <c r="L1173" s="664"/>
      <c r="M1173" s="664"/>
      <c r="N1173" s="664"/>
      <c r="O1173" s="664"/>
      <c r="P1173" s="664"/>
      <c r="Q1173" s="664"/>
      <c r="R1173" s="664"/>
      <c r="S1173" s="664"/>
      <c r="T1173" s="664"/>
      <c r="U1173" s="664"/>
      <c r="V1173" s="664"/>
      <c r="W1173" s="664"/>
      <c r="X1173" s="664"/>
      <c r="Y1173" s="664"/>
      <c r="Z1173" s="664"/>
      <c r="AA1173" s="664"/>
      <c r="AB1173" s="664"/>
      <c r="BA1173" s="392"/>
      <c r="BB1173" s="238"/>
      <c r="BC1173" s="392"/>
      <c r="BD1173" s="392"/>
      <c r="BE1173" s="392"/>
      <c r="BF1173" s="392"/>
      <c r="BG1173" s="392"/>
      <c r="BH1173" s="392"/>
      <c r="BI1173" s="392"/>
      <c r="BJ1173" s="392"/>
      <c r="BK1173" s="392"/>
      <c r="BL1173" s="392"/>
      <c r="BM1173" s="392"/>
      <c r="BN1173" s="392"/>
      <c r="BO1173" s="392"/>
      <c r="BP1173" s="392"/>
      <c r="BQ1173" s="392"/>
      <c r="BR1173" s="392"/>
      <c r="BS1173" s="392"/>
      <c r="BT1173" s="392"/>
      <c r="BU1173" s="392"/>
      <c r="BV1173" s="392"/>
      <c r="BW1173" s="392"/>
      <c r="BX1173" s="392"/>
      <c r="BY1173" s="392"/>
    </row>
    <row r="1174" s="211" customFormat="true" ht="15" customHeight="true" x14ac:dyDescent="0.2">
      <c r="A1174" s="312"/>
      <c r="B1174" s="663"/>
      <c r="C1174" s="664"/>
      <c r="D1174" s="664"/>
      <c r="E1174" s="664"/>
      <c r="F1174" s="664"/>
      <c r="G1174" s="664"/>
      <c r="H1174" s="664"/>
      <c r="I1174" s="664"/>
      <c r="J1174" s="664"/>
      <c r="K1174" s="664"/>
      <c r="L1174" s="664"/>
      <c r="M1174" s="664"/>
      <c r="N1174" s="664"/>
      <c r="O1174" s="664"/>
      <c r="P1174" s="664"/>
      <c r="Q1174" s="664"/>
      <c r="R1174" s="664"/>
      <c r="S1174" s="664"/>
      <c r="T1174" s="664"/>
      <c r="U1174" s="664"/>
      <c r="V1174" s="664"/>
      <c r="W1174" s="664"/>
      <c r="X1174" s="664"/>
      <c r="Y1174" s="664"/>
      <c r="Z1174" s="664"/>
      <c r="AA1174" s="664"/>
      <c r="AB1174" s="664"/>
      <c r="BA1174" s="392"/>
      <c r="BB1174" s="238"/>
      <c r="BC1174" s="392"/>
      <c r="BD1174" s="392"/>
      <c r="BE1174" s="392"/>
      <c r="BF1174" s="392"/>
      <c r="BG1174" s="392"/>
      <c r="BH1174" s="392"/>
      <c r="BI1174" s="392"/>
      <c r="BJ1174" s="392"/>
      <c r="BK1174" s="392"/>
      <c r="BL1174" s="392"/>
      <c r="BM1174" s="392"/>
      <c r="BN1174" s="392"/>
      <c r="BO1174" s="392"/>
      <c r="BP1174" s="392"/>
      <c r="BQ1174" s="392"/>
      <c r="BR1174" s="392"/>
      <c r="BS1174" s="392"/>
      <c r="BT1174" s="392"/>
      <c r="BU1174" s="392"/>
      <c r="BV1174" s="392"/>
      <c r="BW1174" s="392"/>
      <c r="BX1174" s="392"/>
      <c r="BY1174" s="392"/>
    </row>
    <row r="1175" s="211" customFormat="true" ht="15" customHeight="true" x14ac:dyDescent="0.2">
      <c r="A1175" s="312"/>
      <c r="B1175" s="663"/>
      <c r="C1175" s="664"/>
      <c r="D1175" s="664"/>
      <c r="E1175" s="664"/>
      <c r="F1175" s="664"/>
      <c r="G1175" s="664"/>
      <c r="H1175" s="664"/>
      <c r="I1175" s="664"/>
      <c r="J1175" s="664"/>
      <c r="K1175" s="664"/>
      <c r="L1175" s="664"/>
      <c r="M1175" s="664"/>
      <c r="N1175" s="664"/>
      <c r="O1175" s="664"/>
      <c r="P1175" s="664"/>
      <c r="Q1175" s="664"/>
      <c r="R1175" s="664"/>
      <c r="S1175" s="664"/>
      <c r="T1175" s="664"/>
      <c r="U1175" s="664"/>
      <c r="V1175" s="664"/>
      <c r="W1175" s="664"/>
      <c r="X1175" s="664"/>
      <c r="Y1175" s="664"/>
      <c r="Z1175" s="664"/>
      <c r="AA1175" s="664"/>
      <c r="AB1175" s="664"/>
      <c r="BA1175" s="392"/>
      <c r="BB1175" s="238"/>
      <c r="BC1175" s="392"/>
      <c r="BD1175" s="392"/>
      <c r="BE1175" s="392"/>
      <c r="BF1175" s="392"/>
      <c r="BG1175" s="392"/>
      <c r="BH1175" s="392"/>
      <c r="BI1175" s="392"/>
      <c r="BJ1175" s="392"/>
      <c r="BK1175" s="392"/>
      <c r="BL1175" s="392"/>
      <c r="BM1175" s="392"/>
      <c r="BN1175" s="392"/>
      <c r="BO1175" s="392"/>
      <c r="BP1175" s="392"/>
      <c r="BQ1175" s="392"/>
      <c r="BR1175" s="392"/>
      <c r="BS1175" s="392"/>
      <c r="BT1175" s="392"/>
      <c r="BU1175" s="392"/>
      <c r="BV1175" s="392"/>
      <c r="BW1175" s="392"/>
      <c r="BX1175" s="392"/>
      <c r="BY1175" s="392"/>
    </row>
    <row r="1176" s="211" customFormat="true" ht="15" customHeight="true" x14ac:dyDescent="0.2">
      <c r="A1176" s="665"/>
      <c r="B1176" s="312"/>
      <c r="C1176" s="666"/>
      <c r="D1176" s="667"/>
      <c r="E1176" s="667"/>
      <c r="F1176" s="667"/>
      <c r="G1176" s="667"/>
      <c r="H1176" s="666"/>
      <c r="I1176" s="667"/>
      <c r="J1176" s="667"/>
      <c r="K1176" s="667"/>
      <c r="L1176" s="667"/>
      <c r="M1176" s="666"/>
      <c r="N1176" s="667"/>
      <c r="O1176" s="667"/>
      <c r="P1176" s="667"/>
      <c r="Q1176" s="667"/>
      <c r="R1176" s="666"/>
      <c r="S1176" s="667"/>
      <c r="T1176" s="667"/>
      <c r="U1176" s="667"/>
      <c r="BA1176" s="392"/>
      <c r="BB1176" s="238"/>
      <c r="BC1176" s="392"/>
      <c r="BD1176" s="392"/>
      <c r="BE1176" s="392"/>
      <c r="BF1176" s="392"/>
      <c r="BG1176" s="392"/>
      <c r="BH1176" s="392"/>
      <c r="BI1176" s="392"/>
      <c r="BJ1176" s="392"/>
      <c r="BK1176" s="392"/>
      <c r="BL1176" s="392"/>
      <c r="BM1176" s="392"/>
      <c r="BN1176" s="392"/>
      <c r="BO1176" s="392"/>
      <c r="BP1176" s="392"/>
      <c r="BQ1176" s="392"/>
      <c r="BR1176" s="392"/>
      <c r="BS1176" s="392"/>
      <c r="BT1176" s="392"/>
      <c r="BU1176" s="392"/>
      <c r="BV1176" s="392"/>
      <c r="BW1176" s="392"/>
      <c r="BX1176" s="392"/>
      <c r="BY1176" s="392"/>
    </row>
    <row r="1177" s="211" customFormat="true" ht="15" customHeight="true" x14ac:dyDescent="0.2">
      <c r="A1177" s="667"/>
      <c r="B1177" s="667"/>
      <c r="C1177" s="666"/>
      <c r="D1177" s="666"/>
      <c r="E1177" s="666"/>
      <c r="F1177" s="666"/>
      <c r="G1177" s="666"/>
      <c r="H1177" s="666"/>
      <c r="I1177" s="666"/>
      <c r="J1177" s="666"/>
      <c r="K1177" s="666"/>
      <c r="L1177" s="666"/>
      <c r="M1177" s="666"/>
      <c r="N1177" s="666"/>
      <c r="O1177" s="666"/>
      <c r="P1177" s="666"/>
      <c r="Q1177" s="666"/>
      <c r="R1177" s="666"/>
      <c r="S1177" s="666"/>
      <c r="T1177" s="666"/>
      <c r="U1177" s="666"/>
      <c r="BA1177" s="392"/>
      <c r="BB1177" s="238"/>
      <c r="BC1177" s="392"/>
      <c r="BD1177" s="392"/>
      <c r="BE1177" s="392"/>
      <c r="BF1177" s="392"/>
      <c r="BG1177" s="392"/>
      <c r="BH1177" s="392"/>
      <c r="BI1177" s="392"/>
      <c r="BJ1177" s="392"/>
      <c r="BK1177" s="392"/>
      <c r="BL1177" s="392"/>
      <c r="BM1177" s="392"/>
      <c r="BN1177" s="392"/>
      <c r="BO1177" s="392"/>
      <c r="BP1177" s="392"/>
      <c r="BQ1177" s="392"/>
      <c r="BR1177" s="392"/>
      <c r="BS1177" s="392"/>
      <c r="BT1177" s="392"/>
      <c r="BU1177" s="392"/>
      <c r="BV1177" s="392"/>
      <c r="BW1177" s="392"/>
      <c r="BX1177" s="392"/>
      <c r="BY1177" s="392"/>
    </row>
    <row r="1178" s="211" customFormat="true" ht="15" customHeight="true" x14ac:dyDescent="0.2">
      <c r="BA1178" s="392"/>
      <c r="BB1178" s="238"/>
      <c r="BC1178" s="392"/>
      <c r="BD1178" s="392"/>
      <c r="BE1178" s="392"/>
      <c r="BF1178" s="392"/>
      <c r="BG1178" s="392"/>
      <c r="BH1178" s="392"/>
      <c r="BI1178" s="392"/>
      <c r="BJ1178" s="392"/>
      <c r="BK1178" s="392"/>
      <c r="BL1178" s="392"/>
      <c r="BM1178" s="392"/>
      <c r="BN1178" s="392"/>
      <c r="BO1178" s="392"/>
      <c r="BP1178" s="392"/>
      <c r="BQ1178" s="392"/>
      <c r="BR1178" s="392"/>
      <c r="BS1178" s="392"/>
      <c r="BT1178" s="392"/>
      <c r="BU1178" s="392"/>
      <c r="BV1178" s="392"/>
      <c r="BW1178" s="392"/>
      <c r="BX1178" s="392"/>
      <c r="BY1178" s="392"/>
    </row>
    <row r="1179" s="211" customFormat="true" ht="15" customHeight="true" x14ac:dyDescent="0.2">
      <c r="BA1179" s="392"/>
      <c r="BB1179" s="238"/>
      <c r="BC1179" s="392"/>
      <c r="BD1179" s="392"/>
      <c r="BE1179" s="392"/>
      <c r="BF1179" s="392"/>
      <c r="BG1179" s="392"/>
      <c r="BH1179" s="392"/>
      <c r="BI1179" s="392"/>
      <c r="BJ1179" s="392"/>
      <c r="BK1179" s="392"/>
      <c r="BL1179" s="392"/>
      <c r="BM1179" s="392"/>
      <c r="BN1179" s="392"/>
      <c r="BO1179" s="392"/>
      <c r="BP1179" s="392"/>
      <c r="BQ1179" s="392"/>
      <c r="BR1179" s="392"/>
      <c r="BS1179" s="392"/>
      <c r="BT1179" s="392"/>
      <c r="BU1179" s="392"/>
      <c r="BV1179" s="392"/>
      <c r="BW1179" s="392"/>
      <c r="BX1179" s="392"/>
      <c r="BY1179" s="392"/>
    </row>
    <row r="1180" s="211" customFormat="true" ht="15" customHeight="true" x14ac:dyDescent="0.2">
      <c r="BA1180" s="392"/>
      <c r="BB1180" s="238"/>
      <c r="BC1180" s="392"/>
      <c r="BD1180" s="392"/>
      <c r="BE1180" s="392"/>
      <c r="BF1180" s="392"/>
      <c r="BG1180" s="392"/>
      <c r="BH1180" s="392"/>
      <c r="BI1180" s="392"/>
      <c r="BJ1180" s="392"/>
      <c r="BK1180" s="392"/>
      <c r="BL1180" s="392"/>
      <c r="BM1180" s="392"/>
      <c r="BN1180" s="392"/>
      <c r="BO1180" s="392"/>
      <c r="BP1180" s="392"/>
      <c r="BQ1180" s="392"/>
      <c r="BR1180" s="392"/>
      <c r="BS1180" s="392"/>
      <c r="BT1180" s="392"/>
      <c r="BU1180" s="392"/>
      <c r="BV1180" s="392"/>
      <c r="BW1180" s="392"/>
      <c r="BX1180" s="392"/>
      <c r="BY1180" s="392"/>
    </row>
    <row r="1181" s="211" customFormat="true" ht="15" customHeight="true" x14ac:dyDescent="0.2">
      <c r="BA1181" s="392"/>
      <c r="BB1181" s="238"/>
      <c r="BC1181" s="392"/>
      <c r="BD1181" s="392"/>
      <c r="BE1181" s="392"/>
      <c r="BF1181" s="392"/>
      <c r="BG1181" s="392"/>
      <c r="BH1181" s="392"/>
      <c r="BI1181" s="392"/>
      <c r="BJ1181" s="392"/>
      <c r="BK1181" s="392"/>
      <c r="BL1181" s="392"/>
      <c r="BM1181" s="392"/>
      <c r="BN1181" s="392"/>
      <c r="BO1181" s="392"/>
      <c r="BP1181" s="392"/>
      <c r="BQ1181" s="392"/>
      <c r="BR1181" s="392"/>
      <c r="BS1181" s="392"/>
      <c r="BT1181" s="392"/>
      <c r="BU1181" s="392"/>
      <c r="BV1181" s="392"/>
      <c r="BW1181" s="392"/>
      <c r="BX1181" s="392"/>
      <c r="BY1181" s="392"/>
    </row>
    <row r="1182" s="211" customFormat="true" ht="15" customHeight="true" x14ac:dyDescent="0.2">
      <c r="BA1182" s="392"/>
      <c r="BB1182" s="238"/>
      <c r="BC1182" s="392"/>
      <c r="BD1182" s="392"/>
      <c r="BE1182" s="392"/>
      <c r="BF1182" s="392"/>
      <c r="BG1182" s="392"/>
      <c r="BH1182" s="392"/>
      <c r="BI1182" s="392"/>
      <c r="BJ1182" s="392"/>
      <c r="BK1182" s="392"/>
      <c r="BL1182" s="392"/>
      <c r="BM1182" s="392"/>
      <c r="BN1182" s="392"/>
      <c r="BO1182" s="392"/>
      <c r="BP1182" s="392"/>
      <c r="BQ1182" s="392"/>
      <c r="BR1182" s="392"/>
      <c r="BS1182" s="392"/>
      <c r="BT1182" s="392"/>
      <c r="BU1182" s="392"/>
      <c r="BV1182" s="392"/>
      <c r="BW1182" s="392"/>
      <c r="BX1182" s="392"/>
      <c r="BY1182" s="392"/>
    </row>
    <row r="1183" s="211" customFormat="true" ht="15" customHeight="true" x14ac:dyDescent="0.2">
      <c r="BA1183" s="392"/>
      <c r="BB1183" s="238"/>
      <c r="BC1183" s="392"/>
      <c r="BD1183" s="392"/>
      <c r="BE1183" s="392"/>
      <c r="BF1183" s="392"/>
      <c r="BG1183" s="392"/>
      <c r="BH1183" s="392"/>
      <c r="BI1183" s="392"/>
      <c r="BJ1183" s="392"/>
      <c r="BK1183" s="392"/>
      <c r="BL1183" s="392"/>
      <c r="BM1183" s="392"/>
      <c r="BN1183" s="392"/>
      <c r="BO1183" s="392"/>
      <c r="BP1183" s="392"/>
      <c r="BQ1183" s="392"/>
      <c r="BR1183" s="392"/>
      <c r="BS1183" s="392"/>
      <c r="BT1183" s="392"/>
      <c r="BU1183" s="392"/>
      <c r="BV1183" s="392"/>
      <c r="BW1183" s="392"/>
      <c r="BX1183" s="392"/>
      <c r="BY1183" s="392"/>
    </row>
    <row r="1184" s="211" customFormat="true" ht="15" customHeight="true" x14ac:dyDescent="0.2">
      <c r="BA1184" s="392"/>
      <c r="BB1184" s="238"/>
      <c r="BC1184" s="392"/>
      <c r="BD1184" s="392"/>
      <c r="BE1184" s="392"/>
      <c r="BF1184" s="392"/>
      <c r="BG1184" s="392"/>
      <c r="BH1184" s="392"/>
      <c r="BI1184" s="392"/>
      <c r="BJ1184" s="392"/>
      <c r="BK1184" s="392"/>
      <c r="BL1184" s="392"/>
      <c r="BM1184" s="392"/>
      <c r="BN1184" s="392"/>
      <c r="BO1184" s="392"/>
      <c r="BP1184" s="392"/>
      <c r="BQ1184" s="392"/>
      <c r="BR1184" s="392"/>
      <c r="BS1184" s="392"/>
      <c r="BT1184" s="392"/>
      <c r="BU1184" s="392"/>
      <c r="BV1184" s="392"/>
      <c r="BW1184" s="392"/>
      <c r="BX1184" s="392"/>
      <c r="BY1184" s="392"/>
    </row>
    <row r="1185" s="211" customFormat="true" ht="15" customHeight="true" x14ac:dyDescent="0.2">
      <c r="BA1185" s="392"/>
      <c r="BB1185" s="238"/>
      <c r="BC1185" s="392"/>
      <c r="BD1185" s="392"/>
      <c r="BE1185" s="392"/>
      <c r="BF1185" s="392"/>
      <c r="BG1185" s="392"/>
      <c r="BH1185" s="392"/>
      <c r="BI1185" s="392"/>
      <c r="BJ1185" s="392"/>
      <c r="BK1185" s="392"/>
      <c r="BL1185" s="392"/>
      <c r="BM1185" s="392"/>
      <c r="BN1185" s="392"/>
      <c r="BO1185" s="392"/>
      <c r="BP1185" s="392"/>
      <c r="BQ1185" s="392"/>
      <c r="BR1185" s="392"/>
      <c r="BS1185" s="392"/>
      <c r="BT1185" s="392"/>
      <c r="BU1185" s="392"/>
      <c r="BV1185" s="392"/>
      <c r="BW1185" s="392"/>
      <c r="BX1185" s="392"/>
      <c r="BY1185" s="392"/>
    </row>
    <row r="1186" s="211" customFormat="true" ht="15" customHeight="true" x14ac:dyDescent="0.2">
      <c r="BA1186" s="392"/>
      <c r="BB1186" s="238"/>
      <c r="BC1186" s="392"/>
      <c r="BD1186" s="392"/>
      <c r="BE1186" s="392"/>
      <c r="BF1186" s="392"/>
      <c r="BG1186" s="392"/>
      <c r="BH1186" s="392"/>
      <c r="BI1186" s="392"/>
      <c r="BJ1186" s="392"/>
      <c r="BK1186" s="392"/>
      <c r="BL1186" s="392"/>
      <c r="BM1186" s="392"/>
      <c r="BN1186" s="392"/>
      <c r="BO1186" s="392"/>
      <c r="BP1186" s="392"/>
      <c r="BQ1186" s="392"/>
      <c r="BR1186" s="392"/>
      <c r="BS1186" s="392"/>
      <c r="BT1186" s="392"/>
      <c r="BU1186" s="392"/>
      <c r="BV1186" s="392"/>
      <c r="BW1186" s="392"/>
      <c r="BX1186" s="392"/>
      <c r="BY1186" s="392"/>
    </row>
    <row r="1187" s="211" customFormat="true" ht="15" customHeight="true" x14ac:dyDescent="0.2">
      <c r="BA1187" s="392"/>
      <c r="BB1187" s="238"/>
      <c r="BC1187" s="392"/>
      <c r="BD1187" s="392"/>
      <c r="BE1187" s="392"/>
      <c r="BF1187" s="392"/>
      <c r="BG1187" s="392"/>
      <c r="BH1187" s="392"/>
      <c r="BI1187" s="392"/>
      <c r="BJ1187" s="392"/>
      <c r="BK1187" s="392"/>
      <c r="BL1187" s="392"/>
      <c r="BM1187" s="392"/>
      <c r="BN1187" s="392"/>
      <c r="BO1187" s="392"/>
      <c r="BP1187" s="392"/>
      <c r="BQ1187" s="392"/>
      <c r="BR1187" s="392"/>
      <c r="BS1187" s="392"/>
      <c r="BT1187" s="392"/>
      <c r="BU1187" s="392"/>
      <c r="BV1187" s="392"/>
      <c r="BW1187" s="392"/>
      <c r="BX1187" s="392"/>
      <c r="BY1187" s="392"/>
    </row>
    <row r="1188" s="211" customFormat="true" ht="15" customHeight="true" x14ac:dyDescent="0.2">
      <c r="BA1188" s="392"/>
      <c r="BB1188" s="238"/>
      <c r="BC1188" s="392"/>
      <c r="BD1188" s="392"/>
      <c r="BE1188" s="392"/>
      <c r="BF1188" s="392"/>
      <c r="BG1188" s="392"/>
      <c r="BH1188" s="392"/>
      <c r="BI1188" s="392"/>
      <c r="BJ1188" s="392"/>
      <c r="BK1188" s="392"/>
      <c r="BL1188" s="392"/>
      <c r="BM1188" s="392"/>
      <c r="BN1188" s="392"/>
      <c r="BO1188" s="392"/>
      <c r="BP1188" s="392"/>
      <c r="BQ1188" s="392"/>
      <c r="BR1188" s="392"/>
      <c r="BS1188" s="392"/>
      <c r="BT1188" s="392"/>
      <c r="BU1188" s="392"/>
      <c r="BV1188" s="392"/>
      <c r="BW1188" s="392"/>
      <c r="BX1188" s="392"/>
      <c r="BY1188" s="392"/>
    </row>
    <row r="1189" s="211" customFormat="true" ht="15" customHeight="true" x14ac:dyDescent="0.2">
      <c r="BA1189" s="392"/>
      <c r="BB1189" s="238"/>
      <c r="BC1189" s="392"/>
      <c r="BD1189" s="392"/>
      <c r="BE1189" s="392"/>
      <c r="BF1189" s="392"/>
      <c r="BG1189" s="392"/>
      <c r="BH1189" s="392"/>
      <c r="BI1189" s="392"/>
      <c r="BJ1189" s="392"/>
      <c r="BK1189" s="392"/>
      <c r="BL1189" s="392"/>
      <c r="BM1189" s="392"/>
      <c r="BN1189" s="392"/>
      <c r="BO1189" s="392"/>
      <c r="BP1189" s="392"/>
      <c r="BQ1189" s="392"/>
      <c r="BR1189" s="392"/>
      <c r="BS1189" s="392"/>
      <c r="BT1189" s="392"/>
      <c r="BU1189" s="392"/>
      <c r="BV1189" s="392"/>
      <c r="BW1189" s="392"/>
      <c r="BX1189" s="392"/>
      <c r="BY1189" s="392"/>
    </row>
    <row r="1190" s="211" customFormat="true" ht="15" customHeight="true" x14ac:dyDescent="0.2">
      <c r="BA1190" s="392"/>
      <c r="BB1190" s="238"/>
      <c r="BC1190" s="392"/>
      <c r="BD1190" s="392"/>
      <c r="BE1190" s="392"/>
      <c r="BF1190" s="392"/>
      <c r="BG1190" s="392"/>
      <c r="BH1190" s="392"/>
      <c r="BI1190" s="392"/>
      <c r="BJ1190" s="392"/>
      <c r="BK1190" s="392"/>
      <c r="BL1190" s="392"/>
      <c r="BM1190" s="392"/>
      <c r="BN1190" s="392"/>
      <c r="BO1190" s="392"/>
      <c r="BP1190" s="392"/>
      <c r="BQ1190" s="392"/>
      <c r="BR1190" s="392"/>
      <c r="BS1190" s="392"/>
      <c r="BT1190" s="392"/>
      <c r="BU1190" s="392"/>
      <c r="BV1190" s="392"/>
      <c r="BW1190" s="392"/>
      <c r="BX1190" s="392"/>
      <c r="BY1190" s="392"/>
    </row>
    <row r="1191" s="211" customFormat="true" ht="15" customHeight="true" x14ac:dyDescent="0.2">
      <c r="BA1191" s="392"/>
      <c r="BB1191" s="238"/>
      <c r="BC1191" s="392"/>
      <c r="BD1191" s="392"/>
      <c r="BE1191" s="392"/>
      <c r="BF1191" s="392"/>
      <c r="BG1191" s="392"/>
      <c r="BH1191" s="392"/>
      <c r="BI1191" s="392"/>
      <c r="BJ1191" s="392"/>
      <c r="BK1191" s="392"/>
      <c r="BL1191" s="392"/>
      <c r="BM1191" s="392"/>
      <c r="BN1191" s="392"/>
      <c r="BO1191" s="392"/>
      <c r="BP1191" s="392"/>
      <c r="BQ1191" s="392"/>
      <c r="BR1191" s="392"/>
      <c r="BS1191" s="392"/>
      <c r="BT1191" s="392"/>
      <c r="BU1191" s="392"/>
      <c r="BV1191" s="392"/>
      <c r="BW1191" s="392"/>
      <c r="BX1191" s="392"/>
      <c r="BY1191" s="392"/>
    </row>
    <row r="1192" s="211" customFormat="true" ht="15" customHeight="true" x14ac:dyDescent="0.2">
      <c r="BA1192" s="392"/>
      <c r="BB1192" s="238"/>
      <c r="BC1192" s="392"/>
      <c r="BD1192" s="392"/>
      <c r="BE1192" s="392"/>
      <c r="BF1192" s="392"/>
      <c r="BG1192" s="392"/>
      <c r="BH1192" s="392"/>
      <c r="BI1192" s="392"/>
      <c r="BJ1192" s="392"/>
      <c r="BK1192" s="392"/>
      <c r="BL1192" s="392"/>
      <c r="BM1192" s="392"/>
      <c r="BN1192" s="392"/>
      <c r="BO1192" s="392"/>
      <c r="BP1192" s="392"/>
      <c r="BQ1192" s="392"/>
      <c r="BR1192" s="392"/>
      <c r="BS1192" s="392"/>
      <c r="BT1192" s="392"/>
      <c r="BU1192" s="392"/>
      <c r="BV1192" s="392"/>
      <c r="BW1192" s="392"/>
      <c r="BX1192" s="392"/>
      <c r="BY1192" s="392"/>
    </row>
    <row r="1193" s="211" customFormat="true" ht="15" customHeight="true" x14ac:dyDescent="0.2">
      <c r="BA1193" s="392"/>
      <c r="BB1193" s="238"/>
      <c r="BC1193" s="392"/>
      <c r="BD1193" s="392"/>
      <c r="BE1193" s="392"/>
      <c r="BF1193" s="392"/>
      <c r="BG1193" s="392"/>
      <c r="BH1193" s="392"/>
      <c r="BI1193" s="392"/>
      <c r="BJ1193" s="392"/>
      <c r="BK1193" s="392"/>
      <c r="BL1193" s="392"/>
      <c r="BM1193" s="392"/>
      <c r="BN1193" s="392"/>
      <c r="BO1193" s="392"/>
      <c r="BP1193" s="392"/>
      <c r="BQ1193" s="392"/>
      <c r="BR1193" s="392"/>
      <c r="BS1193" s="392"/>
      <c r="BT1193" s="392"/>
      <c r="BU1193" s="392"/>
      <c r="BV1193" s="392"/>
      <c r="BW1193" s="392"/>
      <c r="BX1193" s="392"/>
      <c r="BY1193" s="392"/>
    </row>
    <row r="1194" s="211" customFormat="true" ht="15" customHeight="true" x14ac:dyDescent="0.2">
      <c r="BA1194" s="392"/>
      <c r="BB1194" s="238"/>
      <c r="BC1194" s="392"/>
      <c r="BD1194" s="392"/>
      <c r="BE1194" s="392"/>
      <c r="BF1194" s="392"/>
      <c r="BG1194" s="392"/>
      <c r="BH1194" s="392"/>
      <c r="BI1194" s="392"/>
      <c r="BJ1194" s="392"/>
      <c r="BK1194" s="392"/>
      <c r="BL1194" s="392"/>
      <c r="BM1194" s="392"/>
      <c r="BN1194" s="392"/>
      <c r="BO1194" s="392"/>
      <c r="BP1194" s="392"/>
      <c r="BQ1194" s="392"/>
      <c r="BR1194" s="392"/>
      <c r="BS1194" s="392"/>
      <c r="BT1194" s="392"/>
      <c r="BU1194" s="392"/>
      <c r="BV1194" s="392"/>
      <c r="BW1194" s="392"/>
      <c r="BX1194" s="392"/>
      <c r="BY1194" s="392"/>
    </row>
    <row r="1195" s="211" customFormat="true" ht="15" customHeight="true" x14ac:dyDescent="0.2">
      <c r="BA1195" s="392"/>
      <c r="BB1195" s="238"/>
      <c r="BC1195" s="392"/>
      <c r="BD1195" s="392"/>
      <c r="BE1195" s="392"/>
      <c r="BF1195" s="392"/>
      <c r="BG1195" s="392"/>
      <c r="BH1195" s="392"/>
      <c r="BI1195" s="392"/>
      <c r="BJ1195" s="392"/>
      <c r="BK1195" s="392"/>
      <c r="BL1195" s="392"/>
      <c r="BM1195" s="392"/>
      <c r="BN1195" s="392"/>
      <c r="BO1195" s="392"/>
      <c r="BP1195" s="392"/>
      <c r="BQ1195" s="392"/>
      <c r="BR1195" s="392"/>
      <c r="BS1195" s="392"/>
      <c r="BT1195" s="392"/>
      <c r="BU1195" s="392"/>
      <c r="BV1195" s="392"/>
      <c r="BW1195" s="392"/>
      <c r="BX1195" s="392"/>
      <c r="BY1195" s="392"/>
    </row>
    <row r="1196" s="211" customFormat="true" ht="15" customHeight="true" x14ac:dyDescent="0.2">
      <c r="BA1196" s="392"/>
      <c r="BB1196" s="238"/>
      <c r="BC1196" s="392"/>
      <c r="BD1196" s="392"/>
      <c r="BE1196" s="392"/>
      <c r="BF1196" s="392"/>
      <c r="BG1196" s="392"/>
      <c r="BH1196" s="392"/>
      <c r="BI1196" s="392"/>
      <c r="BJ1196" s="392"/>
      <c r="BK1196" s="392"/>
      <c r="BL1196" s="392"/>
      <c r="BM1196" s="392"/>
      <c r="BN1196" s="392"/>
      <c r="BO1196" s="392"/>
      <c r="BP1196" s="392"/>
      <c r="BQ1196" s="392"/>
      <c r="BR1196" s="392"/>
      <c r="BS1196" s="392"/>
      <c r="BT1196" s="392"/>
      <c r="BU1196" s="392"/>
      <c r="BV1196" s="392"/>
      <c r="BW1196" s="392"/>
      <c r="BX1196" s="392"/>
      <c r="BY1196" s="392"/>
    </row>
    <row r="1197" s="211" customFormat="true" ht="15" customHeight="true" x14ac:dyDescent="0.2">
      <c r="BA1197" s="392"/>
      <c r="BB1197" s="238"/>
      <c r="BC1197" s="392"/>
      <c r="BD1197" s="392"/>
      <c r="BE1197" s="392"/>
      <c r="BF1197" s="392"/>
      <c r="BG1197" s="392"/>
      <c r="BH1197" s="392"/>
      <c r="BI1197" s="392"/>
      <c r="BJ1197" s="392"/>
      <c r="BK1197" s="392"/>
      <c r="BL1197" s="392"/>
      <c r="BM1197" s="392"/>
      <c r="BN1197" s="392"/>
      <c r="BO1197" s="392"/>
      <c r="BP1197" s="392"/>
      <c r="BQ1197" s="392"/>
      <c r="BR1197" s="392"/>
      <c r="BS1197" s="392"/>
      <c r="BT1197" s="392"/>
      <c r="BU1197" s="392"/>
      <c r="BV1197" s="392"/>
      <c r="BW1197" s="392"/>
      <c r="BX1197" s="392"/>
      <c r="BY1197" s="392"/>
    </row>
    <row r="1198" s="211" customFormat="true" ht="15" customHeight="true" x14ac:dyDescent="0.2">
      <c r="BA1198" s="392"/>
      <c r="BB1198" s="238"/>
      <c r="BC1198" s="392"/>
      <c r="BD1198" s="392"/>
      <c r="BE1198" s="392"/>
      <c r="BF1198" s="392"/>
      <c r="BG1198" s="392"/>
      <c r="BH1198" s="392"/>
      <c r="BI1198" s="392"/>
      <c r="BJ1198" s="392"/>
      <c r="BK1198" s="392"/>
      <c r="BL1198" s="392"/>
      <c r="BM1198" s="392"/>
      <c r="BN1198" s="392"/>
      <c r="BO1198" s="392"/>
      <c r="BP1198" s="392"/>
      <c r="BQ1198" s="392"/>
      <c r="BR1198" s="392"/>
      <c r="BS1198" s="392"/>
      <c r="BT1198" s="392"/>
      <c r="BU1198" s="392"/>
      <c r="BV1198" s="392"/>
      <c r="BW1198" s="392"/>
      <c r="BX1198" s="392"/>
      <c r="BY1198" s="392"/>
    </row>
    <row r="1199" s="211" customFormat="true" ht="15" customHeight="true" x14ac:dyDescent="0.2">
      <c r="BA1199" s="392"/>
      <c r="BB1199" s="238"/>
      <c r="BC1199" s="392"/>
      <c r="BD1199" s="392"/>
      <c r="BE1199" s="392"/>
      <c r="BF1199" s="392"/>
      <c r="BG1199" s="392"/>
      <c r="BH1199" s="392"/>
      <c r="BI1199" s="392"/>
      <c r="BJ1199" s="392"/>
      <c r="BK1199" s="392"/>
      <c r="BL1199" s="392"/>
      <c r="BM1199" s="392"/>
      <c r="BN1199" s="392"/>
      <c r="BO1199" s="392"/>
      <c r="BP1199" s="392"/>
      <c r="BQ1199" s="392"/>
      <c r="BR1199" s="392"/>
      <c r="BS1199" s="392"/>
      <c r="BT1199" s="392"/>
      <c r="BU1199" s="392"/>
      <c r="BV1199" s="392"/>
      <c r="BW1199" s="392"/>
      <c r="BX1199" s="392"/>
      <c r="BY1199" s="392"/>
    </row>
    <row r="1200" s="211" customFormat="true" ht="15" customHeight="true" x14ac:dyDescent="0.2">
      <c r="BA1200" s="392"/>
      <c r="BB1200" s="238"/>
      <c r="BC1200" s="392"/>
      <c r="BD1200" s="392"/>
      <c r="BE1200" s="392"/>
      <c r="BF1200" s="392"/>
      <c r="BG1200" s="392"/>
      <c r="BH1200" s="392"/>
      <c r="BI1200" s="392"/>
      <c r="BJ1200" s="392"/>
      <c r="BK1200" s="392"/>
      <c r="BL1200" s="392"/>
      <c r="BM1200" s="392"/>
      <c r="BN1200" s="392"/>
      <c r="BO1200" s="392"/>
      <c r="BP1200" s="392"/>
      <c r="BQ1200" s="392"/>
      <c r="BR1200" s="392"/>
      <c r="BS1200" s="392"/>
      <c r="BT1200" s="392"/>
      <c r="BU1200" s="392"/>
      <c r="BV1200" s="392"/>
      <c r="BW1200" s="392"/>
      <c r="BX1200" s="392"/>
      <c r="BY1200" s="392"/>
    </row>
  </sheetData>
  <mergeCells count="1001">
    <mergeCell ref="BA347:BA348"/>
    <mergeCell ref="BA349:BA350"/>
    <mergeCell ref="BA351:BA352"/>
    <mergeCell ref="BA353:BA354"/>
    <mergeCell ref="BA153:BA166"/>
    <mergeCell ref="BA231:BA23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1"/>
    <mergeCell ref="M133:Q133"/>
    <mergeCell ref="A135:A139"/>
    <mergeCell ref="M120:Q120"/>
    <mergeCell ref="A122:A123"/>
    <mergeCell ref="A124:A127"/>
    <mergeCell ref="A128:A129"/>
    <mergeCell ref="A130:A132"/>
    <mergeCell ref="A153:A165"/>
    <mergeCell ref="C133:G133"/>
    <mergeCell ref="H133:L133"/>
    <mergeCell ref="C220:G220"/>
    <mergeCell ref="H220:L220"/>
    <mergeCell ref="M220:Q220"/>
    <mergeCell ref="A208:B208"/>
    <mergeCell ref="A1025:C1025"/>
    <mergeCell ref="A1026:B1026"/>
    <mergeCell ref="A1031:A1033"/>
    <mergeCell ref="A1034:C1034"/>
    <mergeCell ref="A222:A224"/>
    <mergeCell ref="A225:A229"/>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N473"/>
    <mergeCell ref="C474:D474"/>
    <mergeCell ref="H474:I474"/>
    <mergeCell ref="M474:N474"/>
    <mergeCell ref="C471:E471"/>
    <mergeCell ref="H471:I471"/>
    <mergeCell ref="M471:N471"/>
    <mergeCell ref="C472:D472"/>
    <mergeCell ref="H472:I472"/>
    <mergeCell ref="M472:N472"/>
    <mergeCell ref="C477:D477"/>
    <mergeCell ref="H477:I477"/>
    <mergeCell ref="M477:O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J479"/>
    <mergeCell ref="M479:N479"/>
    <mergeCell ref="C480:D480"/>
    <mergeCell ref="H480:I480"/>
    <mergeCell ref="M480:N480"/>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1:D542"/>
    <mergeCell ref="E541:G541"/>
    <mergeCell ref="H541:I541"/>
    <mergeCell ref="M541:N541"/>
    <mergeCell ref="H542:I542"/>
    <mergeCell ref="M542:N542"/>
    <mergeCell ref="C539:D539"/>
    <mergeCell ref="H539:I539"/>
    <mergeCell ref="M539:N539"/>
    <mergeCell ref="C540:G540"/>
    <mergeCell ref="H540:I540"/>
    <mergeCell ref="M540:N540"/>
    <mergeCell ref="C545:D545"/>
    <mergeCell ref="H545:I545"/>
    <mergeCell ref="M545:N545"/>
    <mergeCell ref="C546:E546"/>
    <mergeCell ref="H546:I546"/>
    <mergeCell ref="M546:N546"/>
    <mergeCell ref="C543:D543"/>
    <mergeCell ref="H543:I543"/>
    <mergeCell ref="M543:N543"/>
    <mergeCell ref="C544:D544"/>
    <mergeCell ref="H544:I544"/>
    <mergeCell ref="M544:N544"/>
    <mergeCell ref="C550:D550"/>
    <mergeCell ref="H550:I550"/>
    <mergeCell ref="M550:N550"/>
    <mergeCell ref="C551:D551"/>
    <mergeCell ref="H551:I551"/>
    <mergeCell ref="M551:N551"/>
    <mergeCell ref="C547:D548"/>
    <mergeCell ref="H547:I547"/>
    <mergeCell ref="M547:N547"/>
    <mergeCell ref="H548:I548"/>
    <mergeCell ref="M548:N548"/>
    <mergeCell ref="C549:D549"/>
    <mergeCell ref="H549:I549"/>
    <mergeCell ref="M549:N549"/>
    <mergeCell ref="C555:D555"/>
    <mergeCell ref="H555:I555"/>
    <mergeCell ref="M555:N555"/>
    <mergeCell ref="C556:D556"/>
    <mergeCell ref="H556:L556"/>
    <mergeCell ref="M556:N556"/>
    <mergeCell ref="C552:D552"/>
    <mergeCell ref="H552:I552"/>
    <mergeCell ref="M552:Q552"/>
    <mergeCell ref="C553:D553"/>
    <mergeCell ref="H553:I553"/>
    <mergeCell ref="M553:N554"/>
    <mergeCell ref="O553:Q553"/>
    <mergeCell ref="C554:D554"/>
    <mergeCell ref="H554:I554"/>
    <mergeCell ref="C559:D559"/>
    <mergeCell ref="H559:I559"/>
    <mergeCell ref="M559:N560"/>
    <mergeCell ref="C560:D560"/>
    <mergeCell ref="H560:I560"/>
    <mergeCell ref="C561:D561"/>
    <mergeCell ref="H561:I561"/>
    <mergeCell ref="M561:N561"/>
    <mergeCell ref="C557:D557"/>
    <mergeCell ref="H557:I558"/>
    <mergeCell ref="J557:L557"/>
    <mergeCell ref="M557:N557"/>
    <mergeCell ref="C558:D558"/>
    <mergeCell ref="M558:O558"/>
    <mergeCell ref="C565:D565"/>
    <mergeCell ref="H565:I565"/>
    <mergeCell ref="M565:N565"/>
    <mergeCell ref="C566:D566"/>
    <mergeCell ref="H566:I566"/>
    <mergeCell ref="M566:N566"/>
    <mergeCell ref="C562:D562"/>
    <mergeCell ref="H562:J562"/>
    <mergeCell ref="M562:N562"/>
    <mergeCell ref="C563:D563"/>
    <mergeCell ref="H563:I564"/>
    <mergeCell ref="M563:N563"/>
    <mergeCell ref="C564:D564"/>
    <mergeCell ref="M564:N564"/>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17:D617"/>
    <mergeCell ref="H617:I617"/>
    <mergeCell ref="M617:N617"/>
    <mergeCell ref="C618:D618"/>
    <mergeCell ref="H618:I618"/>
    <mergeCell ref="M618:N618"/>
    <mergeCell ref="C615:D615"/>
    <mergeCell ref="H615:I615"/>
    <mergeCell ref="M615:N615"/>
    <mergeCell ref="C616:E616"/>
    <mergeCell ref="H616:I616"/>
    <mergeCell ref="M616:N616"/>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3:D633"/>
    <mergeCell ref="H633:I633"/>
    <mergeCell ref="M633:N633"/>
    <mergeCell ref="C634:D634"/>
    <mergeCell ref="H634:I634"/>
    <mergeCell ref="M634:O634"/>
    <mergeCell ref="C631:D631"/>
    <mergeCell ref="H631:I631"/>
    <mergeCell ref="M631:N631"/>
    <mergeCell ref="C632:D632"/>
    <mergeCell ref="H632:I632"/>
    <mergeCell ref="M632:N632"/>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41:D641"/>
    <mergeCell ref="H641:I641"/>
    <mergeCell ref="M641:N641"/>
    <mergeCell ref="C642:D642"/>
    <mergeCell ref="H642:I642"/>
    <mergeCell ref="M642:N642"/>
    <mergeCell ref="C639:D639"/>
    <mergeCell ref="H639:I639"/>
    <mergeCell ref="M639:N639"/>
    <mergeCell ref="C640:D640"/>
    <mergeCell ref="H640:J640"/>
    <mergeCell ref="M640:N640"/>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93:D693"/>
    <mergeCell ref="H693:I693"/>
    <mergeCell ref="M693:N693"/>
    <mergeCell ref="C694:D694"/>
    <mergeCell ref="H694:I694"/>
    <mergeCell ref="M694:N694"/>
    <mergeCell ref="C691:D691"/>
    <mergeCell ref="H691:I691"/>
    <mergeCell ref="M691:N691"/>
    <mergeCell ref="C692:D692"/>
    <mergeCell ref="H692:I692"/>
    <mergeCell ref="M692:N692"/>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66675</xdr:rowOff>
                  </from>
                  <to>
                    <xdr:col>1</xdr:col>
                    <xdr:colOff>1704975</xdr:colOff>
                    <xdr:row>399</xdr:row>
                    <xdr:rowOff>257175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19B88-AAEF-43F7-930D-FA9E81788A44}">
  <sheetPr codeName="Feuil9"/>
  <dimension ref="A1:CZ1200"/>
  <sheetViews>
    <sheetView showGridLines="false" workbookViewId="0"/>
  </sheetViews>
  <sheetFormatPr defaultColWidth="9.140625" defaultRowHeight="15" customHeight="true" x14ac:dyDescent="0.2"/>
  <cols>
    <col min="1" max="1" width="31.5703125" style="391" customWidth="true"/>
    <col min="2" max="2" width="41.5703125" style="391" customWidth="true"/>
    <col min="3" max="17" width="10.7109375" style="391" customWidth="true"/>
    <col min="18" max="28" width="12.5703125" style="391" customWidth="true"/>
    <col min="29" max="52" width="12.5703125" style="211" customWidth="true"/>
    <col min="53" max="53" width="31.5703125" style="392" customWidth="true"/>
    <col min="54" max="54" width="41.5703125" style="238" customWidth="true"/>
    <col min="55" max="69" width="9.140625" style="392"/>
    <col min="70" max="77" width="12.5703125" style="392" customWidth="true"/>
    <col min="78" max="104" width="12.5703125" style="211" customWidth="true"/>
    <col min="105" max="16384" width="9.140625" style="391"/>
  </cols>
  <sheetData>
    <row r="1" s="111" customFormat="true" ht="18" customHeight="true" x14ac:dyDescent="0.2">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Ethiopia</v>
      </c>
      <c r="B2" s="226"/>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2016</v>
      </c>
      <c r="B3" s="228"/>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DHS16</v>
      </c>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96" t="str">
        <f>B1028</f>
        <v/>
      </c>
      <c r="B10" s="697"/>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96" t="str">
        <f>B1027</f>
        <v/>
      </c>
      <c r="B11" s="698"/>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99"/>
      <c r="B12" s="697"/>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700"/>
      <c r="B13" s="70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135" customFormat="true" ht="15" customHeight="true" x14ac:dyDescent="0.2">
      <c r="A14" s="115" t="s">
        <v>95</v>
      </c>
      <c r="B14" s="208"/>
      <c r="C14" s="2534" t="s">
        <v>114</v>
      </c>
      <c r="D14" s="2535"/>
      <c r="E14" s="2535"/>
      <c r="F14" s="2535"/>
      <c r="G14" s="2536"/>
      <c r="H14" s="2843" t="s">
        <v>38</v>
      </c>
      <c r="I14" s="2844"/>
      <c r="J14" s="2844"/>
      <c r="K14" s="2844"/>
      <c r="L14" s="2845"/>
      <c r="M14" s="2837" t="s">
        <v>37</v>
      </c>
      <c r="N14" s="2838"/>
      <c r="O14" s="2838"/>
      <c r="P14" s="2838"/>
      <c r="Q14" s="2839"/>
      <c r="R14" s="2267" t="s">
        <v>137</v>
      </c>
      <c r="S14" s="2273"/>
      <c r="T14" s="2273"/>
      <c r="U14" s="2273"/>
      <c r="V14" s="2273"/>
      <c r="W14" s="2273"/>
      <c r="X14" s="2273"/>
      <c r="Y14" s="2273"/>
      <c r="Z14" s="2273"/>
      <c r="AA14" s="2273"/>
      <c r="AB14" s="2274"/>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694"/>
      <c r="BA14" s="217" t="s">
        <v>128</v>
      </c>
      <c r="BB14" s="115" t="s">
        <v>95</v>
      </c>
      <c r="BC14" s="2524" t="s">
        <v>114</v>
      </c>
      <c r="BD14" s="2525"/>
      <c r="BE14" s="2525"/>
      <c r="BF14" s="2525"/>
      <c r="BG14" s="2526"/>
      <c r="BH14" s="2527" t="s">
        <v>38</v>
      </c>
      <c r="BI14" s="2525"/>
      <c r="BJ14" s="2525"/>
      <c r="BK14" s="2525"/>
      <c r="BL14" s="2526"/>
      <c r="BM14" s="2527" t="s">
        <v>37</v>
      </c>
      <c r="BN14" s="2525"/>
      <c r="BO14" s="2525"/>
      <c r="BP14" s="2525"/>
      <c r="BQ14" s="2537"/>
      <c r="BR14" s="2070" t="s">
        <v>137</v>
      </c>
      <c r="BS14" s="2071"/>
      <c r="BT14" s="2071"/>
      <c r="BU14" s="2071"/>
      <c r="BV14" s="2071"/>
      <c r="BW14" s="2071"/>
      <c r="BX14" s="2071"/>
      <c r="BY14" s="2072"/>
      <c r="BZ14" s="313"/>
      <c r="CA14" s="313"/>
      <c r="CB14" s="313"/>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135" customFormat="true" ht="12.75" x14ac:dyDescent="0.2">
      <c r="A15" s="182" t="s">
        <v>87</v>
      </c>
      <c r="B15" s="242"/>
      <c r="C15" s="269" t="s">
        <v>0</v>
      </c>
      <c r="D15" s="270" t="s">
        <v>1</v>
      </c>
      <c r="E15" s="270" t="s">
        <v>2</v>
      </c>
      <c r="F15" s="270" t="s">
        <v>3</v>
      </c>
      <c r="G15" s="271" t="s">
        <v>4</v>
      </c>
      <c r="H15" s="1837" t="s">
        <v>0</v>
      </c>
      <c r="I15" s="1797" t="s">
        <v>1</v>
      </c>
      <c r="J15" s="1797" t="s">
        <v>2</v>
      </c>
      <c r="K15" s="1797" t="s">
        <v>3</v>
      </c>
      <c r="L15" s="1798" t="s">
        <v>4</v>
      </c>
      <c r="M15" s="1827" t="s">
        <v>0</v>
      </c>
      <c r="N15" s="1797" t="s">
        <v>1</v>
      </c>
      <c r="O15" s="1797" t="s">
        <v>2</v>
      </c>
      <c r="P15" s="1797" t="s">
        <v>3</v>
      </c>
      <c r="Q15" s="1847" t="s">
        <v>4</v>
      </c>
      <c r="R15" s="1837" t="s">
        <v>414</v>
      </c>
      <c r="S15" s="1797" t="s">
        <v>247</v>
      </c>
      <c r="T15" s="1797" t="s">
        <v>150</v>
      </c>
      <c r="U15" s="1797" t="s">
        <v>415</v>
      </c>
      <c r="V15" s="1797" t="s">
        <v>152</v>
      </c>
      <c r="W15" s="1797" t="s">
        <v>153</v>
      </c>
      <c r="X15" s="1797" t="s">
        <v>154</v>
      </c>
      <c r="Y15" s="1797" t="s">
        <v>416</v>
      </c>
      <c r="Z15" s="1797" t="s">
        <v>417</v>
      </c>
      <c r="AA15" s="1797" t="s">
        <v>157</v>
      </c>
      <c r="AB15" s="1799" t="s">
        <v>158</v>
      </c>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694"/>
      <c r="BA15" s="192" t="s">
        <v>119</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414</v>
      </c>
      <c r="BS15" s="166" t="s">
        <v>247</v>
      </c>
      <c r="BT15" s="166" t="s">
        <v>150</v>
      </c>
      <c r="BU15" s="166" t="s">
        <v>415</v>
      </c>
      <c r="BV15" s="166" t="s">
        <v>152</v>
      </c>
      <c r="BW15" s="166" t="s">
        <v>153</v>
      </c>
      <c r="BX15" s="166" t="s">
        <v>154</v>
      </c>
      <c r="BY15" s="167" t="s">
        <v>416</v>
      </c>
      <c r="BZ15" s="167" t="s">
        <v>417</v>
      </c>
      <c r="CA15" s="167" t="s">
        <v>157</v>
      </c>
      <c r="CB15" s="167" t="s">
        <v>158</v>
      </c>
      <c r="CC15" s="2144"/>
      <c r="CD15" s="2144"/>
      <c r="CE15" s="2144"/>
      <c r="CF15" s="2144"/>
      <c r="CG15" s="2144"/>
      <c r="CH15" s="2144"/>
      <c r="CI15" s="2144"/>
      <c r="CJ15" s="2144"/>
      <c r="CK15" s="2144"/>
      <c r="CL15" s="2144"/>
      <c r="CM15" s="2144"/>
      <c r="CN15" s="2144"/>
      <c r="CO15" s="2144"/>
      <c r="CP15" s="2144"/>
      <c r="CQ15" s="2144"/>
      <c r="CR15" s="2144"/>
      <c r="CS15" s="2144"/>
      <c r="CT15" s="2144"/>
      <c r="CU15" s="2144"/>
      <c r="CV15" s="2144"/>
      <c r="CW15" s="2144"/>
      <c r="CX15" s="2144"/>
      <c r="CY15" s="2144"/>
      <c r="CZ15" s="2144"/>
    </row>
    <row r="16" s="135" customFormat="true" ht="15" customHeight="true" x14ac:dyDescent="0.2">
      <c r="A16" s="2840" t="s">
        <v>13</v>
      </c>
      <c r="B16" s="2019" t="s">
        <v>14</v>
      </c>
      <c r="C16" s="1870">
        <v>42.496202172979871</v>
      </c>
      <c r="D16" s="1871">
        <v>51.033815956489534</v>
      </c>
      <c r="E16" s="1871">
        <v>58.824972221977525</v>
      </c>
      <c r="F16" s="1871">
        <v>66.163796969675843</v>
      </c>
      <c r="G16" s="1872">
        <v>92.393263689347449</v>
      </c>
      <c r="H16" s="1873">
        <v>90.084421261553416</v>
      </c>
      <c r="I16" s="1871">
        <v>98.803132977012183</v>
      </c>
      <c r="J16" s="1871">
        <v>99.425487319507255</v>
      </c>
      <c r="K16" s="1871">
        <v>99.875321321578198</v>
      </c>
      <c r="L16" s="1874">
        <v>99.992885485458984</v>
      </c>
      <c r="M16" s="1875">
        <v>41.453070832530464</v>
      </c>
      <c r="N16" s="1871">
        <v>47.66918166608388</v>
      </c>
      <c r="O16" s="1871">
        <v>56.65552798091089</v>
      </c>
      <c r="P16" s="1871">
        <v>60.052655134483459</v>
      </c>
      <c r="Q16" s="1872">
        <v>72.301570058880571</v>
      </c>
      <c r="R16" s="1873">
        <v>99.72050719123186</v>
      </c>
      <c r="S16" s="1871">
        <v>52.993836793747519</v>
      </c>
      <c r="T16" s="1871">
        <v>60.869781460452486</v>
      </c>
      <c r="U16" s="1871">
        <v>80.888055545082267</v>
      </c>
      <c r="V16" s="1871">
        <v>87.341823404331492</v>
      </c>
      <c r="W16" s="1871">
        <v>82.754399832638299</v>
      </c>
      <c r="X16" s="1871">
        <v>79.169995271671823</v>
      </c>
      <c r="Y16" s="1871">
        <v>60.508817755618303</v>
      </c>
      <c r="Z16" s="1871">
        <v>57.168511676291757</v>
      </c>
      <c r="AA16" s="1871">
        <v>48.395561453437736</v>
      </c>
      <c r="AB16" s="2285">
        <v>74.606082583100545</v>
      </c>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694"/>
      <c r="BA16" s="2538" t="s">
        <v>13</v>
      </c>
      <c r="BB16" s="147" t="s">
        <v>14</v>
      </c>
      <c r="BC16" s="1218" t="s">
        <v>35</v>
      </c>
      <c r="BD16" s="1238" t="s">
        <v>35</v>
      </c>
      <c r="BE16" s="1238" t="s">
        <v>35</v>
      </c>
      <c r="BF16" s="1238" t="s">
        <v>35</v>
      </c>
      <c r="BG16" s="1259" t="s">
        <v>35</v>
      </c>
      <c r="BH16" s="1280" t="s">
        <v>35</v>
      </c>
      <c r="BI16" s="1238" t="s">
        <v>35</v>
      </c>
      <c r="BJ16" s="1238" t="s">
        <v>35</v>
      </c>
      <c r="BK16" s="1238" t="s">
        <v>35</v>
      </c>
      <c r="BL16" s="1259" t="s">
        <v>35</v>
      </c>
      <c r="BM16" s="1280" t="s">
        <v>35</v>
      </c>
      <c r="BN16" s="1238" t="s">
        <v>35</v>
      </c>
      <c r="BO16" s="1238" t="s">
        <v>35</v>
      </c>
      <c r="BP16" s="1238" t="s">
        <v>35</v>
      </c>
      <c r="BQ16" s="1259" t="s">
        <v>35</v>
      </c>
      <c r="BR16" s="1280" t="s">
        <v>35</v>
      </c>
      <c r="BS16" s="1238" t="s">
        <v>35</v>
      </c>
      <c r="BT16" s="1238" t="s">
        <v>35</v>
      </c>
      <c r="BU16" s="1238" t="s">
        <v>35</v>
      </c>
      <c r="BV16" s="1238" t="s">
        <v>35</v>
      </c>
      <c r="BW16" s="1238" t="s">
        <v>35</v>
      </c>
      <c r="BX16" s="1238" t="s">
        <v>35</v>
      </c>
      <c r="BY16" s="1300" t="s">
        <v>35</v>
      </c>
      <c r="BZ16" s="1300" t="s">
        <v>35</v>
      </c>
      <c r="CA16" s="1300" t="s">
        <v>35</v>
      </c>
      <c r="CB16" s="1300" t="s">
        <v>35</v>
      </c>
      <c r="CC16" s="2145"/>
      <c r="CD16" s="2145"/>
      <c r="CE16" s="2145"/>
      <c r="CF16" s="2145"/>
      <c r="CG16" s="2145"/>
      <c r="CH16" s="2145"/>
      <c r="CI16" s="2145"/>
      <c r="CJ16" s="2145"/>
      <c r="CK16" s="2145"/>
      <c r="CL16" s="2145"/>
      <c r="CM16" s="2145"/>
      <c r="CN16" s="2145"/>
      <c r="CO16" s="2145"/>
      <c r="CP16" s="2145"/>
      <c r="CQ16" s="2145"/>
      <c r="CR16" s="2145"/>
      <c r="CS16" s="2145"/>
      <c r="CT16" s="2145"/>
      <c r="CU16" s="2145"/>
      <c r="CV16" s="2145"/>
      <c r="CW16" s="2145"/>
      <c r="CX16" s="2145"/>
      <c r="CY16" s="2145"/>
      <c r="CZ16" s="2145"/>
    </row>
    <row r="17" s="135" customFormat="true" ht="15" customHeight="true" x14ac:dyDescent="0.2">
      <c r="A17" s="2841"/>
      <c r="B17" s="2020" t="s">
        <v>51</v>
      </c>
      <c r="C17" s="1876">
        <v>57.503797827020428</v>
      </c>
      <c r="D17" s="1877">
        <v>48.966184043510218</v>
      </c>
      <c r="E17" s="1877">
        <v>41.175027778022724</v>
      </c>
      <c r="F17" s="1877">
        <v>33.836203030324363</v>
      </c>
      <c r="G17" s="1878">
        <v>7.6067363106525594</v>
      </c>
      <c r="H17" s="1879">
        <v>9.915578738446591</v>
      </c>
      <c r="I17" s="1877">
        <v>1.1968670229878133</v>
      </c>
      <c r="J17" s="1877">
        <v>0.57451268049272597</v>
      </c>
      <c r="K17" s="1877">
        <v>0.12467867842180502</v>
      </c>
      <c r="L17" s="1880">
        <v>7.1145145410229337E-3</v>
      </c>
      <c r="M17" s="1881">
        <v>58.546929167469841</v>
      </c>
      <c r="N17" s="1877">
        <v>52.33081833391617</v>
      </c>
      <c r="O17" s="1877">
        <v>43.344472019089189</v>
      </c>
      <c r="P17" s="1877">
        <v>39.947344865516719</v>
      </c>
      <c r="Q17" s="1878">
        <v>27.698429941119286</v>
      </c>
      <c r="R17" s="1879">
        <v>0.27949280876816807</v>
      </c>
      <c r="S17" s="1877">
        <v>47.006163206252651</v>
      </c>
      <c r="T17" s="1877">
        <v>39.130218539547649</v>
      </c>
      <c r="U17" s="1877">
        <v>19.111944454917651</v>
      </c>
      <c r="V17" s="1877">
        <v>12.658176595668365</v>
      </c>
      <c r="W17" s="1877">
        <v>17.245600167361872</v>
      </c>
      <c r="X17" s="1877">
        <v>20.830004728328174</v>
      </c>
      <c r="Y17" s="1877">
        <v>39.491182244381783</v>
      </c>
      <c r="Z17" s="1877">
        <v>42.831488323707902</v>
      </c>
      <c r="AA17" s="1877">
        <v>51.604438546562626</v>
      </c>
      <c r="AB17" s="2286">
        <v>25.393917416899459</v>
      </c>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694"/>
      <c r="BA17" s="2539"/>
      <c r="BB17" s="148" t="s">
        <v>51</v>
      </c>
      <c r="BC17" s="1219" t="s">
        <v>35</v>
      </c>
      <c r="BD17" s="1239" t="s">
        <v>35</v>
      </c>
      <c r="BE17" s="1239" t="s">
        <v>35</v>
      </c>
      <c r="BF17" s="1239" t="s">
        <v>35</v>
      </c>
      <c r="BG17" s="1260" t="s">
        <v>35</v>
      </c>
      <c r="BH17" s="1281" t="s">
        <v>35</v>
      </c>
      <c r="BI17" s="1239" t="s">
        <v>35</v>
      </c>
      <c r="BJ17" s="1239" t="s">
        <v>35</v>
      </c>
      <c r="BK17" s="1239" t="s">
        <v>35</v>
      </c>
      <c r="BL17" s="1260" t="s">
        <v>35</v>
      </c>
      <c r="BM17" s="1281" t="s">
        <v>35</v>
      </c>
      <c r="BN17" s="1239" t="s">
        <v>35</v>
      </c>
      <c r="BO17" s="1239" t="s">
        <v>35</v>
      </c>
      <c r="BP17" s="1239" t="s">
        <v>35</v>
      </c>
      <c r="BQ17" s="1260" t="s">
        <v>35</v>
      </c>
      <c r="BR17" s="1281" t="s">
        <v>35</v>
      </c>
      <c r="BS17" s="1239" t="s">
        <v>35</v>
      </c>
      <c r="BT17" s="1239" t="s">
        <v>35</v>
      </c>
      <c r="BU17" s="1239" t="s">
        <v>35</v>
      </c>
      <c r="BV17" s="1239" t="s">
        <v>35</v>
      </c>
      <c r="BW17" s="1239" t="s">
        <v>35</v>
      </c>
      <c r="BX17" s="1239" t="s">
        <v>35</v>
      </c>
      <c r="BY17" s="1301" t="s">
        <v>35</v>
      </c>
      <c r="BZ17" s="1301" t="s">
        <v>35</v>
      </c>
      <c r="CA17" s="1301" t="s">
        <v>35</v>
      </c>
      <c r="CB17" s="1301" t="s">
        <v>35</v>
      </c>
      <c r="CC17" s="2146"/>
      <c r="CD17" s="2146"/>
      <c r="CE17" s="2146"/>
      <c r="CF17" s="2146"/>
      <c r="CG17" s="2146"/>
      <c r="CH17" s="2146"/>
      <c r="CI17" s="2146"/>
      <c r="CJ17" s="2146"/>
      <c r="CK17" s="2146"/>
      <c r="CL17" s="2146"/>
      <c r="CM17" s="2146"/>
      <c r="CN17" s="2146"/>
      <c r="CO17" s="2146"/>
      <c r="CP17" s="2146"/>
      <c r="CQ17" s="2146"/>
      <c r="CR17" s="2146"/>
      <c r="CS17" s="2146"/>
      <c r="CT17" s="2146"/>
      <c r="CU17" s="2146"/>
      <c r="CV17" s="2146"/>
      <c r="CW17" s="2146"/>
      <c r="CX17" s="2146"/>
      <c r="CY17" s="2146"/>
      <c r="CZ17" s="2146"/>
    </row>
    <row r="18" s="135" customFormat="true" ht="15" customHeight="true" x14ac:dyDescent="0.2">
      <c r="A18" s="2841" t="s">
        <v>60</v>
      </c>
      <c r="B18" s="2020" t="s">
        <v>15</v>
      </c>
      <c r="C18" s="1410">
        <f>C16*C23/100</f>
        <v>26.917288271075492</v>
      </c>
      <c r="D18" s="1411">
        <f>D16*D23/100</f>
        <v>35.658549450849193</v>
      </c>
      <c r="E18" s="1411">
        <f t="shared" ref="E18:AB18" si="0">E16*E23/100</f>
        <v>40.348431620784766</v>
      </c>
      <c r="F18" s="1411">
        <f t="shared" si="0"/>
        <v>46.818471167342047</v>
      </c>
      <c r="G18" s="1412">
        <f t="shared" si="0"/>
        <v>83.584581329059688</v>
      </c>
      <c r="H18" s="1413">
        <f t="shared" si="0"/>
        <v>69.592469412929461</v>
      </c>
      <c r="I18" s="1411">
        <f t="shared" si="0"/>
        <v>87.294030744082335</v>
      </c>
      <c r="J18" s="1411">
        <f t="shared" si="0"/>
        <v>95.347853861938887</v>
      </c>
      <c r="K18" s="1411">
        <f t="shared" si="0"/>
        <v>98.065537567802153</v>
      </c>
      <c r="L18" s="1414">
        <f t="shared" si="0"/>
        <v>99.403158557563074</v>
      </c>
      <c r="M18" s="1410">
        <f t="shared" si="0"/>
        <v>26.133598920123983</v>
      </c>
      <c r="N18" s="1411">
        <f t="shared" si="0"/>
        <v>33.489424284351941</v>
      </c>
      <c r="O18" s="1411">
        <f t="shared" si="0"/>
        <v>38.111436933424159</v>
      </c>
      <c r="P18" s="1411">
        <f t="shared" si="0"/>
        <v>40.174198403862</v>
      </c>
      <c r="Q18" s="1412">
        <f t="shared" si="0"/>
        <v>55.440204371100627</v>
      </c>
      <c r="R18" s="1413">
        <f t="shared" si="0"/>
        <v>98.243697423280281</v>
      </c>
      <c r="S18" s="1411">
        <f t="shared" si="0"/>
        <v>35.26294551315079</v>
      </c>
      <c r="T18" s="1411">
        <f t="shared" si="0"/>
        <v>42.627479193092064</v>
      </c>
      <c r="U18" s="1411">
        <f t="shared" si="0"/>
        <v>59.306942495198761</v>
      </c>
      <c r="V18" s="1411">
        <f t="shared" si="0"/>
        <v>74.419609961202354</v>
      </c>
      <c r="W18" s="1411">
        <f t="shared" si="0"/>
        <v>74.777488583840864</v>
      </c>
      <c r="X18" s="1411">
        <f t="shared" si="0"/>
        <v>68.957277527457521</v>
      </c>
      <c r="Y18" s="1411">
        <f t="shared" si="0"/>
        <v>48.394088179714856</v>
      </c>
      <c r="Z18" s="1411">
        <f t="shared" si="0"/>
        <v>37.375926096416336</v>
      </c>
      <c r="AA18" s="1411">
        <f t="shared" si="0"/>
        <v>34.155434447937587</v>
      </c>
      <c r="AB18" s="1414">
        <f t="shared" si="0"/>
        <v>54.460178606316525</v>
      </c>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694"/>
      <c r="BA18" s="2539" t="s">
        <v>60</v>
      </c>
      <c r="BB18" s="148" t="s">
        <v>15</v>
      </c>
      <c r="BC18" s="1219" t="s">
        <v>35</v>
      </c>
      <c r="BD18" s="1239" t="s">
        <v>35</v>
      </c>
      <c r="BE18" s="1239" t="s">
        <v>35</v>
      </c>
      <c r="BF18" s="1239" t="s">
        <v>35</v>
      </c>
      <c r="BG18" s="1260" t="s">
        <v>35</v>
      </c>
      <c r="BH18" s="1281" t="s">
        <v>35</v>
      </c>
      <c r="BI18" s="1239" t="s">
        <v>35</v>
      </c>
      <c r="BJ18" s="1239" t="s">
        <v>35</v>
      </c>
      <c r="BK18" s="1239" t="s">
        <v>35</v>
      </c>
      <c r="BL18" s="1260" t="s">
        <v>35</v>
      </c>
      <c r="BM18" s="1281" t="s">
        <v>35</v>
      </c>
      <c r="BN18" s="1239" t="s">
        <v>35</v>
      </c>
      <c r="BO18" s="1239" t="s">
        <v>35</v>
      </c>
      <c r="BP18" s="1239" t="s">
        <v>35</v>
      </c>
      <c r="BQ18" s="1260" t="s">
        <v>35</v>
      </c>
      <c r="BR18" s="1281" t="s">
        <v>35</v>
      </c>
      <c r="BS18" s="1239" t="s">
        <v>35</v>
      </c>
      <c r="BT18" s="1239" t="s">
        <v>35</v>
      </c>
      <c r="BU18" s="1239" t="s">
        <v>35</v>
      </c>
      <c r="BV18" s="1239" t="s">
        <v>35</v>
      </c>
      <c r="BW18" s="1239" t="s">
        <v>35</v>
      </c>
      <c r="BX18" s="1239" t="s">
        <v>35</v>
      </c>
      <c r="BY18" s="1301" t="s">
        <v>35</v>
      </c>
      <c r="BZ18" s="1301" t="s">
        <v>35</v>
      </c>
      <c r="CA18" s="1301" t="s">
        <v>35</v>
      </c>
      <c r="CB18" s="1301" t="s">
        <v>35</v>
      </c>
      <c r="CC18" s="2146"/>
      <c r="CD18" s="2146"/>
      <c r="CE18" s="2146"/>
      <c r="CF18" s="2146"/>
      <c r="CG18" s="2146"/>
      <c r="CH18" s="2146"/>
      <c r="CI18" s="2146"/>
      <c r="CJ18" s="2146"/>
      <c r="CK18" s="2146"/>
      <c r="CL18" s="2146"/>
      <c r="CM18" s="2146"/>
      <c r="CN18" s="2146"/>
      <c r="CO18" s="2146"/>
      <c r="CP18" s="2146"/>
      <c r="CQ18" s="2146"/>
      <c r="CR18" s="2146"/>
      <c r="CS18" s="2146"/>
      <c r="CT18" s="2146"/>
      <c r="CU18" s="2146"/>
      <c r="CV18" s="2146"/>
      <c r="CW18" s="2146"/>
      <c r="CX18" s="2146"/>
      <c r="CY18" s="2146"/>
      <c r="CZ18" s="2146"/>
    </row>
    <row r="19" s="135" customFormat="true" ht="15" customHeight="true" x14ac:dyDescent="0.2">
      <c r="A19" s="2841"/>
      <c r="B19" s="2020" t="s">
        <v>16</v>
      </c>
      <c r="C19" s="1410">
        <f>C16*C22/100</f>
        <v>15.578913901904343</v>
      </c>
      <c r="D19" s="1411">
        <f>D16*D22/100</f>
        <v>15.37526650564039</v>
      </c>
      <c r="E19" s="1411">
        <f t="shared" ref="E19:AB19" si="1">E16*E22/100</f>
        <v>18.476540601192724</v>
      </c>
      <c r="F19" s="1411">
        <f t="shared" si="1"/>
        <v>19.345325802333786</v>
      </c>
      <c r="G19" s="1412">
        <f t="shared" si="1"/>
        <v>8.8086823602878184</v>
      </c>
      <c r="H19" s="1413">
        <f t="shared" si="1"/>
        <v>20.491951848624016</v>
      </c>
      <c r="I19" s="1411">
        <f t="shared" si="1"/>
        <v>11.509102232929852</v>
      </c>
      <c r="J19" s="1411">
        <f t="shared" si="1"/>
        <v>4.0776334575684308</v>
      </c>
      <c r="K19" s="1411">
        <f t="shared" si="1"/>
        <v>1.8097837537760411</v>
      </c>
      <c r="L19" s="1414">
        <f t="shared" si="1"/>
        <v>0.58972692789589309</v>
      </c>
      <c r="M19" s="1410">
        <f t="shared" si="1"/>
        <v>15.319471912406454</v>
      </c>
      <c r="N19" s="1411">
        <f t="shared" si="1"/>
        <v>14.179757381731951</v>
      </c>
      <c r="O19" s="1411">
        <f t="shared" si="1"/>
        <v>18.544091047486784</v>
      </c>
      <c r="P19" s="1411">
        <f t="shared" si="1"/>
        <v>19.878456730621387</v>
      </c>
      <c r="Q19" s="1412">
        <f t="shared" si="1"/>
        <v>16.861365687779923</v>
      </c>
      <c r="R19" s="1413">
        <f t="shared" si="1"/>
        <v>1.4768097679515566</v>
      </c>
      <c r="S19" s="1411">
        <f t="shared" si="1"/>
        <v>17.730891280596619</v>
      </c>
      <c r="T19" s="1411">
        <f t="shared" si="1"/>
        <v>18.242302267360429</v>
      </c>
      <c r="U19" s="1411">
        <f t="shared" si="1"/>
        <v>21.581113049883456</v>
      </c>
      <c r="V19" s="1411">
        <f t="shared" si="1"/>
        <v>12.922213443129206</v>
      </c>
      <c r="W19" s="1411">
        <f t="shared" si="1"/>
        <v>7.9769112487975011</v>
      </c>
      <c r="X19" s="1411">
        <f t="shared" si="1"/>
        <v>10.212717744214352</v>
      </c>
      <c r="Y19" s="1411">
        <f t="shared" si="1"/>
        <v>12.114729575903471</v>
      </c>
      <c r="Z19" s="1411">
        <f t="shared" si="1"/>
        <v>19.792585579875453</v>
      </c>
      <c r="AA19" s="1411">
        <f t="shared" si="1"/>
        <v>14.240127005500124</v>
      </c>
      <c r="AB19" s="1414">
        <f t="shared" si="1"/>
        <v>20.145903976784133</v>
      </c>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694"/>
      <c r="BA19" s="2539"/>
      <c r="BB19" s="148" t="s">
        <v>16</v>
      </c>
      <c r="BC19" s="1219" t="s">
        <v>35</v>
      </c>
      <c r="BD19" s="1239" t="s">
        <v>35</v>
      </c>
      <c r="BE19" s="1239" t="s">
        <v>35</v>
      </c>
      <c r="BF19" s="1239" t="s">
        <v>35</v>
      </c>
      <c r="BG19" s="1260" t="s">
        <v>35</v>
      </c>
      <c r="BH19" s="1281" t="s">
        <v>35</v>
      </c>
      <c r="BI19" s="1239" t="s">
        <v>35</v>
      </c>
      <c r="BJ19" s="1239" t="s">
        <v>35</v>
      </c>
      <c r="BK19" s="1239" t="s">
        <v>35</v>
      </c>
      <c r="BL19" s="1260" t="s">
        <v>35</v>
      </c>
      <c r="BM19" s="1281" t="s">
        <v>35</v>
      </c>
      <c r="BN19" s="1239" t="s">
        <v>35</v>
      </c>
      <c r="BO19" s="1239" t="s">
        <v>35</v>
      </c>
      <c r="BP19" s="1239" t="s">
        <v>35</v>
      </c>
      <c r="BQ19" s="1260" t="s">
        <v>35</v>
      </c>
      <c r="BR19" s="1281" t="s">
        <v>35</v>
      </c>
      <c r="BS19" s="1239" t="s">
        <v>35</v>
      </c>
      <c r="BT19" s="1239" t="s">
        <v>35</v>
      </c>
      <c r="BU19" s="1239" t="s">
        <v>35</v>
      </c>
      <c r="BV19" s="1239" t="s">
        <v>35</v>
      </c>
      <c r="BW19" s="1239" t="s">
        <v>35</v>
      </c>
      <c r="BX19" s="1239" t="s">
        <v>35</v>
      </c>
      <c r="BY19" s="1301" t="s">
        <v>35</v>
      </c>
      <c r="BZ19" s="1301" t="s">
        <v>35</v>
      </c>
      <c r="CA19" s="1301" t="s">
        <v>35</v>
      </c>
      <c r="CB19" s="1301" t="s">
        <v>35</v>
      </c>
      <c r="CC19" s="2146"/>
      <c r="CD19" s="2146"/>
      <c r="CE19" s="2146"/>
      <c r="CF19" s="2146"/>
      <c r="CG19" s="2146"/>
      <c r="CH19" s="2146"/>
      <c r="CI19" s="2146"/>
      <c r="CJ19" s="2146"/>
      <c r="CK19" s="2146"/>
      <c r="CL19" s="2146"/>
      <c r="CM19" s="2146"/>
      <c r="CN19" s="2146"/>
      <c r="CO19" s="2146"/>
      <c r="CP19" s="2146"/>
      <c r="CQ19" s="2146"/>
      <c r="CR19" s="2146"/>
      <c r="CS19" s="2146"/>
      <c r="CT19" s="2146"/>
      <c r="CU19" s="2146"/>
      <c r="CV19" s="2146"/>
      <c r="CW19" s="2146"/>
      <c r="CX19" s="2146"/>
      <c r="CY19" s="2146"/>
      <c r="CZ19" s="2146"/>
    </row>
    <row r="20" s="135" customFormat="true" ht="15" customHeight="true" x14ac:dyDescent="0.2">
      <c r="A20" s="2841"/>
      <c r="B20" s="2020" t="s">
        <v>22</v>
      </c>
      <c r="C20" s="1410">
        <f>100-C18-C19-C21</f>
        <v>38.236284620954081</v>
      </c>
      <c r="D20" s="1411">
        <f>100-D18-D19-D21</f>
        <v>34.924524993279817</v>
      </c>
      <c r="E20" s="1411">
        <f t="shared" ref="E20:AB20" si="2">100-E18-E19-E21</f>
        <v>29.839966586349153</v>
      </c>
      <c r="F20" s="1411">
        <f t="shared" si="2"/>
        <v>23.468359996227385</v>
      </c>
      <c r="G20" s="1412">
        <f t="shared" si="2"/>
        <v>5.3456315714077958</v>
      </c>
      <c r="H20" s="1413">
        <f t="shared" si="2"/>
        <v>7.8455278388146841</v>
      </c>
      <c r="I20" s="1411">
        <f t="shared" si="2"/>
        <v>0.50145673534723356</v>
      </c>
      <c r="J20" s="1411">
        <f t="shared" si="2"/>
        <v>0.48234364192275725</v>
      </c>
      <c r="K20" s="1411">
        <f t="shared" si="2"/>
        <v>0.12148957442089582</v>
      </c>
      <c r="L20" s="1414">
        <f t="shared" si="2"/>
        <v>7.1145145410326238E-3</v>
      </c>
      <c r="M20" s="1410">
        <f t="shared" si="2"/>
        <v>38.474370933364128</v>
      </c>
      <c r="N20" s="1411">
        <f t="shared" si="2"/>
        <v>37.710421642098325</v>
      </c>
      <c r="O20" s="1411">
        <f t="shared" si="2"/>
        <v>31.111144272946049</v>
      </c>
      <c r="P20" s="1411">
        <f t="shared" si="2"/>
        <v>27.037594020832831</v>
      </c>
      <c r="Q20" s="1412">
        <f t="shared" si="2"/>
        <v>20.2103201897208</v>
      </c>
      <c r="R20" s="1413">
        <f t="shared" si="2"/>
        <v>0.27949280876816229</v>
      </c>
      <c r="S20" s="1411">
        <f t="shared" si="2"/>
        <v>21.613973047257929</v>
      </c>
      <c r="T20" s="1411">
        <f t="shared" si="2"/>
        <v>31.32432448933028</v>
      </c>
      <c r="U20" s="1411">
        <f t="shared" si="2"/>
        <v>12.013784913071635</v>
      </c>
      <c r="V20" s="1411">
        <f t="shared" si="2"/>
        <v>9.6765941901113859</v>
      </c>
      <c r="W20" s="1411">
        <f t="shared" si="2"/>
        <v>5.2352717739249712</v>
      </c>
      <c r="X20" s="1411">
        <f t="shared" si="2"/>
        <v>18.325261180658782</v>
      </c>
      <c r="Y20" s="1411">
        <f t="shared" si="2"/>
        <v>30.164819606954364</v>
      </c>
      <c r="Z20" s="1411">
        <f t="shared" si="2"/>
        <v>22.904603456007973</v>
      </c>
      <c r="AA20" s="1411">
        <f t="shared" si="2"/>
        <v>30.351925948776721</v>
      </c>
      <c r="AB20" s="1414">
        <f t="shared" si="2"/>
        <v>15.411056635045815</v>
      </c>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694"/>
      <c r="BA20" s="2539"/>
      <c r="BB20" s="148" t="s">
        <v>22</v>
      </c>
      <c r="BC20" s="1219" t="s">
        <v>35</v>
      </c>
      <c r="BD20" s="1239" t="s">
        <v>35</v>
      </c>
      <c r="BE20" s="1239" t="s">
        <v>35</v>
      </c>
      <c r="BF20" s="1239" t="s">
        <v>35</v>
      </c>
      <c r="BG20" s="1260" t="s">
        <v>35</v>
      </c>
      <c r="BH20" s="1281" t="s">
        <v>35</v>
      </c>
      <c r="BI20" s="1239" t="s">
        <v>35</v>
      </c>
      <c r="BJ20" s="1239" t="s">
        <v>35</v>
      </c>
      <c r="BK20" s="1239" t="s">
        <v>35</v>
      </c>
      <c r="BL20" s="1260" t="s">
        <v>35</v>
      </c>
      <c r="BM20" s="1281" t="s">
        <v>35</v>
      </c>
      <c r="BN20" s="1239" t="s">
        <v>35</v>
      </c>
      <c r="BO20" s="1239" t="s">
        <v>35</v>
      </c>
      <c r="BP20" s="1239" t="s">
        <v>35</v>
      </c>
      <c r="BQ20" s="1260" t="s">
        <v>35</v>
      </c>
      <c r="BR20" s="1281" t="s">
        <v>35</v>
      </c>
      <c r="BS20" s="1239" t="s">
        <v>35</v>
      </c>
      <c r="BT20" s="1239" t="s">
        <v>35</v>
      </c>
      <c r="BU20" s="1239" t="s">
        <v>35</v>
      </c>
      <c r="BV20" s="1239" t="s">
        <v>35</v>
      </c>
      <c r="BW20" s="1239" t="s">
        <v>35</v>
      </c>
      <c r="BX20" s="1239" t="s">
        <v>35</v>
      </c>
      <c r="BY20" s="1301" t="s">
        <v>35</v>
      </c>
      <c r="BZ20" s="1301" t="s">
        <v>35</v>
      </c>
      <c r="CA20" s="1301" t="s">
        <v>35</v>
      </c>
      <c r="CB20" s="1301" t="s">
        <v>35</v>
      </c>
      <c r="CC20" s="2146"/>
      <c r="CD20" s="2146"/>
      <c r="CE20" s="2146"/>
      <c r="CF20" s="2146"/>
      <c r="CG20" s="2146"/>
      <c r="CH20" s="2146"/>
      <c r="CI20" s="2146"/>
      <c r="CJ20" s="2146"/>
      <c r="CK20" s="2146"/>
      <c r="CL20" s="2146"/>
      <c r="CM20" s="2146"/>
      <c r="CN20" s="2146"/>
      <c r="CO20" s="2146"/>
      <c r="CP20" s="2146"/>
      <c r="CQ20" s="2146"/>
      <c r="CR20" s="2146"/>
      <c r="CS20" s="2146"/>
      <c r="CT20" s="2146"/>
      <c r="CU20" s="2146"/>
      <c r="CV20" s="2146"/>
      <c r="CW20" s="2146"/>
      <c r="CX20" s="2146"/>
      <c r="CY20" s="2146"/>
      <c r="CZ20" s="2146"/>
    </row>
    <row r="21" s="135" customFormat="true" ht="15" customHeight="true" x14ac:dyDescent="0.2">
      <c r="A21" s="2841"/>
      <c r="B21" s="2020" t="s">
        <v>17</v>
      </c>
      <c r="C21" s="1876">
        <v>19.267513206066088</v>
      </c>
      <c r="D21" s="1877">
        <v>14.041659050230601</v>
      </c>
      <c r="E21" s="1877">
        <v>11.335061191673358</v>
      </c>
      <c r="F21" s="1877">
        <v>10.367843034096786</v>
      </c>
      <c r="G21" s="1878">
        <v>2.2611047392446979</v>
      </c>
      <c r="H21" s="1879">
        <v>2.0700508996318394</v>
      </c>
      <c r="I21" s="1877">
        <v>0.69541028764057999</v>
      </c>
      <c r="J21" s="1877">
        <v>9.2169038569924852E-2</v>
      </c>
      <c r="K21" s="1877">
        <v>3.1891040009103117E-3</v>
      </c>
      <c r="L21" s="1880">
        <v>0</v>
      </c>
      <c r="M21" s="1881">
        <v>20.072558234105429</v>
      </c>
      <c r="N21" s="1877">
        <v>14.620396691817778</v>
      </c>
      <c r="O21" s="1877">
        <v>12.233327746143004</v>
      </c>
      <c r="P21" s="1877">
        <v>12.909750844683781</v>
      </c>
      <c r="Q21" s="1878">
        <v>7.4881097513986488</v>
      </c>
      <c r="R21" s="1879">
        <v>0</v>
      </c>
      <c r="S21" s="1877">
        <v>25.392190158994666</v>
      </c>
      <c r="T21" s="1877">
        <v>7.8058940502172245</v>
      </c>
      <c r="U21" s="1877">
        <v>7.0981595418461483</v>
      </c>
      <c r="V21" s="1877">
        <v>2.9815824055570541</v>
      </c>
      <c r="W21" s="1877">
        <v>12.010328393436666</v>
      </c>
      <c r="X21" s="1877">
        <v>2.5047435476693463</v>
      </c>
      <c r="Y21" s="1877">
        <v>9.3263626374273123</v>
      </c>
      <c r="Z21" s="1877">
        <v>19.926884867700242</v>
      </c>
      <c r="AA21" s="1877">
        <v>21.252512597785572</v>
      </c>
      <c r="AB21" s="2286">
        <v>9.9828607818535264</v>
      </c>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694"/>
      <c r="BA21" s="2539"/>
      <c r="BB21" s="148" t="s">
        <v>17</v>
      </c>
      <c r="BC21" s="1219" t="s">
        <v>35</v>
      </c>
      <c r="BD21" s="1239" t="s">
        <v>35</v>
      </c>
      <c r="BE21" s="1239" t="s">
        <v>35</v>
      </c>
      <c r="BF21" s="1239" t="s">
        <v>35</v>
      </c>
      <c r="BG21" s="1260" t="s">
        <v>35</v>
      </c>
      <c r="BH21" s="1281" t="s">
        <v>35</v>
      </c>
      <c r="BI21" s="1239" t="s">
        <v>35</v>
      </c>
      <c r="BJ21" s="1239" t="s">
        <v>35</v>
      </c>
      <c r="BK21" s="1239" t="s">
        <v>35</v>
      </c>
      <c r="BL21" s="1260" t="s">
        <v>35</v>
      </c>
      <c r="BM21" s="1281" t="s">
        <v>35</v>
      </c>
      <c r="BN21" s="1239" t="s">
        <v>35</v>
      </c>
      <c r="BO21" s="1239" t="s">
        <v>35</v>
      </c>
      <c r="BP21" s="1239" t="s">
        <v>35</v>
      </c>
      <c r="BQ21" s="1260" t="s">
        <v>35</v>
      </c>
      <c r="BR21" s="1281" t="s">
        <v>35</v>
      </c>
      <c r="BS21" s="1239" t="s">
        <v>35</v>
      </c>
      <c r="BT21" s="1239" t="s">
        <v>35</v>
      </c>
      <c r="BU21" s="1239" t="s">
        <v>35</v>
      </c>
      <c r="BV21" s="1239" t="s">
        <v>35</v>
      </c>
      <c r="BW21" s="1239" t="s">
        <v>35</v>
      </c>
      <c r="BX21" s="1239" t="s">
        <v>35</v>
      </c>
      <c r="BY21" s="1301" t="s">
        <v>35</v>
      </c>
      <c r="BZ21" s="1301" t="s">
        <v>35</v>
      </c>
      <c r="CA21" s="1301" t="s">
        <v>35</v>
      </c>
      <c r="CB21" s="1301" t="s">
        <v>35</v>
      </c>
      <c r="CC21" s="2146"/>
      <c r="CD21" s="2146"/>
      <c r="CE21" s="2146"/>
      <c r="CF21" s="2146"/>
      <c r="CG21" s="2146"/>
      <c r="CH21" s="2146"/>
      <c r="CI21" s="2146"/>
      <c r="CJ21" s="2146"/>
      <c r="CK21" s="2146"/>
      <c r="CL21" s="2146"/>
      <c r="CM21" s="2146"/>
      <c r="CN21" s="2146"/>
      <c r="CO21" s="2146"/>
      <c r="CP21" s="2146"/>
      <c r="CQ21" s="2146"/>
      <c r="CR21" s="2146"/>
      <c r="CS21" s="2146"/>
      <c r="CT21" s="2146"/>
      <c r="CU21" s="2146"/>
      <c r="CV21" s="2146"/>
      <c r="CW21" s="2146"/>
      <c r="CX21" s="2146"/>
      <c r="CY21" s="2146"/>
      <c r="CZ21" s="2146"/>
    </row>
    <row r="22" s="135" customFormat="true" ht="15" customHeight="true" x14ac:dyDescent="0.2">
      <c r="A22" s="2841" t="s">
        <v>54</v>
      </c>
      <c r="B22" s="2020" t="s">
        <v>49</v>
      </c>
      <c r="C22" s="1876">
        <v>36.659543924632871</v>
      </c>
      <c r="D22" s="1877">
        <v>30.127605034961626</v>
      </c>
      <c r="E22" s="1877">
        <v>31.409348620635175</v>
      </c>
      <c r="F22" s="1877">
        <v>29.238536311935249</v>
      </c>
      <c r="G22" s="1878">
        <v>9.5339010751964821</v>
      </c>
      <c r="H22" s="1879">
        <v>22.747497915457721</v>
      </c>
      <c r="I22" s="1877">
        <v>11.648519521752</v>
      </c>
      <c r="J22" s="1877">
        <v>4.1011953448765244</v>
      </c>
      <c r="K22" s="1877">
        <v>1.8120429850222017</v>
      </c>
      <c r="L22" s="1880">
        <v>0.58976888708912345</v>
      </c>
      <c r="M22" s="1881">
        <v>36.956181061462971</v>
      </c>
      <c r="N22" s="1877">
        <v>29.746173284574549</v>
      </c>
      <c r="O22" s="1877">
        <v>32.731300383847625</v>
      </c>
      <c r="P22" s="1877">
        <v>33.101711633074444</v>
      </c>
      <c r="Q22" s="1878">
        <v>23.320884559005361</v>
      </c>
      <c r="R22" s="1879">
        <v>1.4809489136667853</v>
      </c>
      <c r="S22" s="1877">
        <v>33.458402624451224</v>
      </c>
      <c r="T22" s="1877">
        <v>29.969390113898431</v>
      </c>
      <c r="U22" s="1877">
        <v>26.680222320161235</v>
      </c>
      <c r="V22" s="1877">
        <v>14.794989318357146</v>
      </c>
      <c r="W22" s="1877">
        <v>9.639259380685413</v>
      </c>
      <c r="X22" s="1877">
        <v>12.899732669137357</v>
      </c>
      <c r="Y22" s="1877">
        <v>20.021428322781279</v>
      </c>
      <c r="Z22" s="1877">
        <v>34.621481300664328</v>
      </c>
      <c r="AA22" s="1877">
        <v>29.424448395336444</v>
      </c>
      <c r="AB22" s="2286">
        <v>27.003031494576152</v>
      </c>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694"/>
      <c r="BA22" s="2539" t="s">
        <v>54</v>
      </c>
      <c r="BB22" s="148" t="s">
        <v>49</v>
      </c>
      <c r="BC22" s="1219" t="s">
        <v>35</v>
      </c>
      <c r="BD22" s="1239" t="s">
        <v>35</v>
      </c>
      <c r="BE22" s="1239" t="s">
        <v>35</v>
      </c>
      <c r="BF22" s="1239" t="s">
        <v>35</v>
      </c>
      <c r="BG22" s="1260" t="s">
        <v>35</v>
      </c>
      <c r="BH22" s="1281" t="s">
        <v>35</v>
      </c>
      <c r="BI22" s="1239" t="s">
        <v>35</v>
      </c>
      <c r="BJ22" s="1239" t="s">
        <v>35</v>
      </c>
      <c r="BK22" s="1239" t="s">
        <v>35</v>
      </c>
      <c r="BL22" s="1260" t="s">
        <v>35</v>
      </c>
      <c r="BM22" s="1281" t="s">
        <v>35</v>
      </c>
      <c r="BN22" s="1239" t="s">
        <v>35</v>
      </c>
      <c r="BO22" s="1239" t="s">
        <v>35</v>
      </c>
      <c r="BP22" s="1239" t="s">
        <v>35</v>
      </c>
      <c r="BQ22" s="1260" t="s">
        <v>35</v>
      </c>
      <c r="BR22" s="1281" t="s">
        <v>35</v>
      </c>
      <c r="BS22" s="1239" t="s">
        <v>35</v>
      </c>
      <c r="BT22" s="1239" t="s">
        <v>35</v>
      </c>
      <c r="BU22" s="1239" t="s">
        <v>35</v>
      </c>
      <c r="BV22" s="1239" t="s">
        <v>35</v>
      </c>
      <c r="BW22" s="1239" t="s">
        <v>35</v>
      </c>
      <c r="BX22" s="1239" t="s">
        <v>35</v>
      </c>
      <c r="BY22" s="1301" t="s">
        <v>35</v>
      </c>
      <c r="BZ22" s="1301" t="s">
        <v>35</v>
      </c>
      <c r="CA22" s="1301" t="s">
        <v>35</v>
      </c>
      <c r="CB22" s="1301" t="s">
        <v>35</v>
      </c>
      <c r="CC22" s="2146"/>
      <c r="CD22" s="2146"/>
      <c r="CE22" s="2146"/>
      <c r="CF22" s="2146"/>
      <c r="CG22" s="2146"/>
      <c r="CH22" s="2146"/>
      <c r="CI22" s="2146"/>
      <c r="CJ22" s="2146"/>
      <c r="CK22" s="2146"/>
      <c r="CL22" s="2146"/>
      <c r="CM22" s="2146"/>
      <c r="CN22" s="2146"/>
      <c r="CO22" s="2146"/>
      <c r="CP22" s="2146"/>
      <c r="CQ22" s="2146"/>
      <c r="CR22" s="2146"/>
      <c r="CS22" s="2146"/>
      <c r="CT22" s="2146"/>
      <c r="CU22" s="2146"/>
      <c r="CV22" s="2146"/>
      <c r="CW22" s="2146"/>
      <c r="CX22" s="2146"/>
      <c r="CY22" s="2146"/>
      <c r="CZ22" s="2146"/>
    </row>
    <row r="23" s="135" customFormat="true" ht="15" customHeight="true" x14ac:dyDescent="0.2">
      <c r="A23" s="2842"/>
      <c r="B23" s="2021" t="s">
        <v>48</v>
      </c>
      <c r="C23" s="1882">
        <v>63.340456075367044</v>
      </c>
      <c r="D23" s="1883">
        <v>69.872394965038467</v>
      </c>
      <c r="E23" s="1883">
        <v>68.590651379364758</v>
      </c>
      <c r="F23" s="1883">
        <v>70.761463688064737</v>
      </c>
      <c r="G23" s="1884">
        <v>90.466098924803575</v>
      </c>
      <c r="H23" s="1885">
        <v>77.252502084542357</v>
      </c>
      <c r="I23" s="1883">
        <v>88.351480478248007</v>
      </c>
      <c r="J23" s="1883">
        <v>95.898804655123541</v>
      </c>
      <c r="K23" s="1883">
        <v>98.187957014977783</v>
      </c>
      <c r="L23" s="1886">
        <v>99.410231112910864</v>
      </c>
      <c r="M23" s="1887">
        <v>63.043818938536965</v>
      </c>
      <c r="N23" s="1883">
        <v>70.253826715425475</v>
      </c>
      <c r="O23" s="1883">
        <v>67.268699616152475</v>
      </c>
      <c r="P23" s="1883">
        <v>66.898288366925442</v>
      </c>
      <c r="Q23" s="1884">
        <v>76.679115440994607</v>
      </c>
      <c r="R23" s="1885">
        <v>98.519051086333192</v>
      </c>
      <c r="S23" s="1883">
        <v>66.541597375548562</v>
      </c>
      <c r="T23" s="1883">
        <v>70.030609886101587</v>
      </c>
      <c r="U23" s="1883">
        <v>73.319777679838708</v>
      </c>
      <c r="V23" s="1883">
        <v>85.205010681642932</v>
      </c>
      <c r="W23" s="1883">
        <v>90.360740619314669</v>
      </c>
      <c r="X23" s="1883">
        <v>87.100267330862707</v>
      </c>
      <c r="Y23" s="1883">
        <v>79.978571677218753</v>
      </c>
      <c r="Z23" s="1883">
        <v>65.378518699335729</v>
      </c>
      <c r="AA23" s="1883">
        <v>70.575551604663502</v>
      </c>
      <c r="AB23" s="2287">
        <v>72.996968505423993</v>
      </c>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694"/>
      <c r="BA23" s="2540"/>
      <c r="BB23" s="149" t="s">
        <v>48</v>
      </c>
      <c r="BC23" s="1220" t="s">
        <v>35</v>
      </c>
      <c r="BD23" s="1240" t="s">
        <v>35</v>
      </c>
      <c r="BE23" s="1240" t="s">
        <v>35</v>
      </c>
      <c r="BF23" s="1240" t="s">
        <v>35</v>
      </c>
      <c r="BG23" s="1261" t="s">
        <v>35</v>
      </c>
      <c r="BH23" s="1282" t="s">
        <v>35</v>
      </c>
      <c r="BI23" s="1240" t="s">
        <v>35</v>
      </c>
      <c r="BJ23" s="1240" t="s">
        <v>35</v>
      </c>
      <c r="BK23" s="1240" t="s">
        <v>35</v>
      </c>
      <c r="BL23" s="1261" t="s">
        <v>35</v>
      </c>
      <c r="BM23" s="1282" t="s">
        <v>35</v>
      </c>
      <c r="BN23" s="1240" t="s">
        <v>35</v>
      </c>
      <c r="BO23" s="1240" t="s">
        <v>35</v>
      </c>
      <c r="BP23" s="1240" t="s">
        <v>35</v>
      </c>
      <c r="BQ23" s="1261" t="s">
        <v>35</v>
      </c>
      <c r="BR23" s="1282" t="s">
        <v>35</v>
      </c>
      <c r="BS23" s="1240" t="s">
        <v>35</v>
      </c>
      <c r="BT23" s="1240" t="s">
        <v>35</v>
      </c>
      <c r="BU23" s="1240" t="s">
        <v>35</v>
      </c>
      <c r="BV23" s="1240" t="s">
        <v>35</v>
      </c>
      <c r="BW23" s="1240" t="s">
        <v>35</v>
      </c>
      <c r="BX23" s="1240" t="s">
        <v>35</v>
      </c>
      <c r="BY23" s="1302" t="s">
        <v>35</v>
      </c>
      <c r="BZ23" s="1302" t="s">
        <v>35</v>
      </c>
      <c r="CA23" s="1302" t="s">
        <v>35</v>
      </c>
      <c r="CB23" s="1302" t="s">
        <v>35</v>
      </c>
      <c r="CC23" s="2147"/>
      <c r="CD23" s="2147"/>
      <c r="CE23" s="2147"/>
      <c r="CF23" s="2147"/>
      <c r="CG23" s="2147"/>
      <c r="CH23" s="2147"/>
      <c r="CI23" s="2147"/>
      <c r="CJ23" s="2147"/>
      <c r="CK23" s="2147"/>
      <c r="CL23" s="2147"/>
      <c r="CM23" s="2147"/>
      <c r="CN23" s="2147"/>
      <c r="CO23" s="2147"/>
      <c r="CP23" s="2147"/>
      <c r="CQ23" s="2147"/>
      <c r="CR23" s="2147"/>
      <c r="CS23" s="2147"/>
      <c r="CT23" s="2147"/>
      <c r="CU23" s="2147"/>
      <c r="CV23" s="2147"/>
      <c r="CW23" s="2147"/>
      <c r="CX23" s="2147"/>
      <c r="CY23" s="2147"/>
      <c r="CZ23" s="2147"/>
    </row>
    <row r="24" s="131" customFormat="true" ht="15" hidden="true" customHeight="true" x14ac:dyDescent="0.2">
      <c r="A24" s="2479" t="s">
        <v>47</v>
      </c>
      <c r="B24" s="248" t="s">
        <v>59</v>
      </c>
      <c r="C24" s="254"/>
      <c r="D24" s="255"/>
      <c r="E24" s="255"/>
      <c r="F24" s="255"/>
      <c r="G24" s="256"/>
      <c r="H24" s="257"/>
      <c r="I24" s="255"/>
      <c r="J24" s="255"/>
      <c r="K24" s="255"/>
      <c r="L24" s="258"/>
      <c r="M24" s="254"/>
      <c r="N24" s="255"/>
      <c r="O24" s="255"/>
      <c r="P24" s="255"/>
      <c r="Q24" s="256"/>
      <c r="R24" s="257"/>
      <c r="S24" s="255"/>
      <c r="T24" s="255"/>
      <c r="U24" s="255"/>
      <c r="V24" s="255"/>
      <c r="W24" s="255"/>
      <c r="X24" s="255"/>
      <c r="Y24" s="255"/>
      <c r="Z24" s="255"/>
      <c r="AA24" s="255"/>
      <c r="AB24" s="258"/>
      <c r="AC24" s="667"/>
      <c r="AD24" s="667"/>
      <c r="AE24" s="667"/>
      <c r="AF24" s="667"/>
      <c r="AG24" s="667"/>
      <c r="AH24" s="667"/>
      <c r="AI24" s="667"/>
      <c r="AJ24" s="667"/>
      <c r="AK24" s="667"/>
      <c r="AL24" s="667"/>
      <c r="AM24" s="667"/>
      <c r="AN24" s="667"/>
      <c r="AO24" s="667"/>
      <c r="AP24" s="667"/>
      <c r="AQ24" s="667"/>
      <c r="AR24" s="667"/>
      <c r="AS24" s="667"/>
      <c r="AT24" s="667"/>
      <c r="AU24" s="667"/>
      <c r="AV24" s="667"/>
      <c r="AW24" s="667"/>
      <c r="AX24" s="667"/>
      <c r="AY24" s="667"/>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480"/>
      <c r="B25" s="240" t="s">
        <v>58</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0"/>
      <c r="AA25" s="260"/>
      <c r="AB25" s="263"/>
      <c r="AC25" s="667"/>
      <c r="AD25" s="667"/>
      <c r="AE25" s="667"/>
      <c r="AF25" s="667"/>
      <c r="AG25" s="667"/>
      <c r="AH25" s="667"/>
      <c r="AI25" s="667"/>
      <c r="AJ25" s="667"/>
      <c r="AK25" s="667"/>
      <c r="AL25" s="667"/>
      <c r="AM25" s="667"/>
      <c r="AN25" s="667"/>
      <c r="AO25" s="667"/>
      <c r="AP25" s="667"/>
      <c r="AQ25" s="667"/>
      <c r="AR25" s="667"/>
      <c r="AS25" s="667"/>
      <c r="AT25" s="667"/>
      <c r="AU25" s="667"/>
      <c r="AV25" s="667"/>
      <c r="AW25" s="667"/>
      <c r="AX25" s="667"/>
      <c r="AY25" s="667"/>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481"/>
      <c r="B26" s="241" t="s">
        <v>46</v>
      </c>
      <c r="C26" s="264"/>
      <c r="D26" s="265"/>
      <c r="E26" s="265"/>
      <c r="F26" s="265"/>
      <c r="G26" s="266"/>
      <c r="H26" s="267"/>
      <c r="I26" s="265"/>
      <c r="J26" s="265"/>
      <c r="K26" s="265"/>
      <c r="L26" s="268"/>
      <c r="M26" s="264"/>
      <c r="N26" s="265"/>
      <c r="O26" s="265"/>
      <c r="P26" s="265"/>
      <c r="Q26" s="266"/>
      <c r="R26" s="2063"/>
      <c r="S26" s="2064"/>
      <c r="T26" s="2064"/>
      <c r="U26" s="2064"/>
      <c r="V26" s="2064"/>
      <c r="W26" s="2064"/>
      <c r="X26" s="2064"/>
      <c r="Y26" s="2064"/>
      <c r="Z26" s="2064"/>
      <c r="AA26" s="2064"/>
      <c r="AB26" s="2065"/>
      <c r="AC26" s="667"/>
      <c r="AD26" s="667"/>
      <c r="AE26" s="667"/>
      <c r="AF26" s="667"/>
      <c r="AG26" s="667"/>
      <c r="AH26" s="667"/>
      <c r="AI26" s="667"/>
      <c r="AJ26" s="667"/>
      <c r="AK26" s="667"/>
      <c r="AL26" s="667"/>
      <c r="AM26" s="667"/>
      <c r="AN26" s="667"/>
      <c r="AO26" s="667"/>
      <c r="AP26" s="667"/>
      <c r="AQ26" s="667"/>
      <c r="AR26" s="667"/>
      <c r="AS26" s="667"/>
      <c r="AT26" s="667"/>
      <c r="AU26" s="667"/>
      <c r="AV26" s="667"/>
      <c r="AW26" s="667"/>
      <c r="AX26" s="667"/>
      <c r="AY26" s="667"/>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135" customFormat="true" ht="15" customHeight="true" x14ac:dyDescent="0.2">
      <c r="A27" s="130"/>
      <c r="B27" s="183"/>
      <c r="C27" s="2508" t="s">
        <v>114</v>
      </c>
      <c r="D27" s="2509"/>
      <c r="E27" s="2509"/>
      <c r="F27" s="2509"/>
      <c r="G27" s="2510"/>
      <c r="H27" s="2822" t="s">
        <v>38</v>
      </c>
      <c r="I27" s="2823"/>
      <c r="J27" s="2823"/>
      <c r="K27" s="2823"/>
      <c r="L27" s="2824"/>
      <c r="M27" s="2825" t="s">
        <v>37</v>
      </c>
      <c r="N27" s="2823"/>
      <c r="O27" s="2823"/>
      <c r="P27" s="2823"/>
      <c r="Q27" s="2824"/>
      <c r="R27" s="2268" t="s">
        <v>137</v>
      </c>
      <c r="S27" s="2275"/>
      <c r="T27" s="2275"/>
      <c r="U27" s="2275"/>
      <c r="V27" s="2275"/>
      <c r="W27" s="2275"/>
      <c r="X27" s="2275"/>
      <c r="Y27" s="2275"/>
      <c r="Z27" s="2275"/>
      <c r="AA27" s="2275"/>
      <c r="AB27" s="2276"/>
      <c r="AC27" s="312"/>
      <c r="AD27" s="312"/>
      <c r="AE27" s="312"/>
      <c r="AF27" s="312"/>
      <c r="AG27" s="312"/>
      <c r="AH27" s="312"/>
      <c r="AI27" s="312"/>
      <c r="AJ27" s="312"/>
      <c r="AK27" s="312"/>
      <c r="AL27" s="312"/>
      <c r="AM27" s="312"/>
      <c r="AN27" s="312"/>
      <c r="AO27" s="312"/>
      <c r="AP27" s="312"/>
      <c r="AQ27" s="312"/>
      <c r="AR27" s="312"/>
      <c r="AS27" s="312"/>
      <c r="AT27" s="312"/>
      <c r="AU27" s="312"/>
      <c r="AV27" s="312"/>
      <c r="AW27" s="312"/>
      <c r="AX27" s="312"/>
      <c r="AY27" s="312"/>
      <c r="AZ27" s="694"/>
      <c r="BA27" s="217" t="s">
        <v>128</v>
      </c>
      <c r="BB27" s="115" t="s">
        <v>95</v>
      </c>
      <c r="BC27" s="2541" t="s">
        <v>114</v>
      </c>
      <c r="BD27" s="2542"/>
      <c r="BE27" s="2542"/>
      <c r="BF27" s="2542"/>
      <c r="BG27" s="2543"/>
      <c r="BH27" s="2544" t="s">
        <v>38</v>
      </c>
      <c r="BI27" s="2542"/>
      <c r="BJ27" s="2542"/>
      <c r="BK27" s="2542"/>
      <c r="BL27" s="2543"/>
      <c r="BM27" s="2544" t="s">
        <v>37</v>
      </c>
      <c r="BN27" s="2542"/>
      <c r="BO27" s="2542"/>
      <c r="BP27" s="2542"/>
      <c r="BQ27" s="2545"/>
      <c r="BR27" s="2073" t="s">
        <v>137</v>
      </c>
      <c r="BS27" s="2074"/>
      <c r="BT27" s="2074"/>
      <c r="BU27" s="2074"/>
      <c r="BV27" s="2074"/>
      <c r="BW27" s="2074"/>
      <c r="BX27" s="2074"/>
      <c r="BY27" s="2075"/>
      <c r="BZ27" s="313"/>
      <c r="CA27" s="313"/>
      <c r="CB27" s="313"/>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135" customFormat="true" ht="12.75" x14ac:dyDescent="0.2">
      <c r="A28" s="184" t="s">
        <v>69</v>
      </c>
      <c r="B28" s="243"/>
      <c r="C28" s="272" t="s">
        <v>0</v>
      </c>
      <c r="D28" s="273" t="s">
        <v>1</v>
      </c>
      <c r="E28" s="273" t="s">
        <v>2</v>
      </c>
      <c r="F28" s="273" t="s">
        <v>3</v>
      </c>
      <c r="G28" s="274" t="s">
        <v>4</v>
      </c>
      <c r="H28" s="1838" t="s">
        <v>0</v>
      </c>
      <c r="I28" s="1800" t="s">
        <v>1</v>
      </c>
      <c r="J28" s="1800" t="s">
        <v>2</v>
      </c>
      <c r="K28" s="1800" t="s">
        <v>3</v>
      </c>
      <c r="L28" s="1801" t="s">
        <v>4</v>
      </c>
      <c r="M28" s="1828" t="s">
        <v>0</v>
      </c>
      <c r="N28" s="1800" t="s">
        <v>1</v>
      </c>
      <c r="O28" s="1800" t="s">
        <v>2</v>
      </c>
      <c r="P28" s="1800" t="s">
        <v>3</v>
      </c>
      <c r="Q28" s="1848" t="s">
        <v>4</v>
      </c>
      <c r="R28" s="1838" t="s">
        <v>414</v>
      </c>
      <c r="S28" s="1800" t="s">
        <v>247</v>
      </c>
      <c r="T28" s="1800" t="s">
        <v>150</v>
      </c>
      <c r="U28" s="1800" t="s">
        <v>415</v>
      </c>
      <c r="V28" s="1800" t="s">
        <v>152</v>
      </c>
      <c r="W28" s="1800" t="s">
        <v>153</v>
      </c>
      <c r="X28" s="1800" t="s">
        <v>154</v>
      </c>
      <c r="Y28" s="1800" t="s">
        <v>416</v>
      </c>
      <c r="Z28" s="1800" t="s">
        <v>417</v>
      </c>
      <c r="AA28" s="1800" t="s">
        <v>157</v>
      </c>
      <c r="AB28" s="1802" t="s">
        <v>158</v>
      </c>
      <c r="AC28" s="312"/>
      <c r="AD28" s="312"/>
      <c r="AE28" s="312"/>
      <c r="AF28" s="312"/>
      <c r="AG28" s="312"/>
      <c r="AH28" s="312"/>
      <c r="AI28" s="312"/>
      <c r="AJ28" s="312"/>
      <c r="AK28" s="312"/>
      <c r="AL28" s="312"/>
      <c r="AM28" s="312"/>
      <c r="AN28" s="312"/>
      <c r="AO28" s="312"/>
      <c r="AP28" s="312"/>
      <c r="AQ28" s="312"/>
      <c r="AR28" s="312"/>
      <c r="AS28" s="312"/>
      <c r="AT28" s="312"/>
      <c r="AU28" s="312"/>
      <c r="AV28" s="312"/>
      <c r="AW28" s="312"/>
      <c r="AX28" s="312"/>
      <c r="AY28" s="312"/>
      <c r="AZ28" s="694"/>
      <c r="BA28" s="194" t="s">
        <v>119</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414</v>
      </c>
      <c r="BS28" s="168" t="s">
        <v>247</v>
      </c>
      <c r="BT28" s="168" t="s">
        <v>150</v>
      </c>
      <c r="BU28" s="168" t="s">
        <v>415</v>
      </c>
      <c r="BV28" s="168" t="s">
        <v>152</v>
      </c>
      <c r="BW28" s="168" t="s">
        <v>153</v>
      </c>
      <c r="BX28" s="168" t="s">
        <v>154</v>
      </c>
      <c r="BY28" s="169" t="s">
        <v>416</v>
      </c>
      <c r="BZ28" s="169" t="s">
        <v>417</v>
      </c>
      <c r="CA28" s="169" t="s">
        <v>157</v>
      </c>
      <c r="CB28" s="169" t="s">
        <v>158</v>
      </c>
      <c r="CC28" s="2148"/>
      <c r="CD28" s="2148"/>
      <c r="CE28" s="2148"/>
      <c r="CF28" s="2148"/>
      <c r="CG28" s="2148"/>
      <c r="CH28" s="2148"/>
      <c r="CI28" s="2148"/>
      <c r="CJ28" s="2148"/>
      <c r="CK28" s="2148"/>
      <c r="CL28" s="2148"/>
      <c r="CM28" s="2148"/>
      <c r="CN28" s="2148"/>
      <c r="CO28" s="2148"/>
      <c r="CP28" s="2148"/>
      <c r="CQ28" s="2148"/>
      <c r="CR28" s="2148"/>
      <c r="CS28" s="2148"/>
      <c r="CT28" s="2148"/>
      <c r="CU28" s="2148"/>
      <c r="CV28" s="2148"/>
      <c r="CW28" s="2148"/>
      <c r="CX28" s="2148"/>
      <c r="CY28" s="2148"/>
      <c r="CZ28" s="2148"/>
    </row>
    <row r="29" s="135" customFormat="true" ht="15" customHeight="true" x14ac:dyDescent="0.2">
      <c r="A29" s="2820" t="s">
        <v>57</v>
      </c>
      <c r="B29" s="2022" t="s">
        <v>49</v>
      </c>
      <c r="C29" s="1888">
        <v>15.199270433582287</v>
      </c>
      <c r="D29" s="1889">
        <v>19.491858496599022</v>
      </c>
      <c r="E29" s="1889">
        <v>20.784501157582302</v>
      </c>
      <c r="F29" s="1889">
        <v>26.48610152963839</v>
      </c>
      <c r="G29" s="1890">
        <v>74.736703721069659</v>
      </c>
      <c r="H29" s="1891">
        <v>60.318522594928815</v>
      </c>
      <c r="I29" s="1889">
        <v>86.316233595706521</v>
      </c>
      <c r="J29" s="1889">
        <v>94.360789237656988</v>
      </c>
      <c r="K29" s="1889">
        <v>97.532156458908418</v>
      </c>
      <c r="L29" s="1892">
        <v>99.246157850593676</v>
      </c>
      <c r="M29" s="1893">
        <v>14.266180368420352</v>
      </c>
      <c r="N29" s="1889">
        <v>17.826189001094665</v>
      </c>
      <c r="O29" s="1889">
        <v>20.959767831918825</v>
      </c>
      <c r="P29" s="1889">
        <v>20.641799201189613</v>
      </c>
      <c r="Q29" s="1890">
        <v>31.036242642621385</v>
      </c>
      <c r="R29" s="1891">
        <v>99.180749249146388</v>
      </c>
      <c r="S29" s="1889">
        <v>41.576487609353208</v>
      </c>
      <c r="T29" s="1889">
        <v>24.521152030795808</v>
      </c>
      <c r="U29" s="1889">
        <v>15.715769040947148</v>
      </c>
      <c r="V29" s="1889">
        <v>81.089705967986845</v>
      </c>
      <c r="W29" s="1889">
        <v>26.786350514700569</v>
      </c>
      <c r="X29" s="1889">
        <v>60.940060252360553</v>
      </c>
      <c r="Y29" s="1889">
        <v>31.631424421087257</v>
      </c>
      <c r="Z29" s="1889">
        <v>27.255748798630975</v>
      </c>
      <c r="AA29" s="1889">
        <v>21.548984780167697</v>
      </c>
      <c r="AB29" s="2288">
        <v>31.099411739658265</v>
      </c>
      <c r="AC29" s="312"/>
      <c r="AD29" s="312"/>
      <c r="AE29" s="312"/>
      <c r="AF29" s="312"/>
      <c r="AG29" s="312"/>
      <c r="AH29" s="312"/>
      <c r="AI29" s="312"/>
      <c r="AJ29" s="312"/>
      <c r="AK29" s="312"/>
      <c r="AL29" s="312"/>
      <c r="AM29" s="312"/>
      <c r="AN29" s="312"/>
      <c r="AO29" s="312"/>
      <c r="AP29" s="312"/>
      <c r="AQ29" s="312"/>
      <c r="AR29" s="312"/>
      <c r="AS29" s="312"/>
      <c r="AT29" s="312"/>
      <c r="AU29" s="312"/>
      <c r="AV29" s="312"/>
      <c r="AW29" s="312"/>
      <c r="AX29" s="312"/>
      <c r="AY29" s="312"/>
      <c r="AZ29" s="694"/>
      <c r="BA29" s="2506" t="s">
        <v>57</v>
      </c>
      <c r="BB29" s="150" t="s">
        <v>49</v>
      </c>
      <c r="BC29" s="1221" t="s">
        <v>35</v>
      </c>
      <c r="BD29" s="1241" t="s">
        <v>35</v>
      </c>
      <c r="BE29" s="1241" t="s">
        <v>35</v>
      </c>
      <c r="BF29" s="1241" t="s">
        <v>35</v>
      </c>
      <c r="BG29" s="1262" t="s">
        <v>35</v>
      </c>
      <c r="BH29" s="1283" t="s">
        <v>35</v>
      </c>
      <c r="BI29" s="1241" t="s">
        <v>35</v>
      </c>
      <c r="BJ29" s="1241" t="s">
        <v>35</v>
      </c>
      <c r="BK29" s="1241" t="s">
        <v>35</v>
      </c>
      <c r="BL29" s="1262" t="s">
        <v>35</v>
      </c>
      <c r="BM29" s="1283" t="s">
        <v>35</v>
      </c>
      <c r="BN29" s="1241" t="s">
        <v>35</v>
      </c>
      <c r="BO29" s="1241" t="s">
        <v>35</v>
      </c>
      <c r="BP29" s="1241" t="s">
        <v>35</v>
      </c>
      <c r="BQ29" s="1262" t="s">
        <v>35</v>
      </c>
      <c r="BR29" s="1283" t="s">
        <v>35</v>
      </c>
      <c r="BS29" s="1241" t="s">
        <v>35</v>
      </c>
      <c r="BT29" s="1241" t="s">
        <v>35</v>
      </c>
      <c r="BU29" s="1241" t="s">
        <v>35</v>
      </c>
      <c r="BV29" s="1241" t="s">
        <v>35</v>
      </c>
      <c r="BW29" s="1241" t="s">
        <v>35</v>
      </c>
      <c r="BX29" s="1241" t="s">
        <v>35</v>
      </c>
      <c r="BY29" s="1303" t="s">
        <v>35</v>
      </c>
      <c r="BZ29" s="1303" t="s">
        <v>35</v>
      </c>
      <c r="CA29" s="1303" t="s">
        <v>35</v>
      </c>
      <c r="CB29" s="1303" t="s">
        <v>35</v>
      </c>
      <c r="CC29" s="2149"/>
      <c r="CD29" s="2149"/>
      <c r="CE29" s="2149"/>
      <c r="CF29" s="2149"/>
      <c r="CG29" s="2149"/>
      <c r="CH29" s="2149"/>
      <c r="CI29" s="2149"/>
      <c r="CJ29" s="2149"/>
      <c r="CK29" s="2149"/>
      <c r="CL29" s="2149"/>
      <c r="CM29" s="2149"/>
      <c r="CN29" s="2149"/>
      <c r="CO29" s="2149"/>
      <c r="CP29" s="2149"/>
      <c r="CQ29" s="2149"/>
      <c r="CR29" s="2149"/>
      <c r="CS29" s="2149"/>
      <c r="CT29" s="2149"/>
      <c r="CU29" s="2149"/>
      <c r="CV29" s="2149"/>
      <c r="CW29" s="2149"/>
      <c r="CX29" s="2149"/>
      <c r="CY29" s="2149"/>
      <c r="CZ29" s="2149"/>
    </row>
    <row r="30" s="135" customFormat="true" ht="15" customHeight="true" x14ac:dyDescent="0.2">
      <c r="A30" s="2821"/>
      <c r="B30" s="2023" t="s">
        <v>48</v>
      </c>
      <c r="C30" s="1894">
        <v>84.800729566417715</v>
      </c>
      <c r="D30" s="1895">
        <v>80.508141503400836</v>
      </c>
      <c r="E30" s="1895">
        <v>79.215498842417787</v>
      </c>
      <c r="F30" s="1895">
        <v>73.513898470361838</v>
      </c>
      <c r="G30" s="1896">
        <v>25.26329627893033</v>
      </c>
      <c r="H30" s="1897">
        <v>39.68147740507127</v>
      </c>
      <c r="I30" s="1895">
        <v>13.683766404293424</v>
      </c>
      <c r="J30" s="1895">
        <v>5.6392107623430645</v>
      </c>
      <c r="K30" s="1895">
        <v>2.4678435410916153</v>
      </c>
      <c r="L30" s="1898">
        <v>0.75384214940632821</v>
      </c>
      <c r="M30" s="1899">
        <v>85.733819631579848</v>
      </c>
      <c r="N30" s="1895">
        <v>82.173810998905438</v>
      </c>
      <c r="O30" s="1895">
        <v>79.040232168081261</v>
      </c>
      <c r="P30" s="1895">
        <v>79.358200798810572</v>
      </c>
      <c r="Q30" s="1896">
        <v>68.963757357378654</v>
      </c>
      <c r="R30" s="1897">
        <v>0.81925075085363852</v>
      </c>
      <c r="S30" s="1895">
        <v>58.42351239064687</v>
      </c>
      <c r="T30" s="1895">
        <v>75.478847969204494</v>
      </c>
      <c r="U30" s="1895">
        <v>84.284230959052792</v>
      </c>
      <c r="V30" s="1895">
        <v>18.910294032013191</v>
      </c>
      <c r="W30" s="1895">
        <v>73.213649485299641</v>
      </c>
      <c r="X30" s="1895">
        <v>39.059939747639497</v>
      </c>
      <c r="Y30" s="1895">
        <v>68.368575578912726</v>
      </c>
      <c r="Z30" s="1895">
        <v>72.744251201368797</v>
      </c>
      <c r="AA30" s="1895">
        <v>78.451015219832797</v>
      </c>
      <c r="AB30" s="2289">
        <v>68.900588260341777</v>
      </c>
      <c r="AC30" s="312"/>
      <c r="AD30" s="312"/>
      <c r="AE30" s="312"/>
      <c r="AF30" s="312"/>
      <c r="AG30" s="312"/>
      <c r="AH30" s="312"/>
      <c r="AI30" s="312"/>
      <c r="AJ30" s="312"/>
      <c r="AK30" s="312"/>
      <c r="AL30" s="312"/>
      <c r="AM30" s="312"/>
      <c r="AN30" s="312"/>
      <c r="AO30" s="312"/>
      <c r="AP30" s="312"/>
      <c r="AQ30" s="312"/>
      <c r="AR30" s="312"/>
      <c r="AS30" s="312"/>
      <c r="AT30" s="312"/>
      <c r="AU30" s="312"/>
      <c r="AV30" s="312"/>
      <c r="AW30" s="312"/>
      <c r="AX30" s="312"/>
      <c r="AY30" s="312"/>
      <c r="AZ30" s="694"/>
      <c r="BA30" s="2507"/>
      <c r="BB30" s="151" t="s">
        <v>48</v>
      </c>
      <c r="BC30" s="1222" t="s">
        <v>35</v>
      </c>
      <c r="BD30" s="1242" t="s">
        <v>35</v>
      </c>
      <c r="BE30" s="1242" t="s">
        <v>35</v>
      </c>
      <c r="BF30" s="1242" t="s">
        <v>35</v>
      </c>
      <c r="BG30" s="1263" t="s">
        <v>35</v>
      </c>
      <c r="BH30" s="1284" t="s">
        <v>35</v>
      </c>
      <c r="BI30" s="1242" t="s">
        <v>35</v>
      </c>
      <c r="BJ30" s="1242" t="s">
        <v>35</v>
      </c>
      <c r="BK30" s="1242" t="s">
        <v>35</v>
      </c>
      <c r="BL30" s="1263" t="s">
        <v>35</v>
      </c>
      <c r="BM30" s="1284" t="s">
        <v>35</v>
      </c>
      <c r="BN30" s="1242" t="s">
        <v>35</v>
      </c>
      <c r="BO30" s="1242" t="s">
        <v>35</v>
      </c>
      <c r="BP30" s="1242" t="s">
        <v>35</v>
      </c>
      <c r="BQ30" s="1263" t="s">
        <v>35</v>
      </c>
      <c r="BR30" s="1284" t="s">
        <v>35</v>
      </c>
      <c r="BS30" s="1242" t="s">
        <v>35</v>
      </c>
      <c r="BT30" s="1242" t="s">
        <v>35</v>
      </c>
      <c r="BU30" s="1242" t="s">
        <v>35</v>
      </c>
      <c r="BV30" s="1242" t="s">
        <v>35</v>
      </c>
      <c r="BW30" s="1242" t="s">
        <v>35</v>
      </c>
      <c r="BX30" s="1242" t="s">
        <v>35</v>
      </c>
      <c r="BY30" s="1304" t="s">
        <v>35</v>
      </c>
      <c r="BZ30" s="1304" t="s">
        <v>35</v>
      </c>
      <c r="CA30" s="1304" t="s">
        <v>35</v>
      </c>
      <c r="CB30" s="1304" t="s">
        <v>35</v>
      </c>
      <c r="CC30" s="2150"/>
      <c r="CD30" s="2150"/>
      <c r="CE30" s="2150"/>
      <c r="CF30" s="2150"/>
      <c r="CG30" s="2150"/>
      <c r="CH30" s="2150"/>
      <c r="CI30" s="2150"/>
      <c r="CJ30" s="2150"/>
      <c r="CK30" s="2150"/>
      <c r="CL30" s="2150"/>
      <c r="CM30" s="2150"/>
      <c r="CN30" s="2150"/>
      <c r="CO30" s="2150"/>
      <c r="CP30" s="2150"/>
      <c r="CQ30" s="2150"/>
      <c r="CR30" s="2150"/>
      <c r="CS30" s="2150"/>
      <c r="CT30" s="2150"/>
      <c r="CU30" s="2150"/>
      <c r="CV30" s="2150"/>
      <c r="CW30" s="2150"/>
      <c r="CX30" s="2150"/>
      <c r="CY30" s="2150"/>
      <c r="CZ30" s="2150"/>
    </row>
    <row r="31" s="130" customFormat="true" ht="15" customHeight="true" x14ac:dyDescent="0.2">
      <c r="A31" s="2493" t="s">
        <v>103</v>
      </c>
      <c r="B31" s="249" t="s">
        <v>49</v>
      </c>
      <c r="C31" s="1900">
        <v>0.20024906310499202</v>
      </c>
      <c r="D31" s="1901">
        <v>0.25465592510044599</v>
      </c>
      <c r="E31" s="1901">
        <v>1.1002085439841178</v>
      </c>
      <c r="F31" s="1901">
        <v>2.6577419166148935</v>
      </c>
      <c r="G31" s="1902">
        <v>51.614770292888281</v>
      </c>
      <c r="H31" s="1903">
        <v>17.786911950356977</v>
      </c>
      <c r="I31" s="1901">
        <v>43.800317428826894</v>
      </c>
      <c r="J31" s="1901">
        <v>71.901065930751002</v>
      </c>
      <c r="K31" s="1901">
        <v>88.162226497358446</v>
      </c>
      <c r="L31" s="1904">
        <v>94.013315683134891</v>
      </c>
      <c r="M31" s="1905">
        <v>0.13491289269337828</v>
      </c>
      <c r="N31" s="1901">
        <v>0.20361546090735594</v>
      </c>
      <c r="O31" s="1901">
        <v>0.4720673806422761</v>
      </c>
      <c r="P31" s="1901">
        <v>0.75068501856708991</v>
      </c>
      <c r="Q31" s="1902">
        <v>6.2475567979707201</v>
      </c>
      <c r="R31" s="1903">
        <v>86.117247317266376</v>
      </c>
      <c r="S31" s="1901">
        <v>18.04647455958095</v>
      </c>
      <c r="T31" s="1901">
        <v>7.8388591544717485</v>
      </c>
      <c r="U31" s="1901">
        <v>5.7636646287293001</v>
      </c>
      <c r="V31" s="1901">
        <v>39.183557479855899</v>
      </c>
      <c r="W31" s="1901">
        <v>10.877275045775066</v>
      </c>
      <c r="X31" s="1901">
        <v>37.575963998081122</v>
      </c>
      <c r="Y31" s="1901">
        <v>8.9819889388575227</v>
      </c>
      <c r="Z31" s="1901">
        <v>4.588124616719484</v>
      </c>
      <c r="AA31" s="1901">
        <v>4.1619114216484201</v>
      </c>
      <c r="AB31" s="2290">
        <v>16.85691763794711</v>
      </c>
      <c r="AC31" s="312"/>
      <c r="AD31" s="312"/>
      <c r="AE31" s="312"/>
      <c r="AF31" s="312"/>
      <c r="AG31" s="312"/>
      <c r="AH31" s="312"/>
      <c r="AI31" s="312"/>
      <c r="AJ31" s="312"/>
      <c r="AK31" s="312"/>
      <c r="AL31" s="312"/>
      <c r="AM31" s="312"/>
      <c r="AN31" s="312"/>
      <c r="AO31" s="312"/>
      <c r="AP31" s="312"/>
      <c r="AQ31" s="312"/>
      <c r="AR31" s="312"/>
      <c r="AS31" s="312"/>
      <c r="AT31" s="312"/>
      <c r="AU31" s="312"/>
      <c r="AV31" s="312"/>
      <c r="AW31" s="312"/>
      <c r="AX31" s="312"/>
      <c r="AY31" s="312"/>
      <c r="AZ31" s="694"/>
      <c r="BA31" s="2507" t="s">
        <v>103</v>
      </c>
      <c r="BB31" s="151" t="s">
        <v>49</v>
      </c>
      <c r="BC31" s="1222" t="s">
        <v>35</v>
      </c>
      <c r="BD31" s="1242" t="s">
        <v>35</v>
      </c>
      <c r="BE31" s="1242" t="s">
        <v>35</v>
      </c>
      <c r="BF31" s="1242" t="s">
        <v>35</v>
      </c>
      <c r="BG31" s="1263" t="s">
        <v>35</v>
      </c>
      <c r="BH31" s="1284" t="s">
        <v>35</v>
      </c>
      <c r="BI31" s="1242" t="s">
        <v>35</v>
      </c>
      <c r="BJ31" s="1242" t="s">
        <v>35</v>
      </c>
      <c r="BK31" s="1242" t="s">
        <v>35</v>
      </c>
      <c r="BL31" s="1263" t="s">
        <v>35</v>
      </c>
      <c r="BM31" s="1284" t="s">
        <v>35</v>
      </c>
      <c r="BN31" s="1242" t="s">
        <v>35</v>
      </c>
      <c r="BO31" s="1242" t="s">
        <v>35</v>
      </c>
      <c r="BP31" s="1242" t="s">
        <v>35</v>
      </c>
      <c r="BQ31" s="1263" t="s">
        <v>35</v>
      </c>
      <c r="BR31" s="1284" t="s">
        <v>35</v>
      </c>
      <c r="BS31" s="1242" t="s">
        <v>35</v>
      </c>
      <c r="BT31" s="1242" t="s">
        <v>35</v>
      </c>
      <c r="BU31" s="1242" t="s">
        <v>35</v>
      </c>
      <c r="BV31" s="1242" t="s">
        <v>35</v>
      </c>
      <c r="BW31" s="1242" t="s">
        <v>35</v>
      </c>
      <c r="BX31" s="1242" t="s">
        <v>35</v>
      </c>
      <c r="BY31" s="1304" t="s">
        <v>35</v>
      </c>
      <c r="BZ31" s="1304" t="s">
        <v>35</v>
      </c>
      <c r="CA31" s="1304" t="s">
        <v>35</v>
      </c>
      <c r="CB31" s="1304" t="s">
        <v>35</v>
      </c>
      <c r="CC31" s="2150"/>
      <c r="CD31" s="2150"/>
      <c r="CE31" s="2150"/>
      <c r="CF31" s="2150"/>
      <c r="CG31" s="2150"/>
      <c r="CH31" s="2150"/>
      <c r="CI31" s="2150"/>
      <c r="CJ31" s="2150"/>
      <c r="CK31" s="2150"/>
      <c r="CL31" s="2150"/>
      <c r="CM31" s="2150"/>
      <c r="CN31" s="2150"/>
      <c r="CO31" s="2150"/>
      <c r="CP31" s="2150"/>
      <c r="CQ31" s="2150"/>
      <c r="CR31" s="2150"/>
      <c r="CS31" s="2150"/>
      <c r="CT31" s="2150"/>
      <c r="CU31" s="2150"/>
      <c r="CV31" s="2150"/>
      <c r="CW31" s="2150"/>
      <c r="CX31" s="2150"/>
      <c r="CY31" s="2150"/>
      <c r="CZ31" s="2150"/>
    </row>
    <row r="32" s="130" customFormat="true" ht="15" customHeight="true" x14ac:dyDescent="0.2">
      <c r="A32" s="2493"/>
      <c r="B32" s="249" t="s">
        <v>48</v>
      </c>
      <c r="C32" s="1894">
        <v>99.799750936895009</v>
      </c>
      <c r="D32" s="1895">
        <v>99.745344074899563</v>
      </c>
      <c r="E32" s="1895">
        <v>98.899791456015876</v>
      </c>
      <c r="F32" s="1895">
        <v>97.342258083385133</v>
      </c>
      <c r="G32" s="1896">
        <v>48.385229707111563</v>
      </c>
      <c r="H32" s="1897">
        <v>82.213088049643105</v>
      </c>
      <c r="I32" s="1895">
        <v>56.199682571173263</v>
      </c>
      <c r="J32" s="1895">
        <v>28.098934069248887</v>
      </c>
      <c r="K32" s="1895">
        <v>11.837773502641411</v>
      </c>
      <c r="L32" s="1898">
        <v>5.9866843168649444</v>
      </c>
      <c r="M32" s="1899">
        <v>99.865087107306621</v>
      </c>
      <c r="N32" s="1895">
        <v>99.796384539092628</v>
      </c>
      <c r="O32" s="1895">
        <v>99.527932619357699</v>
      </c>
      <c r="P32" s="1895">
        <v>99.249314981432917</v>
      </c>
      <c r="Q32" s="1896">
        <v>93.75244320202934</v>
      </c>
      <c r="R32" s="1897">
        <v>13.882752682733498</v>
      </c>
      <c r="S32" s="1895">
        <v>81.953525440419099</v>
      </c>
      <c r="T32" s="1895">
        <v>92.161140845528536</v>
      </c>
      <c r="U32" s="1895">
        <v>94.236335371270684</v>
      </c>
      <c r="V32" s="1895">
        <v>60.8164425201443</v>
      </c>
      <c r="W32" s="1895">
        <v>89.122724954225063</v>
      </c>
      <c r="X32" s="1895">
        <v>62.424036001918658</v>
      </c>
      <c r="Y32" s="1895">
        <v>91.018011061142445</v>
      </c>
      <c r="Z32" s="1895">
        <v>95.411875383280389</v>
      </c>
      <c r="AA32" s="1895">
        <v>95.838088578351673</v>
      </c>
      <c r="AB32" s="2289">
        <v>83.143082362052951</v>
      </c>
      <c r="AC32" s="312"/>
      <c r="AD32" s="312"/>
      <c r="AE32" s="312"/>
      <c r="AF32" s="312"/>
      <c r="AG32" s="312"/>
      <c r="AH32" s="312"/>
      <c r="AI32" s="312"/>
      <c r="AJ32" s="312"/>
      <c r="AK32" s="312"/>
      <c r="AL32" s="312"/>
      <c r="AM32" s="312"/>
      <c r="AN32" s="312"/>
      <c r="AO32" s="312"/>
      <c r="AP32" s="312"/>
      <c r="AQ32" s="312"/>
      <c r="AR32" s="312"/>
      <c r="AS32" s="312"/>
      <c r="AT32" s="312"/>
      <c r="AU32" s="312"/>
      <c r="AV32" s="312"/>
      <c r="AW32" s="312"/>
      <c r="AX32" s="312"/>
      <c r="AY32" s="312"/>
      <c r="AZ32" s="694"/>
      <c r="BA32" s="2507"/>
      <c r="BB32" s="151" t="s">
        <v>48</v>
      </c>
      <c r="BC32" s="1222" t="s">
        <v>35</v>
      </c>
      <c r="BD32" s="1242" t="s">
        <v>35</v>
      </c>
      <c r="BE32" s="1242" t="s">
        <v>35</v>
      </c>
      <c r="BF32" s="1242" t="s">
        <v>35</v>
      </c>
      <c r="BG32" s="1263" t="s">
        <v>35</v>
      </c>
      <c r="BH32" s="1284" t="s">
        <v>35</v>
      </c>
      <c r="BI32" s="1242" t="s">
        <v>35</v>
      </c>
      <c r="BJ32" s="1242" t="s">
        <v>35</v>
      </c>
      <c r="BK32" s="1242" t="s">
        <v>35</v>
      </c>
      <c r="BL32" s="1263" t="s">
        <v>35</v>
      </c>
      <c r="BM32" s="1284" t="s">
        <v>35</v>
      </c>
      <c r="BN32" s="1242" t="s">
        <v>35</v>
      </c>
      <c r="BO32" s="1242" t="s">
        <v>35</v>
      </c>
      <c r="BP32" s="1242" t="s">
        <v>35</v>
      </c>
      <c r="BQ32" s="1263" t="s">
        <v>35</v>
      </c>
      <c r="BR32" s="1284" t="s">
        <v>35</v>
      </c>
      <c r="BS32" s="1242" t="s">
        <v>35</v>
      </c>
      <c r="BT32" s="1242" t="s">
        <v>35</v>
      </c>
      <c r="BU32" s="1242" t="s">
        <v>35</v>
      </c>
      <c r="BV32" s="1242" t="s">
        <v>35</v>
      </c>
      <c r="BW32" s="1242" t="s">
        <v>35</v>
      </c>
      <c r="BX32" s="1242" t="s">
        <v>35</v>
      </c>
      <c r="BY32" s="1304" t="s">
        <v>35</v>
      </c>
      <c r="BZ32" s="1304" t="s">
        <v>35</v>
      </c>
      <c r="CA32" s="1304" t="s">
        <v>35</v>
      </c>
      <c r="CB32" s="1304" t="s">
        <v>35</v>
      </c>
      <c r="CC32" s="2150"/>
      <c r="CD32" s="2150"/>
      <c r="CE32" s="2150"/>
      <c r="CF32" s="2150"/>
      <c r="CG32" s="2150"/>
      <c r="CH32" s="2150"/>
      <c r="CI32" s="2150"/>
      <c r="CJ32" s="2150"/>
      <c r="CK32" s="2150"/>
      <c r="CL32" s="2150"/>
      <c r="CM32" s="2150"/>
      <c r="CN32" s="2150"/>
      <c r="CO32" s="2150"/>
      <c r="CP32" s="2150"/>
      <c r="CQ32" s="2150"/>
      <c r="CR32" s="2150"/>
      <c r="CS32" s="2150"/>
      <c r="CT32" s="2150"/>
      <c r="CU32" s="2150"/>
      <c r="CV32" s="2150"/>
      <c r="CW32" s="2150"/>
      <c r="CX32" s="2150"/>
      <c r="CY32" s="2150"/>
      <c r="CZ32" s="2150"/>
    </row>
    <row r="33" s="130" customFormat="true" ht="15" customHeight="true" x14ac:dyDescent="0.2">
      <c r="A33" s="2493" t="s">
        <v>104</v>
      </c>
      <c r="B33" s="249" t="s">
        <v>49</v>
      </c>
      <c r="C33" s="1144" t="s">
        <v>35</v>
      </c>
      <c r="D33" s="1158" t="s">
        <v>35</v>
      </c>
      <c r="E33" s="1158" t="s">
        <v>35</v>
      </c>
      <c r="F33" s="1158" t="s">
        <v>35</v>
      </c>
      <c r="G33" s="1172" t="s">
        <v>35</v>
      </c>
      <c r="H33" s="1186" t="s">
        <v>35</v>
      </c>
      <c r="I33" s="1158" t="s">
        <v>35</v>
      </c>
      <c r="J33" s="1158" t="s">
        <v>35</v>
      </c>
      <c r="K33" s="1158" t="s">
        <v>35</v>
      </c>
      <c r="L33" s="1200" t="s">
        <v>35</v>
      </c>
      <c r="M33" s="1212" t="s">
        <v>35</v>
      </c>
      <c r="N33" s="1158" t="s">
        <v>35</v>
      </c>
      <c r="O33" s="1158" t="s">
        <v>35</v>
      </c>
      <c r="P33" s="1158" t="s">
        <v>35</v>
      </c>
      <c r="Q33" s="1172" t="s">
        <v>35</v>
      </c>
      <c r="R33" s="1186" t="s">
        <v>35</v>
      </c>
      <c r="S33" s="1158" t="s">
        <v>35</v>
      </c>
      <c r="T33" s="1158" t="s">
        <v>35</v>
      </c>
      <c r="U33" s="1158" t="s">
        <v>35</v>
      </c>
      <c r="V33" s="1158" t="s">
        <v>35</v>
      </c>
      <c r="W33" s="1158" t="s">
        <v>35</v>
      </c>
      <c r="X33" s="1158" t="s">
        <v>35</v>
      </c>
      <c r="Y33" s="1216" t="s">
        <v>35</v>
      </c>
      <c r="Z33" s="1216" t="s">
        <v>35</v>
      </c>
      <c r="AA33" s="1216" t="s">
        <v>35</v>
      </c>
      <c r="AB33" s="2106" t="s">
        <v>35</v>
      </c>
      <c r="AC33" s="2139"/>
      <c r="AD33" s="2139"/>
      <c r="AE33" s="2139"/>
      <c r="AF33" s="2139"/>
      <c r="AG33" s="2139"/>
      <c r="AH33" s="2139"/>
      <c r="AI33" s="2139"/>
      <c r="AJ33" s="2139"/>
      <c r="AK33" s="2139"/>
      <c r="AL33" s="2139"/>
      <c r="AM33" s="2139"/>
      <c r="AN33" s="2139"/>
      <c r="AO33" s="2139"/>
      <c r="AP33" s="2139"/>
      <c r="AQ33" s="2139"/>
      <c r="AR33" s="2139"/>
      <c r="AS33" s="2139"/>
      <c r="AT33" s="2139"/>
      <c r="AU33" s="2139"/>
      <c r="AV33" s="2139"/>
      <c r="AW33" s="2139"/>
      <c r="AX33" s="2139"/>
      <c r="AY33" s="2139"/>
      <c r="AZ33" s="215"/>
      <c r="BA33" s="2507" t="s">
        <v>104</v>
      </c>
      <c r="BB33" s="151" t="s">
        <v>49</v>
      </c>
      <c r="BC33" s="1222" t="s">
        <v>35</v>
      </c>
      <c r="BD33" s="1242" t="s">
        <v>35</v>
      </c>
      <c r="BE33" s="1242" t="s">
        <v>35</v>
      </c>
      <c r="BF33" s="1242" t="s">
        <v>35</v>
      </c>
      <c r="BG33" s="1263" t="s">
        <v>35</v>
      </c>
      <c r="BH33" s="1284" t="s">
        <v>35</v>
      </c>
      <c r="BI33" s="1242" t="s">
        <v>35</v>
      </c>
      <c r="BJ33" s="1242" t="s">
        <v>35</v>
      </c>
      <c r="BK33" s="1242" t="s">
        <v>35</v>
      </c>
      <c r="BL33" s="1263" t="s">
        <v>35</v>
      </c>
      <c r="BM33" s="1284" t="s">
        <v>35</v>
      </c>
      <c r="BN33" s="1242" t="s">
        <v>35</v>
      </c>
      <c r="BO33" s="1242" t="s">
        <v>35</v>
      </c>
      <c r="BP33" s="1242" t="s">
        <v>35</v>
      </c>
      <c r="BQ33" s="1263" t="s">
        <v>35</v>
      </c>
      <c r="BR33" s="1284" t="s">
        <v>35</v>
      </c>
      <c r="BS33" s="1242" t="s">
        <v>35</v>
      </c>
      <c r="BT33" s="1242" t="s">
        <v>35</v>
      </c>
      <c r="BU33" s="1242" t="s">
        <v>35</v>
      </c>
      <c r="BV33" s="1242" t="s">
        <v>35</v>
      </c>
      <c r="BW33" s="1242" t="s">
        <v>35</v>
      </c>
      <c r="BX33" s="1242" t="s">
        <v>35</v>
      </c>
      <c r="BY33" s="1304" t="s">
        <v>35</v>
      </c>
      <c r="BZ33" s="1304" t="s">
        <v>35</v>
      </c>
      <c r="CA33" s="1304" t="s">
        <v>35</v>
      </c>
      <c r="CB33" s="1304" t="s">
        <v>35</v>
      </c>
      <c r="CC33" s="2150"/>
      <c r="CD33" s="2150"/>
      <c r="CE33" s="2150"/>
      <c r="CF33" s="2150"/>
      <c r="CG33" s="2150"/>
      <c r="CH33" s="2150"/>
      <c r="CI33" s="2150"/>
      <c r="CJ33" s="2150"/>
      <c r="CK33" s="2150"/>
      <c r="CL33" s="2150"/>
      <c r="CM33" s="2150"/>
      <c r="CN33" s="2150"/>
      <c r="CO33" s="2150"/>
      <c r="CP33" s="2150"/>
      <c r="CQ33" s="2150"/>
      <c r="CR33" s="2150"/>
      <c r="CS33" s="2150"/>
      <c r="CT33" s="2150"/>
      <c r="CU33" s="2150"/>
      <c r="CV33" s="2150"/>
      <c r="CW33" s="2150"/>
      <c r="CX33" s="2150"/>
      <c r="CY33" s="2150"/>
      <c r="CZ33" s="2150"/>
    </row>
    <row r="34" s="130" customFormat="true" ht="15" customHeight="true" x14ac:dyDescent="0.2">
      <c r="A34" s="2493"/>
      <c r="B34" s="249" t="s">
        <v>48</v>
      </c>
      <c r="C34" s="1144" t="s">
        <v>35</v>
      </c>
      <c r="D34" s="1158" t="s">
        <v>35</v>
      </c>
      <c r="E34" s="1158" t="s">
        <v>35</v>
      </c>
      <c r="F34" s="1158" t="s">
        <v>35</v>
      </c>
      <c r="G34" s="1172" t="s">
        <v>35</v>
      </c>
      <c r="H34" s="1186" t="s">
        <v>35</v>
      </c>
      <c r="I34" s="1158" t="s">
        <v>35</v>
      </c>
      <c r="J34" s="1158" t="s">
        <v>35</v>
      </c>
      <c r="K34" s="1158" t="s">
        <v>35</v>
      </c>
      <c r="L34" s="1200" t="s">
        <v>35</v>
      </c>
      <c r="M34" s="1212" t="s">
        <v>35</v>
      </c>
      <c r="N34" s="1158" t="s">
        <v>35</v>
      </c>
      <c r="O34" s="1158" t="s">
        <v>35</v>
      </c>
      <c r="P34" s="1158" t="s">
        <v>35</v>
      </c>
      <c r="Q34" s="1172" t="s">
        <v>35</v>
      </c>
      <c r="R34" s="1186" t="s">
        <v>35</v>
      </c>
      <c r="S34" s="1158" t="s">
        <v>35</v>
      </c>
      <c r="T34" s="1158" t="s">
        <v>35</v>
      </c>
      <c r="U34" s="1158" t="s">
        <v>35</v>
      </c>
      <c r="V34" s="1158" t="s">
        <v>35</v>
      </c>
      <c r="W34" s="1158" t="s">
        <v>35</v>
      </c>
      <c r="X34" s="1158" t="s">
        <v>35</v>
      </c>
      <c r="Y34" s="1216" t="s">
        <v>35</v>
      </c>
      <c r="Z34" s="1216" t="s">
        <v>35</v>
      </c>
      <c r="AA34" s="1216" t="s">
        <v>35</v>
      </c>
      <c r="AB34" s="2106" t="s">
        <v>35</v>
      </c>
      <c r="AC34" s="2139"/>
      <c r="AD34" s="2139"/>
      <c r="AE34" s="2139"/>
      <c r="AF34" s="2139"/>
      <c r="AG34" s="2139"/>
      <c r="AH34" s="2139"/>
      <c r="AI34" s="2139"/>
      <c r="AJ34" s="2139"/>
      <c r="AK34" s="2139"/>
      <c r="AL34" s="2139"/>
      <c r="AM34" s="2139"/>
      <c r="AN34" s="2139"/>
      <c r="AO34" s="2139"/>
      <c r="AP34" s="2139"/>
      <c r="AQ34" s="2139"/>
      <c r="AR34" s="2139"/>
      <c r="AS34" s="2139"/>
      <c r="AT34" s="2139"/>
      <c r="AU34" s="2139"/>
      <c r="AV34" s="2139"/>
      <c r="AW34" s="2139"/>
      <c r="AX34" s="2139"/>
      <c r="AY34" s="2139"/>
      <c r="AZ34" s="215"/>
      <c r="BA34" s="2507"/>
      <c r="BB34" s="151" t="s">
        <v>48</v>
      </c>
      <c r="BC34" s="1222" t="s">
        <v>35</v>
      </c>
      <c r="BD34" s="1242" t="s">
        <v>35</v>
      </c>
      <c r="BE34" s="1242" t="s">
        <v>35</v>
      </c>
      <c r="BF34" s="1242" t="s">
        <v>35</v>
      </c>
      <c r="BG34" s="1263" t="s">
        <v>35</v>
      </c>
      <c r="BH34" s="1284" t="s">
        <v>35</v>
      </c>
      <c r="BI34" s="1242" t="s">
        <v>35</v>
      </c>
      <c r="BJ34" s="1242" t="s">
        <v>35</v>
      </c>
      <c r="BK34" s="1242" t="s">
        <v>35</v>
      </c>
      <c r="BL34" s="1263" t="s">
        <v>35</v>
      </c>
      <c r="BM34" s="1284" t="s">
        <v>35</v>
      </c>
      <c r="BN34" s="1242" t="s">
        <v>35</v>
      </c>
      <c r="BO34" s="1242" t="s">
        <v>35</v>
      </c>
      <c r="BP34" s="1242" t="s">
        <v>35</v>
      </c>
      <c r="BQ34" s="1263" t="s">
        <v>35</v>
      </c>
      <c r="BR34" s="1284" t="s">
        <v>35</v>
      </c>
      <c r="BS34" s="1242" t="s">
        <v>35</v>
      </c>
      <c r="BT34" s="1242" t="s">
        <v>35</v>
      </c>
      <c r="BU34" s="1242" t="s">
        <v>35</v>
      </c>
      <c r="BV34" s="1242" t="s">
        <v>35</v>
      </c>
      <c r="BW34" s="1242" t="s">
        <v>35</v>
      </c>
      <c r="BX34" s="1242" t="s">
        <v>35</v>
      </c>
      <c r="BY34" s="1304" t="s">
        <v>35</v>
      </c>
      <c r="BZ34" s="1304" t="s">
        <v>35</v>
      </c>
      <c r="CA34" s="1304" t="s">
        <v>35</v>
      </c>
      <c r="CB34" s="1304" t="s">
        <v>35</v>
      </c>
      <c r="CC34" s="2150"/>
      <c r="CD34" s="2150"/>
      <c r="CE34" s="2150"/>
      <c r="CF34" s="2150"/>
      <c r="CG34" s="2150"/>
      <c r="CH34" s="2150"/>
      <c r="CI34" s="2150"/>
      <c r="CJ34" s="2150"/>
      <c r="CK34" s="2150"/>
      <c r="CL34" s="2150"/>
      <c r="CM34" s="2150"/>
      <c r="CN34" s="2150"/>
      <c r="CO34" s="2150"/>
      <c r="CP34" s="2150"/>
      <c r="CQ34" s="2150"/>
      <c r="CR34" s="2150"/>
      <c r="CS34" s="2150"/>
      <c r="CT34" s="2150"/>
      <c r="CU34" s="2150"/>
      <c r="CV34" s="2150"/>
      <c r="CW34" s="2150"/>
      <c r="CX34" s="2150"/>
      <c r="CY34" s="2150"/>
      <c r="CZ34" s="2150"/>
    </row>
    <row r="35" s="135" customFormat="true" ht="15" customHeight="true" x14ac:dyDescent="0.2">
      <c r="A35" s="2821" t="s">
        <v>55</v>
      </c>
      <c r="B35" s="2023" t="s">
        <v>49</v>
      </c>
      <c r="C35" s="1894">
        <v>2.2151947486951817</v>
      </c>
      <c r="D35" s="1895">
        <v>3.2053969841643601</v>
      </c>
      <c r="E35" s="1895">
        <v>4.4773018990208264</v>
      </c>
      <c r="F35" s="1895">
        <v>8.2365197358077733</v>
      </c>
      <c r="G35" s="1896">
        <v>62.260685211792101</v>
      </c>
      <c r="H35" s="1897">
        <v>36.033675435456139</v>
      </c>
      <c r="I35" s="1895">
        <v>61.889479992557682</v>
      </c>
      <c r="J35" s="1895">
        <v>85.641170461010447</v>
      </c>
      <c r="K35" s="1895">
        <v>94.214624238157228</v>
      </c>
      <c r="L35" s="1898">
        <v>97.920915492312105</v>
      </c>
      <c r="M35" s="1899">
        <v>2.0489028545322729</v>
      </c>
      <c r="N35" s="1895">
        <v>2.2507108561423514</v>
      </c>
      <c r="O35" s="1895">
        <v>3.1563999449882676</v>
      </c>
      <c r="P35" s="1895">
        <v>4.1678265064246007</v>
      </c>
      <c r="Q35" s="1896">
        <v>14.19080463962519</v>
      </c>
      <c r="R35" s="1897">
        <v>92.83181862448707</v>
      </c>
      <c r="S35" s="1895">
        <v>25.222104383753276</v>
      </c>
      <c r="T35" s="1895">
        <v>13.473736938035765</v>
      </c>
      <c r="U35" s="1895">
        <v>9.3146087323918749</v>
      </c>
      <c r="V35" s="1895">
        <v>58.378472629422575</v>
      </c>
      <c r="W35" s="1895">
        <v>17.415567543522229</v>
      </c>
      <c r="X35" s="1895">
        <v>53.50821674587786</v>
      </c>
      <c r="Y35" s="1895">
        <v>14.071569671023305</v>
      </c>
      <c r="Z35" s="1895">
        <v>7.1943358550739509</v>
      </c>
      <c r="AA35" s="1895">
        <v>14.741404219990168</v>
      </c>
      <c r="AB35" s="2289">
        <v>20.313958037949355</v>
      </c>
      <c r="AC35" s="312"/>
      <c r="AD35" s="312"/>
      <c r="AE35" s="312"/>
      <c r="AF35" s="312"/>
      <c r="AG35" s="312"/>
      <c r="AH35" s="312"/>
      <c r="AI35" s="312"/>
      <c r="AJ35" s="312"/>
      <c r="AK35" s="312"/>
      <c r="AL35" s="312"/>
      <c r="AM35" s="312"/>
      <c r="AN35" s="312"/>
      <c r="AO35" s="312"/>
      <c r="AP35" s="312"/>
      <c r="AQ35" s="312"/>
      <c r="AR35" s="312"/>
      <c r="AS35" s="312"/>
      <c r="AT35" s="312"/>
      <c r="AU35" s="312"/>
      <c r="AV35" s="312"/>
      <c r="AW35" s="312"/>
      <c r="AX35" s="312"/>
      <c r="AY35" s="312"/>
      <c r="AZ35" s="694"/>
      <c r="BA35" s="2507" t="s">
        <v>55</v>
      </c>
      <c r="BB35" s="151" t="s">
        <v>49</v>
      </c>
      <c r="BC35" s="1222" t="s">
        <v>35</v>
      </c>
      <c r="BD35" s="1242" t="s">
        <v>35</v>
      </c>
      <c r="BE35" s="1242" t="s">
        <v>35</v>
      </c>
      <c r="BF35" s="1242" t="s">
        <v>35</v>
      </c>
      <c r="BG35" s="1263" t="s">
        <v>35</v>
      </c>
      <c r="BH35" s="1284" t="s">
        <v>35</v>
      </c>
      <c r="BI35" s="1242" t="s">
        <v>35</v>
      </c>
      <c r="BJ35" s="1242" t="s">
        <v>35</v>
      </c>
      <c r="BK35" s="1242" t="s">
        <v>35</v>
      </c>
      <c r="BL35" s="1263" t="s">
        <v>35</v>
      </c>
      <c r="BM35" s="1284" t="s">
        <v>35</v>
      </c>
      <c r="BN35" s="1242" t="s">
        <v>35</v>
      </c>
      <c r="BO35" s="1242" t="s">
        <v>35</v>
      </c>
      <c r="BP35" s="1242" t="s">
        <v>35</v>
      </c>
      <c r="BQ35" s="1263" t="s">
        <v>35</v>
      </c>
      <c r="BR35" s="1284" t="s">
        <v>35</v>
      </c>
      <c r="BS35" s="1242" t="s">
        <v>35</v>
      </c>
      <c r="BT35" s="1242" t="s">
        <v>35</v>
      </c>
      <c r="BU35" s="1242" t="s">
        <v>35</v>
      </c>
      <c r="BV35" s="1242" t="s">
        <v>35</v>
      </c>
      <c r="BW35" s="1242" t="s">
        <v>35</v>
      </c>
      <c r="BX35" s="1242" t="s">
        <v>35</v>
      </c>
      <c r="BY35" s="1304" t="s">
        <v>35</v>
      </c>
      <c r="BZ35" s="1304" t="s">
        <v>35</v>
      </c>
      <c r="CA35" s="1304" t="s">
        <v>35</v>
      </c>
      <c r="CB35" s="1304" t="s">
        <v>35</v>
      </c>
      <c r="CC35" s="2150"/>
      <c r="CD35" s="2150"/>
      <c r="CE35" s="2150"/>
      <c r="CF35" s="2150"/>
      <c r="CG35" s="2150"/>
      <c r="CH35" s="2150"/>
      <c r="CI35" s="2150"/>
      <c r="CJ35" s="2150"/>
      <c r="CK35" s="2150"/>
      <c r="CL35" s="2150"/>
      <c r="CM35" s="2150"/>
      <c r="CN35" s="2150"/>
      <c r="CO35" s="2150"/>
      <c r="CP35" s="2150"/>
      <c r="CQ35" s="2150"/>
      <c r="CR35" s="2150"/>
      <c r="CS35" s="2150"/>
      <c r="CT35" s="2150"/>
      <c r="CU35" s="2150"/>
      <c r="CV35" s="2150"/>
      <c r="CW35" s="2150"/>
      <c r="CX35" s="2150"/>
      <c r="CY35" s="2150"/>
      <c r="CZ35" s="2150"/>
    </row>
    <row r="36" s="135" customFormat="true" ht="15" customHeight="true" x14ac:dyDescent="0.2">
      <c r="A36" s="2821"/>
      <c r="B36" s="2023" t="s">
        <v>48</v>
      </c>
      <c r="C36" s="1894">
        <v>97.784805251304803</v>
      </c>
      <c r="D36" s="1895">
        <v>96.794603015835605</v>
      </c>
      <c r="E36" s="1895">
        <v>95.522698100979142</v>
      </c>
      <c r="F36" s="1895">
        <v>91.763480264192282</v>
      </c>
      <c r="G36" s="1896">
        <v>37.739314788207693</v>
      </c>
      <c r="H36" s="1897">
        <v>63.966324564543818</v>
      </c>
      <c r="I36" s="1895">
        <v>38.110520007442439</v>
      </c>
      <c r="J36" s="1895">
        <v>14.358829538989562</v>
      </c>
      <c r="K36" s="1895">
        <v>5.7853757618427126</v>
      </c>
      <c r="L36" s="1898">
        <v>2.079084507687849</v>
      </c>
      <c r="M36" s="1899">
        <v>97.951097145467685</v>
      </c>
      <c r="N36" s="1895">
        <v>97.749289143857624</v>
      </c>
      <c r="O36" s="1895">
        <v>96.843600055011692</v>
      </c>
      <c r="P36" s="1895">
        <v>95.832173493575425</v>
      </c>
      <c r="Q36" s="1896">
        <v>85.809195360374773</v>
      </c>
      <c r="R36" s="1897">
        <v>7.1681813755128472</v>
      </c>
      <c r="S36" s="1895">
        <v>74.777895616246809</v>
      </c>
      <c r="T36" s="1895">
        <v>86.526263061964499</v>
      </c>
      <c r="U36" s="1895">
        <v>90.685391267608111</v>
      </c>
      <c r="V36" s="1895">
        <v>41.621527370577475</v>
      </c>
      <c r="W36" s="1895">
        <v>82.584432456477955</v>
      </c>
      <c r="X36" s="1895">
        <v>46.491783254122169</v>
      </c>
      <c r="Y36" s="1895">
        <v>85.928430328976631</v>
      </c>
      <c r="Z36" s="1895">
        <v>92.805664144925984</v>
      </c>
      <c r="AA36" s="1895">
        <v>85.258595780009941</v>
      </c>
      <c r="AB36" s="2289">
        <v>79.686041962050624</v>
      </c>
      <c r="AC36" s="312"/>
      <c r="AD36" s="312"/>
      <c r="AE36" s="312"/>
      <c r="AF36" s="312"/>
      <c r="AG36" s="312"/>
      <c r="AH36" s="312"/>
      <c r="AI36" s="312"/>
      <c r="AJ36" s="312"/>
      <c r="AK36" s="312"/>
      <c r="AL36" s="312"/>
      <c r="AM36" s="312"/>
      <c r="AN36" s="312"/>
      <c r="AO36" s="312"/>
      <c r="AP36" s="312"/>
      <c r="AQ36" s="312"/>
      <c r="AR36" s="312"/>
      <c r="AS36" s="312"/>
      <c r="AT36" s="312"/>
      <c r="AU36" s="312"/>
      <c r="AV36" s="312"/>
      <c r="AW36" s="312"/>
      <c r="AX36" s="312"/>
      <c r="AY36" s="312"/>
      <c r="AZ36" s="694"/>
      <c r="BA36" s="2507"/>
      <c r="BB36" s="151" t="s">
        <v>48</v>
      </c>
      <c r="BC36" s="1222" t="s">
        <v>35</v>
      </c>
      <c r="BD36" s="1242" t="s">
        <v>35</v>
      </c>
      <c r="BE36" s="1242" t="s">
        <v>35</v>
      </c>
      <c r="BF36" s="1242" t="s">
        <v>35</v>
      </c>
      <c r="BG36" s="1263" t="s">
        <v>35</v>
      </c>
      <c r="BH36" s="1284" t="s">
        <v>35</v>
      </c>
      <c r="BI36" s="1242" t="s">
        <v>35</v>
      </c>
      <c r="BJ36" s="1242" t="s">
        <v>35</v>
      </c>
      <c r="BK36" s="1242" t="s">
        <v>35</v>
      </c>
      <c r="BL36" s="1263" t="s">
        <v>35</v>
      </c>
      <c r="BM36" s="1284" t="s">
        <v>35</v>
      </c>
      <c r="BN36" s="1242" t="s">
        <v>35</v>
      </c>
      <c r="BO36" s="1242" t="s">
        <v>35</v>
      </c>
      <c r="BP36" s="1242" t="s">
        <v>35</v>
      </c>
      <c r="BQ36" s="1263" t="s">
        <v>35</v>
      </c>
      <c r="BR36" s="1284" t="s">
        <v>35</v>
      </c>
      <c r="BS36" s="1242" t="s">
        <v>35</v>
      </c>
      <c r="BT36" s="1242" t="s">
        <v>35</v>
      </c>
      <c r="BU36" s="1242" t="s">
        <v>35</v>
      </c>
      <c r="BV36" s="1242" t="s">
        <v>35</v>
      </c>
      <c r="BW36" s="1242" t="s">
        <v>35</v>
      </c>
      <c r="BX36" s="1242" t="s">
        <v>35</v>
      </c>
      <c r="BY36" s="1304" t="s">
        <v>35</v>
      </c>
      <c r="BZ36" s="1304" t="s">
        <v>35</v>
      </c>
      <c r="CA36" s="1304" t="s">
        <v>35</v>
      </c>
      <c r="CB36" s="1304" t="s">
        <v>35</v>
      </c>
      <c r="CC36" s="2150"/>
      <c r="CD36" s="2150"/>
      <c r="CE36" s="2150"/>
      <c r="CF36" s="2150"/>
      <c r="CG36" s="2150"/>
      <c r="CH36" s="2150"/>
      <c r="CI36" s="2150"/>
      <c r="CJ36" s="2150"/>
      <c r="CK36" s="2150"/>
      <c r="CL36" s="2150"/>
      <c r="CM36" s="2150"/>
      <c r="CN36" s="2150"/>
      <c r="CO36" s="2150"/>
      <c r="CP36" s="2150"/>
      <c r="CQ36" s="2150"/>
      <c r="CR36" s="2150"/>
      <c r="CS36" s="2150"/>
      <c r="CT36" s="2150"/>
      <c r="CU36" s="2150"/>
      <c r="CV36" s="2150"/>
      <c r="CW36" s="2150"/>
      <c r="CX36" s="2150"/>
      <c r="CY36" s="2150"/>
      <c r="CZ36" s="2150"/>
    </row>
    <row r="37" s="135" customFormat="true" ht="15" customHeight="true" x14ac:dyDescent="0.2">
      <c r="A37" s="2821" t="s">
        <v>159</v>
      </c>
      <c r="B37" s="2023" t="s">
        <v>49</v>
      </c>
      <c r="C37" s="1894">
        <v>3.2608715316338284</v>
      </c>
      <c r="D37" s="1895">
        <v>5.2457971158372327</v>
      </c>
      <c r="E37" s="1895">
        <v>6.7934362561011943</v>
      </c>
      <c r="F37" s="1895">
        <v>10.870113404682922</v>
      </c>
      <c r="G37" s="1896">
        <v>66.47998009473983</v>
      </c>
      <c r="H37" s="1897">
        <v>39.777219248924425</v>
      </c>
      <c r="I37" s="1895">
        <v>62.558681525089774</v>
      </c>
      <c r="J37" s="1895">
        <v>86.121949593890008</v>
      </c>
      <c r="K37" s="1895">
        <v>94.253939481457195</v>
      </c>
      <c r="L37" s="1898">
        <v>97.927882585758383</v>
      </c>
      <c r="M37" s="1899">
        <v>2.5714698397946165</v>
      </c>
      <c r="N37" s="1895">
        <v>3.5923942641704767</v>
      </c>
      <c r="O37" s="1895">
        <v>4.7582278652835663</v>
      </c>
      <c r="P37" s="1895">
        <v>6.0458678628309839</v>
      </c>
      <c r="Q37" s="1896">
        <v>17.108821247941357</v>
      </c>
      <c r="R37" s="1897">
        <v>93.025714396989272</v>
      </c>
      <c r="S37" s="1895">
        <v>44.750299796868497</v>
      </c>
      <c r="T37" s="1895">
        <v>20.50855869343599</v>
      </c>
      <c r="U37" s="1895">
        <v>11.181370983787854</v>
      </c>
      <c r="V37" s="1895">
        <v>66.82148148280038</v>
      </c>
      <c r="W37" s="1895">
        <v>20.543874810980011</v>
      </c>
      <c r="X37" s="1895">
        <v>66.462170807142797</v>
      </c>
      <c r="Y37" s="1895">
        <v>21.992059574836237</v>
      </c>
      <c r="Z37" s="1895">
        <v>11.65149373138601</v>
      </c>
      <c r="AA37" s="1895">
        <v>27.605514950147565</v>
      </c>
      <c r="AB37" s="2289">
        <v>26.484731165490842</v>
      </c>
      <c r="AC37" s="312"/>
      <c r="AD37" s="312"/>
      <c r="AE37" s="312"/>
      <c r="AF37" s="312"/>
      <c r="AG37" s="312"/>
      <c r="AH37" s="312"/>
      <c r="AI37" s="312"/>
      <c r="AJ37" s="312"/>
      <c r="AK37" s="312"/>
      <c r="AL37" s="312"/>
      <c r="AM37" s="312"/>
      <c r="AN37" s="312"/>
      <c r="AO37" s="312"/>
      <c r="AP37" s="312"/>
      <c r="AQ37" s="312"/>
      <c r="AR37" s="312"/>
      <c r="AS37" s="312"/>
      <c r="AT37" s="312"/>
      <c r="AU37" s="312"/>
      <c r="AV37" s="312"/>
      <c r="AW37" s="312"/>
      <c r="AX37" s="312"/>
      <c r="AY37" s="312"/>
      <c r="AZ37" s="694"/>
      <c r="BA37" s="2507" t="s">
        <v>125</v>
      </c>
      <c r="BB37" s="151" t="s">
        <v>49</v>
      </c>
      <c r="BC37" s="1222" t="s">
        <v>35</v>
      </c>
      <c r="BD37" s="1242" t="s">
        <v>35</v>
      </c>
      <c r="BE37" s="1242" t="s">
        <v>35</v>
      </c>
      <c r="BF37" s="1242" t="s">
        <v>35</v>
      </c>
      <c r="BG37" s="1263" t="s">
        <v>35</v>
      </c>
      <c r="BH37" s="1284" t="s">
        <v>35</v>
      </c>
      <c r="BI37" s="1242" t="s">
        <v>35</v>
      </c>
      <c r="BJ37" s="1242" t="s">
        <v>35</v>
      </c>
      <c r="BK37" s="1242" t="s">
        <v>35</v>
      </c>
      <c r="BL37" s="1263" t="s">
        <v>35</v>
      </c>
      <c r="BM37" s="1284" t="s">
        <v>35</v>
      </c>
      <c r="BN37" s="1242" t="s">
        <v>35</v>
      </c>
      <c r="BO37" s="1242" t="s">
        <v>35</v>
      </c>
      <c r="BP37" s="1242" t="s">
        <v>35</v>
      </c>
      <c r="BQ37" s="1263" t="s">
        <v>35</v>
      </c>
      <c r="BR37" s="1284" t="s">
        <v>35</v>
      </c>
      <c r="BS37" s="1242" t="s">
        <v>35</v>
      </c>
      <c r="BT37" s="1242" t="s">
        <v>35</v>
      </c>
      <c r="BU37" s="1242" t="s">
        <v>35</v>
      </c>
      <c r="BV37" s="1242" t="s">
        <v>35</v>
      </c>
      <c r="BW37" s="1242" t="s">
        <v>35</v>
      </c>
      <c r="BX37" s="1242" t="s">
        <v>35</v>
      </c>
      <c r="BY37" s="1304" t="s">
        <v>35</v>
      </c>
      <c r="BZ37" s="1304" t="s">
        <v>35</v>
      </c>
      <c r="CA37" s="1304" t="s">
        <v>35</v>
      </c>
      <c r="CB37" s="1304" t="s">
        <v>35</v>
      </c>
      <c r="CC37" s="2150"/>
      <c r="CD37" s="2150"/>
      <c r="CE37" s="2150"/>
      <c r="CF37" s="2150"/>
      <c r="CG37" s="2150"/>
      <c r="CH37" s="2150"/>
      <c r="CI37" s="2150"/>
      <c r="CJ37" s="2150"/>
      <c r="CK37" s="2150"/>
      <c r="CL37" s="2150"/>
      <c r="CM37" s="2150"/>
      <c r="CN37" s="2150"/>
      <c r="CO37" s="2150"/>
      <c r="CP37" s="2150"/>
      <c r="CQ37" s="2150"/>
      <c r="CR37" s="2150"/>
      <c r="CS37" s="2150"/>
      <c r="CT37" s="2150"/>
      <c r="CU37" s="2150"/>
      <c r="CV37" s="2150"/>
      <c r="CW37" s="2150"/>
      <c r="CX37" s="2150"/>
      <c r="CY37" s="2150"/>
      <c r="CZ37" s="2150"/>
    </row>
    <row r="38" s="135" customFormat="true" ht="15" customHeight="true" x14ac:dyDescent="0.2">
      <c r="A38" s="2821"/>
      <c r="B38" s="2023" t="s">
        <v>48</v>
      </c>
      <c r="C38" s="1894">
        <v>96.739128468366161</v>
      </c>
      <c r="D38" s="1895">
        <v>94.754202884162837</v>
      </c>
      <c r="E38" s="1895">
        <v>93.206563743898812</v>
      </c>
      <c r="F38" s="1895">
        <v>89.129886595317075</v>
      </c>
      <c r="G38" s="1896">
        <v>33.520019905259957</v>
      </c>
      <c r="H38" s="1897">
        <v>60.222780751075518</v>
      </c>
      <c r="I38" s="1895">
        <v>37.441318474910332</v>
      </c>
      <c r="J38" s="1895">
        <v>13.878050406110024</v>
      </c>
      <c r="K38" s="1895">
        <v>5.7460605185427394</v>
      </c>
      <c r="L38" s="1898">
        <v>2.0721174142415695</v>
      </c>
      <c r="M38" s="1899">
        <v>97.428530160205369</v>
      </c>
      <c r="N38" s="1895">
        <v>96.40760573582952</v>
      </c>
      <c r="O38" s="1895">
        <v>95.241772134716484</v>
      </c>
      <c r="P38" s="1895">
        <v>93.954132137169083</v>
      </c>
      <c r="Q38" s="1896">
        <v>82.891178752058607</v>
      </c>
      <c r="R38" s="1897">
        <v>6.9742856030106077</v>
      </c>
      <c r="S38" s="1895">
        <v>55.249700203131432</v>
      </c>
      <c r="T38" s="1895">
        <v>79.491441306563999</v>
      </c>
      <c r="U38" s="1895">
        <v>88.818629016212086</v>
      </c>
      <c r="V38" s="1895">
        <v>33.178518517199777</v>
      </c>
      <c r="W38" s="1895">
        <v>79.456125189019971</v>
      </c>
      <c r="X38" s="1895">
        <v>33.537829192857181</v>
      </c>
      <c r="Y38" s="1895">
        <v>78.00794042516381</v>
      </c>
      <c r="Z38" s="1895">
        <v>88.348506268613917</v>
      </c>
      <c r="AA38" s="1895">
        <v>72.394485049852477</v>
      </c>
      <c r="AB38" s="2289">
        <v>73.515268834509158</v>
      </c>
      <c r="AC38" s="312"/>
      <c r="AD38" s="312"/>
      <c r="AE38" s="312"/>
      <c r="AF38" s="312"/>
      <c r="AG38" s="312"/>
      <c r="AH38" s="312"/>
      <c r="AI38" s="312"/>
      <c r="AJ38" s="312"/>
      <c r="AK38" s="312"/>
      <c r="AL38" s="312"/>
      <c r="AM38" s="312"/>
      <c r="AN38" s="312"/>
      <c r="AO38" s="312"/>
      <c r="AP38" s="312"/>
      <c r="AQ38" s="312"/>
      <c r="AR38" s="312"/>
      <c r="AS38" s="312"/>
      <c r="AT38" s="312"/>
      <c r="AU38" s="312"/>
      <c r="AV38" s="312"/>
      <c r="AW38" s="312"/>
      <c r="AX38" s="312"/>
      <c r="AY38" s="312"/>
      <c r="AZ38" s="694"/>
      <c r="BA38" s="2507"/>
      <c r="BB38" s="151" t="s">
        <v>48</v>
      </c>
      <c r="BC38" s="1222" t="s">
        <v>35</v>
      </c>
      <c r="BD38" s="1242" t="s">
        <v>35</v>
      </c>
      <c r="BE38" s="1242" t="s">
        <v>35</v>
      </c>
      <c r="BF38" s="1242" t="s">
        <v>35</v>
      </c>
      <c r="BG38" s="1263" t="s">
        <v>35</v>
      </c>
      <c r="BH38" s="1284" t="s">
        <v>35</v>
      </c>
      <c r="BI38" s="1242" t="s">
        <v>35</v>
      </c>
      <c r="BJ38" s="1242" t="s">
        <v>35</v>
      </c>
      <c r="BK38" s="1242" t="s">
        <v>35</v>
      </c>
      <c r="BL38" s="1263" t="s">
        <v>35</v>
      </c>
      <c r="BM38" s="1284" t="s">
        <v>35</v>
      </c>
      <c r="BN38" s="1242" t="s">
        <v>35</v>
      </c>
      <c r="BO38" s="1242" t="s">
        <v>35</v>
      </c>
      <c r="BP38" s="1242" t="s">
        <v>35</v>
      </c>
      <c r="BQ38" s="1263" t="s">
        <v>35</v>
      </c>
      <c r="BR38" s="1284" t="s">
        <v>35</v>
      </c>
      <c r="BS38" s="1242" t="s">
        <v>35</v>
      </c>
      <c r="BT38" s="1242" t="s">
        <v>35</v>
      </c>
      <c r="BU38" s="1242" t="s">
        <v>35</v>
      </c>
      <c r="BV38" s="1242" t="s">
        <v>35</v>
      </c>
      <c r="BW38" s="1242" t="s">
        <v>35</v>
      </c>
      <c r="BX38" s="1242" t="s">
        <v>35</v>
      </c>
      <c r="BY38" s="1304" t="s">
        <v>35</v>
      </c>
      <c r="BZ38" s="1304" t="s">
        <v>35</v>
      </c>
      <c r="CA38" s="1304" t="s">
        <v>35</v>
      </c>
      <c r="CB38" s="1304" t="s">
        <v>35</v>
      </c>
      <c r="CC38" s="2150"/>
      <c r="CD38" s="2150"/>
      <c r="CE38" s="2150"/>
      <c r="CF38" s="2150"/>
      <c r="CG38" s="2150"/>
      <c r="CH38" s="2150"/>
      <c r="CI38" s="2150"/>
      <c r="CJ38" s="2150"/>
      <c r="CK38" s="2150"/>
      <c r="CL38" s="2150"/>
      <c r="CM38" s="2150"/>
      <c r="CN38" s="2150"/>
      <c r="CO38" s="2150"/>
      <c r="CP38" s="2150"/>
      <c r="CQ38" s="2150"/>
      <c r="CR38" s="2150"/>
      <c r="CS38" s="2150"/>
      <c r="CT38" s="2150"/>
      <c r="CU38" s="2150"/>
      <c r="CV38" s="2150"/>
      <c r="CW38" s="2150"/>
      <c r="CX38" s="2150"/>
      <c r="CY38" s="2150"/>
      <c r="CZ38" s="2150"/>
    </row>
    <row r="39" s="130" customFormat="true" ht="15" customHeight="true" x14ac:dyDescent="0.2">
      <c r="A39" s="2493" t="s">
        <v>122</v>
      </c>
      <c r="B39" s="249" t="s">
        <v>49</v>
      </c>
      <c r="C39" s="1144" t="s">
        <v>35</v>
      </c>
      <c r="D39" s="1158" t="s">
        <v>35</v>
      </c>
      <c r="E39" s="1158" t="s">
        <v>35</v>
      </c>
      <c r="F39" s="1158" t="s">
        <v>35</v>
      </c>
      <c r="G39" s="1172" t="s">
        <v>35</v>
      </c>
      <c r="H39" s="1186" t="s">
        <v>35</v>
      </c>
      <c r="I39" s="1158" t="s">
        <v>35</v>
      </c>
      <c r="J39" s="1158" t="s">
        <v>35</v>
      </c>
      <c r="K39" s="1158" t="s">
        <v>35</v>
      </c>
      <c r="L39" s="1200" t="s">
        <v>35</v>
      </c>
      <c r="M39" s="1212" t="s">
        <v>35</v>
      </c>
      <c r="N39" s="1158" t="s">
        <v>35</v>
      </c>
      <c r="O39" s="1158" t="s">
        <v>35</v>
      </c>
      <c r="P39" s="1158" t="s">
        <v>35</v>
      </c>
      <c r="Q39" s="1172" t="s">
        <v>35</v>
      </c>
      <c r="R39" s="1186" t="s">
        <v>35</v>
      </c>
      <c r="S39" s="1158" t="s">
        <v>35</v>
      </c>
      <c r="T39" s="1158" t="s">
        <v>35</v>
      </c>
      <c r="U39" s="1158" t="s">
        <v>35</v>
      </c>
      <c r="V39" s="1158" t="s">
        <v>35</v>
      </c>
      <c r="W39" s="1158" t="s">
        <v>35</v>
      </c>
      <c r="X39" s="1158" t="s">
        <v>35</v>
      </c>
      <c r="Y39" s="1216" t="s">
        <v>35</v>
      </c>
      <c r="Z39" s="1216" t="s">
        <v>35</v>
      </c>
      <c r="AA39" s="1216" t="s">
        <v>35</v>
      </c>
      <c r="AB39" s="2106" t="s">
        <v>35</v>
      </c>
      <c r="AC39" s="2139"/>
      <c r="AD39" s="2139"/>
      <c r="AE39" s="2139"/>
      <c r="AF39" s="2139"/>
      <c r="AG39" s="2139"/>
      <c r="AH39" s="2139"/>
      <c r="AI39" s="2139"/>
      <c r="AJ39" s="2139"/>
      <c r="AK39" s="2139"/>
      <c r="AL39" s="2139"/>
      <c r="AM39" s="2139"/>
      <c r="AN39" s="2139"/>
      <c r="AO39" s="2139"/>
      <c r="AP39" s="2139"/>
      <c r="AQ39" s="2139"/>
      <c r="AR39" s="2139"/>
      <c r="AS39" s="2139"/>
      <c r="AT39" s="2139"/>
      <c r="AU39" s="2139"/>
      <c r="AV39" s="2139"/>
      <c r="AW39" s="2139"/>
      <c r="AX39" s="2139"/>
      <c r="AY39" s="2139"/>
      <c r="AZ39" s="215"/>
      <c r="BA39" s="2507" t="s">
        <v>122</v>
      </c>
      <c r="BB39" s="151" t="s">
        <v>49</v>
      </c>
      <c r="BC39" s="1222" t="s">
        <v>35</v>
      </c>
      <c r="BD39" s="1242" t="s">
        <v>35</v>
      </c>
      <c r="BE39" s="1242" t="s">
        <v>35</v>
      </c>
      <c r="BF39" s="1242" t="s">
        <v>35</v>
      </c>
      <c r="BG39" s="1263" t="s">
        <v>35</v>
      </c>
      <c r="BH39" s="1284" t="s">
        <v>35</v>
      </c>
      <c r="BI39" s="1242" t="s">
        <v>35</v>
      </c>
      <c r="BJ39" s="1242" t="s">
        <v>35</v>
      </c>
      <c r="BK39" s="1242" t="s">
        <v>35</v>
      </c>
      <c r="BL39" s="1263" t="s">
        <v>35</v>
      </c>
      <c r="BM39" s="1284" t="s">
        <v>35</v>
      </c>
      <c r="BN39" s="1242" t="s">
        <v>35</v>
      </c>
      <c r="BO39" s="1242" t="s">
        <v>35</v>
      </c>
      <c r="BP39" s="1242" t="s">
        <v>35</v>
      </c>
      <c r="BQ39" s="1263" t="s">
        <v>35</v>
      </c>
      <c r="BR39" s="1284" t="s">
        <v>35</v>
      </c>
      <c r="BS39" s="1242" t="s">
        <v>35</v>
      </c>
      <c r="BT39" s="1242" t="s">
        <v>35</v>
      </c>
      <c r="BU39" s="1242" t="s">
        <v>35</v>
      </c>
      <c r="BV39" s="1242" t="s">
        <v>35</v>
      </c>
      <c r="BW39" s="1242" t="s">
        <v>35</v>
      </c>
      <c r="BX39" s="1242" t="s">
        <v>35</v>
      </c>
      <c r="BY39" s="1304" t="s">
        <v>35</v>
      </c>
      <c r="BZ39" s="1304" t="s">
        <v>35</v>
      </c>
      <c r="CA39" s="1304" t="s">
        <v>35</v>
      </c>
      <c r="CB39" s="1304" t="s">
        <v>35</v>
      </c>
      <c r="CC39" s="2150"/>
      <c r="CD39" s="2150"/>
      <c r="CE39" s="2150"/>
      <c r="CF39" s="2150"/>
      <c r="CG39" s="2150"/>
      <c r="CH39" s="2150"/>
      <c r="CI39" s="2150"/>
      <c r="CJ39" s="2150"/>
      <c r="CK39" s="2150"/>
      <c r="CL39" s="2150"/>
      <c r="CM39" s="2150"/>
      <c r="CN39" s="2150"/>
      <c r="CO39" s="2150"/>
      <c r="CP39" s="2150"/>
      <c r="CQ39" s="2150"/>
      <c r="CR39" s="2150"/>
      <c r="CS39" s="2150"/>
      <c r="CT39" s="2150"/>
      <c r="CU39" s="2150"/>
      <c r="CV39" s="2150"/>
      <c r="CW39" s="2150"/>
      <c r="CX39" s="2150"/>
      <c r="CY39" s="2150"/>
      <c r="CZ39" s="2150"/>
    </row>
    <row r="40" s="130" customFormat="true" ht="15" customHeight="true" x14ac:dyDescent="0.2">
      <c r="A40" s="2493"/>
      <c r="B40" s="249" t="s">
        <v>48</v>
      </c>
      <c r="C40" s="1144" t="s">
        <v>35</v>
      </c>
      <c r="D40" s="1158" t="s">
        <v>35</v>
      </c>
      <c r="E40" s="1158" t="s">
        <v>35</v>
      </c>
      <c r="F40" s="1158" t="s">
        <v>35</v>
      </c>
      <c r="G40" s="1172" t="s">
        <v>35</v>
      </c>
      <c r="H40" s="1186" t="s">
        <v>35</v>
      </c>
      <c r="I40" s="1158" t="s">
        <v>35</v>
      </c>
      <c r="J40" s="1158" t="s">
        <v>35</v>
      </c>
      <c r="K40" s="1158" t="s">
        <v>35</v>
      </c>
      <c r="L40" s="1200" t="s">
        <v>35</v>
      </c>
      <c r="M40" s="1212" t="s">
        <v>35</v>
      </c>
      <c r="N40" s="1158" t="s">
        <v>35</v>
      </c>
      <c r="O40" s="1158" t="s">
        <v>35</v>
      </c>
      <c r="P40" s="1158" t="s">
        <v>35</v>
      </c>
      <c r="Q40" s="1172" t="s">
        <v>35</v>
      </c>
      <c r="R40" s="1186" t="s">
        <v>35</v>
      </c>
      <c r="S40" s="1158" t="s">
        <v>35</v>
      </c>
      <c r="T40" s="1158" t="s">
        <v>35</v>
      </c>
      <c r="U40" s="1158" t="s">
        <v>35</v>
      </c>
      <c r="V40" s="1158" t="s">
        <v>35</v>
      </c>
      <c r="W40" s="1158" t="s">
        <v>35</v>
      </c>
      <c r="X40" s="1158" t="s">
        <v>35</v>
      </c>
      <c r="Y40" s="1216" t="s">
        <v>35</v>
      </c>
      <c r="Z40" s="1216" t="s">
        <v>35</v>
      </c>
      <c r="AA40" s="1216" t="s">
        <v>35</v>
      </c>
      <c r="AB40" s="2106" t="s">
        <v>35</v>
      </c>
      <c r="AC40" s="2139"/>
      <c r="AD40" s="2139"/>
      <c r="AE40" s="2139"/>
      <c r="AF40" s="2139"/>
      <c r="AG40" s="2139"/>
      <c r="AH40" s="2139"/>
      <c r="AI40" s="2139"/>
      <c r="AJ40" s="2139"/>
      <c r="AK40" s="2139"/>
      <c r="AL40" s="2139"/>
      <c r="AM40" s="2139"/>
      <c r="AN40" s="2139"/>
      <c r="AO40" s="2139"/>
      <c r="AP40" s="2139"/>
      <c r="AQ40" s="2139"/>
      <c r="AR40" s="2139"/>
      <c r="AS40" s="2139"/>
      <c r="AT40" s="2139"/>
      <c r="AU40" s="2139"/>
      <c r="AV40" s="2139"/>
      <c r="AW40" s="2139"/>
      <c r="AX40" s="2139"/>
      <c r="AY40" s="2139"/>
      <c r="AZ40" s="215"/>
      <c r="BA40" s="2507"/>
      <c r="BB40" s="151" t="s">
        <v>48</v>
      </c>
      <c r="BC40" s="1222" t="s">
        <v>35</v>
      </c>
      <c r="BD40" s="1242" t="s">
        <v>35</v>
      </c>
      <c r="BE40" s="1242" t="s">
        <v>35</v>
      </c>
      <c r="BF40" s="1242" t="s">
        <v>35</v>
      </c>
      <c r="BG40" s="1263" t="s">
        <v>35</v>
      </c>
      <c r="BH40" s="1284" t="s">
        <v>35</v>
      </c>
      <c r="BI40" s="1242" t="s">
        <v>35</v>
      </c>
      <c r="BJ40" s="1242" t="s">
        <v>35</v>
      </c>
      <c r="BK40" s="1242" t="s">
        <v>35</v>
      </c>
      <c r="BL40" s="1263" t="s">
        <v>35</v>
      </c>
      <c r="BM40" s="1284" t="s">
        <v>35</v>
      </c>
      <c r="BN40" s="1242" t="s">
        <v>35</v>
      </c>
      <c r="BO40" s="1242" t="s">
        <v>35</v>
      </c>
      <c r="BP40" s="1242" t="s">
        <v>35</v>
      </c>
      <c r="BQ40" s="1263" t="s">
        <v>35</v>
      </c>
      <c r="BR40" s="1284" t="s">
        <v>35</v>
      </c>
      <c r="BS40" s="1242" t="s">
        <v>35</v>
      </c>
      <c r="BT40" s="1242" t="s">
        <v>35</v>
      </c>
      <c r="BU40" s="1242" t="s">
        <v>35</v>
      </c>
      <c r="BV40" s="1242" t="s">
        <v>35</v>
      </c>
      <c r="BW40" s="1242" t="s">
        <v>35</v>
      </c>
      <c r="BX40" s="1242" t="s">
        <v>35</v>
      </c>
      <c r="BY40" s="1304" t="s">
        <v>35</v>
      </c>
      <c r="BZ40" s="1304" t="s">
        <v>35</v>
      </c>
      <c r="CA40" s="1304" t="s">
        <v>35</v>
      </c>
      <c r="CB40" s="1304" t="s">
        <v>35</v>
      </c>
      <c r="CC40" s="2150"/>
      <c r="CD40" s="2150"/>
      <c r="CE40" s="2150"/>
      <c r="CF40" s="2150"/>
      <c r="CG40" s="2150"/>
      <c r="CH40" s="2150"/>
      <c r="CI40" s="2150"/>
      <c r="CJ40" s="2150"/>
      <c r="CK40" s="2150"/>
      <c r="CL40" s="2150"/>
      <c r="CM40" s="2150"/>
      <c r="CN40" s="2150"/>
      <c r="CO40" s="2150"/>
      <c r="CP40" s="2150"/>
      <c r="CQ40" s="2150"/>
      <c r="CR40" s="2150"/>
      <c r="CS40" s="2150"/>
      <c r="CT40" s="2150"/>
      <c r="CU40" s="2150"/>
      <c r="CV40" s="2150"/>
      <c r="CW40" s="2150"/>
      <c r="CX40" s="2150"/>
      <c r="CY40" s="2150"/>
      <c r="CZ40" s="2150"/>
    </row>
    <row r="41" s="135" customFormat="true" ht="15" customHeight="true" x14ac:dyDescent="0.2">
      <c r="A41" s="2821" t="s">
        <v>56</v>
      </c>
      <c r="B41" s="2023" t="s">
        <v>49</v>
      </c>
      <c r="C41" s="1894">
        <v>39.231315102471378</v>
      </c>
      <c r="D41" s="1895">
        <v>34.905715230859293</v>
      </c>
      <c r="E41" s="1895">
        <v>33.033323187153677</v>
      </c>
      <c r="F41" s="1895">
        <v>31.833414670376381</v>
      </c>
      <c r="G41" s="1896">
        <v>12.141490168746149</v>
      </c>
      <c r="H41" s="1897">
        <v>23.371914491312371</v>
      </c>
      <c r="I41" s="1895">
        <v>12.304499735113852</v>
      </c>
      <c r="J41" s="1895">
        <v>4.1831678705116477</v>
      </c>
      <c r="K41" s="1895">
        <v>1.8097547599188297</v>
      </c>
      <c r="L41" s="1898">
        <v>0.58972685890600673</v>
      </c>
      <c r="M41" s="1899">
        <v>39.454254184703814</v>
      </c>
      <c r="N41" s="1895">
        <v>35.948461459043415</v>
      </c>
      <c r="O41" s="1895">
        <v>33.487974280042913</v>
      </c>
      <c r="P41" s="1895">
        <v>35.388768615578677</v>
      </c>
      <c r="Q41" s="1896">
        <v>26.955419376771133</v>
      </c>
      <c r="R41" s="1897">
        <v>1.5595945534048734</v>
      </c>
      <c r="S41" s="1895">
        <v>50.316095959541109</v>
      </c>
      <c r="T41" s="1895">
        <v>34.679941143727468</v>
      </c>
      <c r="U41" s="1895">
        <v>26.318603754262394</v>
      </c>
      <c r="V41" s="1895">
        <v>23.314829245314179</v>
      </c>
      <c r="W41" s="1895">
        <v>12.529684146775258</v>
      </c>
      <c r="X41" s="1895">
        <v>22.063564909347033</v>
      </c>
      <c r="Y41" s="1895">
        <v>25.911527323134038</v>
      </c>
      <c r="Z41" s="1895">
        <v>35.766441242575802</v>
      </c>
      <c r="AA41" s="1895">
        <v>43.499752770917574</v>
      </c>
      <c r="AB41" s="2289">
        <v>31.02365301230811</v>
      </c>
      <c r="AC41" s="312"/>
      <c r="AD41" s="312"/>
      <c r="AE41" s="312"/>
      <c r="AF41" s="312"/>
      <c r="AG41" s="312"/>
      <c r="AH41" s="312"/>
      <c r="AI41" s="312"/>
      <c r="AJ41" s="312"/>
      <c r="AK41" s="312"/>
      <c r="AL41" s="312"/>
      <c r="AM41" s="312"/>
      <c r="AN41" s="312"/>
      <c r="AO41" s="312"/>
      <c r="AP41" s="312"/>
      <c r="AQ41" s="312"/>
      <c r="AR41" s="312"/>
      <c r="AS41" s="312"/>
      <c r="AT41" s="312"/>
      <c r="AU41" s="312"/>
      <c r="AV41" s="312"/>
      <c r="AW41" s="312"/>
      <c r="AX41" s="312"/>
      <c r="AY41" s="312"/>
      <c r="AZ41" s="694"/>
      <c r="BA41" s="2507" t="s">
        <v>56</v>
      </c>
      <c r="BB41" s="151" t="s">
        <v>49</v>
      </c>
      <c r="BC41" s="1222" t="s">
        <v>35</v>
      </c>
      <c r="BD41" s="1242" t="s">
        <v>35</v>
      </c>
      <c r="BE41" s="1242" t="s">
        <v>35</v>
      </c>
      <c r="BF41" s="1242" t="s">
        <v>35</v>
      </c>
      <c r="BG41" s="1263" t="s">
        <v>35</v>
      </c>
      <c r="BH41" s="1284" t="s">
        <v>35</v>
      </c>
      <c r="BI41" s="1242" t="s">
        <v>35</v>
      </c>
      <c r="BJ41" s="1242" t="s">
        <v>35</v>
      </c>
      <c r="BK41" s="1242" t="s">
        <v>35</v>
      </c>
      <c r="BL41" s="1263" t="s">
        <v>35</v>
      </c>
      <c r="BM41" s="1284" t="s">
        <v>35</v>
      </c>
      <c r="BN41" s="1242" t="s">
        <v>35</v>
      </c>
      <c r="BO41" s="1242" t="s">
        <v>35</v>
      </c>
      <c r="BP41" s="1242" t="s">
        <v>35</v>
      </c>
      <c r="BQ41" s="1263" t="s">
        <v>35</v>
      </c>
      <c r="BR41" s="1284" t="s">
        <v>35</v>
      </c>
      <c r="BS41" s="1242" t="s">
        <v>35</v>
      </c>
      <c r="BT41" s="1242" t="s">
        <v>35</v>
      </c>
      <c r="BU41" s="1242" t="s">
        <v>35</v>
      </c>
      <c r="BV41" s="1242" t="s">
        <v>35</v>
      </c>
      <c r="BW41" s="1242" t="s">
        <v>35</v>
      </c>
      <c r="BX41" s="1242" t="s">
        <v>35</v>
      </c>
      <c r="BY41" s="1304" t="s">
        <v>35</v>
      </c>
      <c r="BZ41" s="1304" t="s">
        <v>35</v>
      </c>
      <c r="CA41" s="1304" t="s">
        <v>35</v>
      </c>
      <c r="CB41" s="1304" t="s">
        <v>35</v>
      </c>
      <c r="CC41" s="2150"/>
      <c r="CD41" s="2150"/>
      <c r="CE41" s="2150"/>
      <c r="CF41" s="2150"/>
      <c r="CG41" s="2150"/>
      <c r="CH41" s="2150"/>
      <c r="CI41" s="2150"/>
      <c r="CJ41" s="2150"/>
      <c r="CK41" s="2150"/>
      <c r="CL41" s="2150"/>
      <c r="CM41" s="2150"/>
      <c r="CN41" s="2150"/>
      <c r="CO41" s="2150"/>
      <c r="CP41" s="2150"/>
      <c r="CQ41" s="2150"/>
      <c r="CR41" s="2150"/>
      <c r="CS41" s="2150"/>
      <c r="CT41" s="2150"/>
      <c r="CU41" s="2150"/>
      <c r="CV41" s="2150"/>
      <c r="CW41" s="2150"/>
      <c r="CX41" s="2150"/>
      <c r="CY41" s="2150"/>
      <c r="CZ41" s="2150"/>
    </row>
    <row r="42" s="135" customFormat="true" ht="15" customHeight="true" x14ac:dyDescent="0.2">
      <c r="A42" s="2821"/>
      <c r="B42" s="2023" t="s">
        <v>48</v>
      </c>
      <c r="C42" s="1894">
        <v>60.768684897528715</v>
      </c>
      <c r="D42" s="1895">
        <v>65.094284769140614</v>
      </c>
      <c r="E42" s="1895">
        <v>66.966676812846416</v>
      </c>
      <c r="F42" s="1895">
        <v>68.166585329623871</v>
      </c>
      <c r="G42" s="1896">
        <v>87.858509831253855</v>
      </c>
      <c r="H42" s="1897">
        <v>76.628085508687775</v>
      </c>
      <c r="I42" s="1895">
        <v>87.695500264886135</v>
      </c>
      <c r="J42" s="1895">
        <v>95.816832129488461</v>
      </c>
      <c r="K42" s="1895">
        <v>98.19024524008114</v>
      </c>
      <c r="L42" s="1898">
        <v>99.410273141093981</v>
      </c>
      <c r="M42" s="1899">
        <v>60.545745815296534</v>
      </c>
      <c r="N42" s="1895">
        <v>64.051538540956642</v>
      </c>
      <c r="O42" s="1895">
        <v>66.512025719957151</v>
      </c>
      <c r="P42" s="1895">
        <v>64.611231384421544</v>
      </c>
      <c r="Q42" s="1896">
        <v>73.044580623228768</v>
      </c>
      <c r="R42" s="1897">
        <v>98.440405446595136</v>
      </c>
      <c r="S42" s="1895">
        <v>49.683904040459012</v>
      </c>
      <c r="T42" s="1895">
        <v>65.320058856272638</v>
      </c>
      <c r="U42" s="1895">
        <v>73.681396245737503</v>
      </c>
      <c r="V42" s="1895">
        <v>76.685170754685842</v>
      </c>
      <c r="W42" s="1895">
        <v>87.470315853224946</v>
      </c>
      <c r="X42" s="1895">
        <v>77.936435090652921</v>
      </c>
      <c r="Y42" s="1895">
        <v>74.088472676865976</v>
      </c>
      <c r="Z42" s="1895">
        <v>64.233558757423978</v>
      </c>
      <c r="AA42" s="1895">
        <v>56.500247229082767</v>
      </c>
      <c r="AB42" s="2289">
        <v>68.976346987692068</v>
      </c>
      <c r="AC42" s="312"/>
      <c r="AD42" s="312"/>
      <c r="AE42" s="312"/>
      <c r="AF42" s="312"/>
      <c r="AG42" s="312"/>
      <c r="AH42" s="312"/>
      <c r="AI42" s="312"/>
      <c r="AJ42" s="312"/>
      <c r="AK42" s="312"/>
      <c r="AL42" s="312"/>
      <c r="AM42" s="312"/>
      <c r="AN42" s="312"/>
      <c r="AO42" s="312"/>
      <c r="AP42" s="312"/>
      <c r="AQ42" s="312"/>
      <c r="AR42" s="312"/>
      <c r="AS42" s="312"/>
      <c r="AT42" s="312"/>
      <c r="AU42" s="312"/>
      <c r="AV42" s="312"/>
      <c r="AW42" s="312"/>
      <c r="AX42" s="312"/>
      <c r="AY42" s="312"/>
      <c r="AZ42" s="694"/>
      <c r="BA42" s="2507"/>
      <c r="BB42" s="151" t="s">
        <v>48</v>
      </c>
      <c r="BC42" s="1222" t="s">
        <v>35</v>
      </c>
      <c r="BD42" s="1242" t="s">
        <v>35</v>
      </c>
      <c r="BE42" s="1242" t="s">
        <v>35</v>
      </c>
      <c r="BF42" s="1242" t="s">
        <v>35</v>
      </c>
      <c r="BG42" s="1263" t="s">
        <v>35</v>
      </c>
      <c r="BH42" s="1284" t="s">
        <v>35</v>
      </c>
      <c r="BI42" s="1242" t="s">
        <v>35</v>
      </c>
      <c r="BJ42" s="1242" t="s">
        <v>35</v>
      </c>
      <c r="BK42" s="1242" t="s">
        <v>35</v>
      </c>
      <c r="BL42" s="1263" t="s">
        <v>35</v>
      </c>
      <c r="BM42" s="1284" t="s">
        <v>35</v>
      </c>
      <c r="BN42" s="1242" t="s">
        <v>35</v>
      </c>
      <c r="BO42" s="1242" t="s">
        <v>35</v>
      </c>
      <c r="BP42" s="1242" t="s">
        <v>35</v>
      </c>
      <c r="BQ42" s="1263" t="s">
        <v>35</v>
      </c>
      <c r="BR42" s="1284" t="s">
        <v>35</v>
      </c>
      <c r="BS42" s="1242" t="s">
        <v>35</v>
      </c>
      <c r="BT42" s="1242" t="s">
        <v>35</v>
      </c>
      <c r="BU42" s="1242" t="s">
        <v>35</v>
      </c>
      <c r="BV42" s="1242" t="s">
        <v>35</v>
      </c>
      <c r="BW42" s="1242" t="s">
        <v>35</v>
      </c>
      <c r="BX42" s="1242" t="s">
        <v>35</v>
      </c>
      <c r="BY42" s="1304" t="s">
        <v>35</v>
      </c>
      <c r="BZ42" s="1304" t="s">
        <v>35</v>
      </c>
      <c r="CA42" s="1304" t="s">
        <v>35</v>
      </c>
      <c r="CB42" s="1304" t="s">
        <v>35</v>
      </c>
      <c r="CC42" s="2150"/>
      <c r="CD42" s="2150"/>
      <c r="CE42" s="2150"/>
      <c r="CF42" s="2150"/>
      <c r="CG42" s="2150"/>
      <c r="CH42" s="2150"/>
      <c r="CI42" s="2150"/>
      <c r="CJ42" s="2150"/>
      <c r="CK42" s="2150"/>
      <c r="CL42" s="2150"/>
      <c r="CM42" s="2150"/>
      <c r="CN42" s="2150"/>
      <c r="CO42" s="2150"/>
      <c r="CP42" s="2150"/>
      <c r="CQ42" s="2150"/>
      <c r="CR42" s="2150"/>
      <c r="CS42" s="2150"/>
      <c r="CT42" s="2150"/>
      <c r="CU42" s="2150"/>
      <c r="CV42" s="2150"/>
      <c r="CW42" s="2150"/>
      <c r="CX42" s="2150"/>
      <c r="CY42" s="2150"/>
      <c r="CZ42" s="2150"/>
    </row>
    <row r="43" s="135" customFormat="true" ht="15" customHeight="true" x14ac:dyDescent="0.2">
      <c r="A43" s="2821" t="s">
        <v>53</v>
      </c>
      <c r="B43" s="2023" t="s">
        <v>49</v>
      </c>
      <c r="C43" s="2051" t="s">
        <v>35</v>
      </c>
      <c r="D43" s="2052" t="s">
        <v>35</v>
      </c>
      <c r="E43" s="2052" t="s">
        <v>35</v>
      </c>
      <c r="F43" s="2052" t="s">
        <v>35</v>
      </c>
      <c r="G43" s="2053" t="s">
        <v>35</v>
      </c>
      <c r="H43" s="2054" t="s">
        <v>35</v>
      </c>
      <c r="I43" s="2052" t="s">
        <v>35</v>
      </c>
      <c r="J43" s="2052" t="s">
        <v>35</v>
      </c>
      <c r="K43" s="2052" t="s">
        <v>35</v>
      </c>
      <c r="L43" s="2055" t="s">
        <v>35</v>
      </c>
      <c r="M43" s="2051" t="s">
        <v>35</v>
      </c>
      <c r="N43" s="2052" t="s">
        <v>35</v>
      </c>
      <c r="O43" s="2052" t="s">
        <v>35</v>
      </c>
      <c r="P43" s="2052" t="s">
        <v>35</v>
      </c>
      <c r="Q43" s="2053" t="s">
        <v>35</v>
      </c>
      <c r="R43" s="2054" t="s">
        <v>35</v>
      </c>
      <c r="S43" s="2052" t="s">
        <v>35</v>
      </c>
      <c r="T43" s="2052" t="s">
        <v>35</v>
      </c>
      <c r="U43" s="2052" t="s">
        <v>35</v>
      </c>
      <c r="V43" s="2052" t="s">
        <v>35</v>
      </c>
      <c r="W43" s="2052" t="s">
        <v>35</v>
      </c>
      <c r="X43" s="2052" t="s">
        <v>35</v>
      </c>
      <c r="Y43" s="2052" t="s">
        <v>35</v>
      </c>
      <c r="Z43" s="2052" t="s">
        <v>35</v>
      </c>
      <c r="AA43" s="2052" t="s">
        <v>35</v>
      </c>
      <c r="AB43" s="2055" t="s">
        <v>35</v>
      </c>
      <c r="AC43" s="312"/>
      <c r="AD43" s="312"/>
      <c r="AE43" s="312"/>
      <c r="AF43" s="312"/>
      <c r="AG43" s="312"/>
      <c r="AH43" s="312"/>
      <c r="AI43" s="312"/>
      <c r="AJ43" s="312"/>
      <c r="AK43" s="312"/>
      <c r="AL43" s="312"/>
      <c r="AM43" s="312"/>
      <c r="AN43" s="312"/>
      <c r="AO43" s="312"/>
      <c r="AP43" s="312"/>
      <c r="AQ43" s="312"/>
      <c r="AR43" s="312"/>
      <c r="AS43" s="312"/>
      <c r="AT43" s="312"/>
      <c r="AU43" s="312"/>
      <c r="AV43" s="312"/>
      <c r="AW43" s="312"/>
      <c r="AX43" s="312"/>
      <c r="AY43" s="312"/>
      <c r="AZ43" s="694"/>
      <c r="BA43" s="2507" t="s">
        <v>53</v>
      </c>
      <c r="BB43" s="151" t="s">
        <v>49</v>
      </c>
      <c r="BC43" s="1222" t="s">
        <v>35</v>
      </c>
      <c r="BD43" s="1242" t="s">
        <v>35</v>
      </c>
      <c r="BE43" s="1242" t="s">
        <v>35</v>
      </c>
      <c r="BF43" s="1242" t="s">
        <v>35</v>
      </c>
      <c r="BG43" s="1263" t="s">
        <v>35</v>
      </c>
      <c r="BH43" s="1284" t="s">
        <v>35</v>
      </c>
      <c r="BI43" s="1242" t="s">
        <v>35</v>
      </c>
      <c r="BJ43" s="1242" t="s">
        <v>35</v>
      </c>
      <c r="BK43" s="1242" t="s">
        <v>35</v>
      </c>
      <c r="BL43" s="1263" t="s">
        <v>35</v>
      </c>
      <c r="BM43" s="1284" t="s">
        <v>35</v>
      </c>
      <c r="BN43" s="1242" t="s">
        <v>35</v>
      </c>
      <c r="BO43" s="1242" t="s">
        <v>35</v>
      </c>
      <c r="BP43" s="1242" t="s">
        <v>35</v>
      </c>
      <c r="BQ43" s="1263" t="s">
        <v>35</v>
      </c>
      <c r="BR43" s="1284" t="s">
        <v>35</v>
      </c>
      <c r="BS43" s="1242" t="s">
        <v>35</v>
      </c>
      <c r="BT43" s="1242" t="s">
        <v>35</v>
      </c>
      <c r="BU43" s="1242" t="s">
        <v>35</v>
      </c>
      <c r="BV43" s="1242" t="s">
        <v>35</v>
      </c>
      <c r="BW43" s="1242" t="s">
        <v>35</v>
      </c>
      <c r="BX43" s="1242" t="s">
        <v>35</v>
      </c>
      <c r="BY43" s="1304" t="s">
        <v>35</v>
      </c>
      <c r="BZ43" s="1304" t="s">
        <v>35</v>
      </c>
      <c r="CA43" s="1304" t="s">
        <v>35</v>
      </c>
      <c r="CB43" s="1304" t="s">
        <v>35</v>
      </c>
      <c r="CC43" s="2150"/>
      <c r="CD43" s="2150"/>
      <c r="CE43" s="2150"/>
      <c r="CF43" s="2150"/>
      <c r="CG43" s="2150"/>
      <c r="CH43" s="2150"/>
      <c r="CI43" s="2150"/>
      <c r="CJ43" s="2150"/>
      <c r="CK43" s="2150"/>
      <c r="CL43" s="2150"/>
      <c r="CM43" s="2150"/>
      <c r="CN43" s="2150"/>
      <c r="CO43" s="2150"/>
      <c r="CP43" s="2150"/>
      <c r="CQ43" s="2150"/>
      <c r="CR43" s="2150"/>
      <c r="CS43" s="2150"/>
      <c r="CT43" s="2150"/>
      <c r="CU43" s="2150"/>
      <c r="CV43" s="2150"/>
      <c r="CW43" s="2150"/>
      <c r="CX43" s="2150"/>
      <c r="CY43" s="2150"/>
      <c r="CZ43" s="2150"/>
    </row>
    <row r="44" s="135" customFormat="true" ht="15" customHeight="true" x14ac:dyDescent="0.2">
      <c r="A44" s="2821"/>
      <c r="B44" s="2023" t="s">
        <v>48</v>
      </c>
      <c r="C44" s="2051" t="s">
        <v>35</v>
      </c>
      <c r="D44" s="2052" t="s">
        <v>35</v>
      </c>
      <c r="E44" s="2052" t="s">
        <v>35</v>
      </c>
      <c r="F44" s="2052" t="s">
        <v>35</v>
      </c>
      <c r="G44" s="2053" t="s">
        <v>35</v>
      </c>
      <c r="H44" s="2054" t="s">
        <v>35</v>
      </c>
      <c r="I44" s="2052" t="s">
        <v>35</v>
      </c>
      <c r="J44" s="2052" t="s">
        <v>35</v>
      </c>
      <c r="K44" s="2052" t="s">
        <v>35</v>
      </c>
      <c r="L44" s="2055" t="s">
        <v>35</v>
      </c>
      <c r="M44" s="2051" t="s">
        <v>35</v>
      </c>
      <c r="N44" s="2052" t="s">
        <v>35</v>
      </c>
      <c r="O44" s="2052" t="s">
        <v>35</v>
      </c>
      <c r="P44" s="2052" t="s">
        <v>35</v>
      </c>
      <c r="Q44" s="2053" t="s">
        <v>35</v>
      </c>
      <c r="R44" s="2054" t="s">
        <v>35</v>
      </c>
      <c r="S44" s="2052" t="s">
        <v>35</v>
      </c>
      <c r="T44" s="2052" t="s">
        <v>35</v>
      </c>
      <c r="U44" s="2052" t="s">
        <v>35</v>
      </c>
      <c r="V44" s="2052" t="s">
        <v>35</v>
      </c>
      <c r="W44" s="2052" t="s">
        <v>35</v>
      </c>
      <c r="X44" s="2052" t="s">
        <v>35</v>
      </c>
      <c r="Y44" s="2052" t="s">
        <v>35</v>
      </c>
      <c r="Z44" s="2052" t="s">
        <v>35</v>
      </c>
      <c r="AA44" s="2052" t="s">
        <v>35</v>
      </c>
      <c r="AB44" s="2055" t="s">
        <v>35</v>
      </c>
      <c r="AC44" s="312"/>
      <c r="AD44" s="312"/>
      <c r="AE44" s="312"/>
      <c r="AF44" s="312"/>
      <c r="AG44" s="312"/>
      <c r="AH44" s="312"/>
      <c r="AI44" s="312"/>
      <c r="AJ44" s="312"/>
      <c r="AK44" s="312"/>
      <c r="AL44" s="312"/>
      <c r="AM44" s="312"/>
      <c r="AN44" s="312"/>
      <c r="AO44" s="312"/>
      <c r="AP44" s="312"/>
      <c r="AQ44" s="312"/>
      <c r="AR44" s="312"/>
      <c r="AS44" s="312"/>
      <c r="AT44" s="312"/>
      <c r="AU44" s="312"/>
      <c r="AV44" s="312"/>
      <c r="AW44" s="312"/>
      <c r="AX44" s="312"/>
      <c r="AY44" s="312"/>
      <c r="AZ44" s="694"/>
      <c r="BA44" s="2507"/>
      <c r="BB44" s="151" t="s">
        <v>48</v>
      </c>
      <c r="BC44" s="1222" t="s">
        <v>35</v>
      </c>
      <c r="BD44" s="1242" t="s">
        <v>35</v>
      </c>
      <c r="BE44" s="1242" t="s">
        <v>35</v>
      </c>
      <c r="BF44" s="1242" t="s">
        <v>35</v>
      </c>
      <c r="BG44" s="1263" t="s">
        <v>35</v>
      </c>
      <c r="BH44" s="1284" t="s">
        <v>35</v>
      </c>
      <c r="BI44" s="1242" t="s">
        <v>35</v>
      </c>
      <c r="BJ44" s="1242" t="s">
        <v>35</v>
      </c>
      <c r="BK44" s="1242" t="s">
        <v>35</v>
      </c>
      <c r="BL44" s="1263" t="s">
        <v>35</v>
      </c>
      <c r="BM44" s="1284" t="s">
        <v>35</v>
      </c>
      <c r="BN44" s="1242" t="s">
        <v>35</v>
      </c>
      <c r="BO44" s="1242" t="s">
        <v>35</v>
      </c>
      <c r="BP44" s="1242" t="s">
        <v>35</v>
      </c>
      <c r="BQ44" s="1263" t="s">
        <v>35</v>
      </c>
      <c r="BR44" s="1284" t="s">
        <v>35</v>
      </c>
      <c r="BS44" s="1242" t="s">
        <v>35</v>
      </c>
      <c r="BT44" s="1242" t="s">
        <v>35</v>
      </c>
      <c r="BU44" s="1242" t="s">
        <v>35</v>
      </c>
      <c r="BV44" s="1242" t="s">
        <v>35</v>
      </c>
      <c r="BW44" s="1242" t="s">
        <v>35</v>
      </c>
      <c r="BX44" s="1242" t="s">
        <v>35</v>
      </c>
      <c r="BY44" s="1304" t="s">
        <v>35</v>
      </c>
      <c r="BZ44" s="1304" t="s">
        <v>35</v>
      </c>
      <c r="CA44" s="1304" t="s">
        <v>35</v>
      </c>
      <c r="CB44" s="1304" t="s">
        <v>35</v>
      </c>
      <c r="CC44" s="2150"/>
      <c r="CD44" s="2150"/>
      <c r="CE44" s="2150"/>
      <c r="CF44" s="2150"/>
      <c r="CG44" s="2150"/>
      <c r="CH44" s="2150"/>
      <c r="CI44" s="2150"/>
      <c r="CJ44" s="2150"/>
      <c r="CK44" s="2150"/>
      <c r="CL44" s="2150"/>
      <c r="CM44" s="2150"/>
      <c r="CN44" s="2150"/>
      <c r="CO44" s="2150"/>
      <c r="CP44" s="2150"/>
      <c r="CQ44" s="2150"/>
      <c r="CR44" s="2150"/>
      <c r="CS44" s="2150"/>
      <c r="CT44" s="2150"/>
      <c r="CU44" s="2150"/>
      <c r="CV44" s="2150"/>
      <c r="CW44" s="2150"/>
      <c r="CX44" s="2150"/>
      <c r="CY44" s="2150"/>
      <c r="CZ44" s="2150"/>
    </row>
    <row r="45" s="135" customFormat="true" ht="15" customHeight="true" x14ac:dyDescent="0.2">
      <c r="A45" s="2821" t="s">
        <v>52</v>
      </c>
      <c r="B45" s="2023" t="s">
        <v>49</v>
      </c>
      <c r="C45" s="2051" t="s">
        <v>35</v>
      </c>
      <c r="D45" s="2052" t="s">
        <v>35</v>
      </c>
      <c r="E45" s="2052" t="s">
        <v>35</v>
      </c>
      <c r="F45" s="2052" t="s">
        <v>35</v>
      </c>
      <c r="G45" s="2053" t="s">
        <v>35</v>
      </c>
      <c r="H45" s="2054" t="s">
        <v>35</v>
      </c>
      <c r="I45" s="2052" t="s">
        <v>35</v>
      </c>
      <c r="J45" s="2052" t="s">
        <v>35</v>
      </c>
      <c r="K45" s="2052" t="s">
        <v>35</v>
      </c>
      <c r="L45" s="2055" t="s">
        <v>35</v>
      </c>
      <c r="M45" s="2051" t="s">
        <v>35</v>
      </c>
      <c r="N45" s="2052" t="s">
        <v>35</v>
      </c>
      <c r="O45" s="2052" t="s">
        <v>35</v>
      </c>
      <c r="P45" s="2052" t="s">
        <v>35</v>
      </c>
      <c r="Q45" s="2053" t="s">
        <v>35</v>
      </c>
      <c r="R45" s="2054" t="s">
        <v>35</v>
      </c>
      <c r="S45" s="2052" t="s">
        <v>35</v>
      </c>
      <c r="T45" s="2052" t="s">
        <v>35</v>
      </c>
      <c r="U45" s="2052" t="s">
        <v>35</v>
      </c>
      <c r="V45" s="2052" t="s">
        <v>35</v>
      </c>
      <c r="W45" s="2052" t="s">
        <v>35</v>
      </c>
      <c r="X45" s="2052" t="s">
        <v>35</v>
      </c>
      <c r="Y45" s="2052" t="s">
        <v>35</v>
      </c>
      <c r="Z45" s="2052" t="s">
        <v>35</v>
      </c>
      <c r="AA45" s="2052" t="s">
        <v>35</v>
      </c>
      <c r="AB45" s="2055" t="s">
        <v>35</v>
      </c>
      <c r="AC45" s="312"/>
      <c r="AD45" s="312"/>
      <c r="AE45" s="312"/>
      <c r="AF45" s="312"/>
      <c r="AG45" s="312"/>
      <c r="AH45" s="312"/>
      <c r="AI45" s="312"/>
      <c r="AJ45" s="312"/>
      <c r="AK45" s="312"/>
      <c r="AL45" s="312"/>
      <c r="AM45" s="312"/>
      <c r="AN45" s="312"/>
      <c r="AO45" s="312"/>
      <c r="AP45" s="312"/>
      <c r="AQ45" s="312"/>
      <c r="AR45" s="312"/>
      <c r="AS45" s="312"/>
      <c r="AT45" s="312"/>
      <c r="AU45" s="312"/>
      <c r="AV45" s="312"/>
      <c r="AW45" s="312"/>
      <c r="AX45" s="312"/>
      <c r="AY45" s="312"/>
      <c r="AZ45" s="694"/>
      <c r="BA45" s="2507" t="s">
        <v>52</v>
      </c>
      <c r="BB45" s="151" t="s">
        <v>49</v>
      </c>
      <c r="BC45" s="1222" t="s">
        <v>35</v>
      </c>
      <c r="BD45" s="1242" t="s">
        <v>35</v>
      </c>
      <c r="BE45" s="1242" t="s">
        <v>35</v>
      </c>
      <c r="BF45" s="1242" t="s">
        <v>35</v>
      </c>
      <c r="BG45" s="1263" t="s">
        <v>35</v>
      </c>
      <c r="BH45" s="1284" t="s">
        <v>35</v>
      </c>
      <c r="BI45" s="1242" t="s">
        <v>35</v>
      </c>
      <c r="BJ45" s="1242" t="s">
        <v>35</v>
      </c>
      <c r="BK45" s="1242" t="s">
        <v>35</v>
      </c>
      <c r="BL45" s="1263" t="s">
        <v>35</v>
      </c>
      <c r="BM45" s="1284" t="s">
        <v>35</v>
      </c>
      <c r="BN45" s="1242" t="s">
        <v>35</v>
      </c>
      <c r="BO45" s="1242" t="s">
        <v>35</v>
      </c>
      <c r="BP45" s="1242" t="s">
        <v>35</v>
      </c>
      <c r="BQ45" s="1263" t="s">
        <v>35</v>
      </c>
      <c r="BR45" s="1284" t="s">
        <v>35</v>
      </c>
      <c r="BS45" s="1242" t="s">
        <v>35</v>
      </c>
      <c r="BT45" s="1242" t="s">
        <v>35</v>
      </c>
      <c r="BU45" s="1242" t="s">
        <v>35</v>
      </c>
      <c r="BV45" s="1242" t="s">
        <v>35</v>
      </c>
      <c r="BW45" s="1242" t="s">
        <v>35</v>
      </c>
      <c r="BX45" s="1242" t="s">
        <v>35</v>
      </c>
      <c r="BY45" s="1304" t="s">
        <v>35</v>
      </c>
      <c r="BZ45" s="1304" t="s">
        <v>35</v>
      </c>
      <c r="CA45" s="1304" t="s">
        <v>35</v>
      </c>
      <c r="CB45" s="1304" t="s">
        <v>35</v>
      </c>
      <c r="CC45" s="2150"/>
      <c r="CD45" s="2150"/>
      <c r="CE45" s="2150"/>
      <c r="CF45" s="2150"/>
      <c r="CG45" s="2150"/>
      <c r="CH45" s="2150"/>
      <c r="CI45" s="2150"/>
      <c r="CJ45" s="2150"/>
      <c r="CK45" s="2150"/>
      <c r="CL45" s="2150"/>
      <c r="CM45" s="2150"/>
      <c r="CN45" s="2150"/>
      <c r="CO45" s="2150"/>
      <c r="CP45" s="2150"/>
      <c r="CQ45" s="2150"/>
      <c r="CR45" s="2150"/>
      <c r="CS45" s="2150"/>
      <c r="CT45" s="2150"/>
      <c r="CU45" s="2150"/>
      <c r="CV45" s="2150"/>
      <c r="CW45" s="2150"/>
      <c r="CX45" s="2150"/>
      <c r="CY45" s="2150"/>
      <c r="CZ45" s="2150"/>
    </row>
    <row r="46" s="135" customFormat="true" ht="15" customHeight="true" x14ac:dyDescent="0.2">
      <c r="A46" s="2821"/>
      <c r="B46" s="2023" t="s">
        <v>48</v>
      </c>
      <c r="C46" s="2051" t="s">
        <v>35</v>
      </c>
      <c r="D46" s="2052" t="s">
        <v>35</v>
      </c>
      <c r="E46" s="2052" t="s">
        <v>35</v>
      </c>
      <c r="F46" s="2052" t="s">
        <v>35</v>
      </c>
      <c r="G46" s="2053" t="s">
        <v>35</v>
      </c>
      <c r="H46" s="2054" t="s">
        <v>35</v>
      </c>
      <c r="I46" s="2052" t="s">
        <v>35</v>
      </c>
      <c r="J46" s="2052" t="s">
        <v>35</v>
      </c>
      <c r="K46" s="2052" t="s">
        <v>35</v>
      </c>
      <c r="L46" s="2055" t="s">
        <v>35</v>
      </c>
      <c r="M46" s="2051" t="s">
        <v>35</v>
      </c>
      <c r="N46" s="2052" t="s">
        <v>35</v>
      </c>
      <c r="O46" s="2052" t="s">
        <v>35</v>
      </c>
      <c r="P46" s="2052" t="s">
        <v>35</v>
      </c>
      <c r="Q46" s="2053" t="s">
        <v>35</v>
      </c>
      <c r="R46" s="2054" t="s">
        <v>35</v>
      </c>
      <c r="S46" s="2052" t="s">
        <v>35</v>
      </c>
      <c r="T46" s="2052" t="s">
        <v>35</v>
      </c>
      <c r="U46" s="2052" t="s">
        <v>35</v>
      </c>
      <c r="V46" s="2052" t="s">
        <v>35</v>
      </c>
      <c r="W46" s="2052" t="s">
        <v>35</v>
      </c>
      <c r="X46" s="2052" t="s">
        <v>35</v>
      </c>
      <c r="Y46" s="2052" t="s">
        <v>35</v>
      </c>
      <c r="Z46" s="2052" t="s">
        <v>35</v>
      </c>
      <c r="AA46" s="2052" t="s">
        <v>35</v>
      </c>
      <c r="AB46" s="2055" t="s">
        <v>35</v>
      </c>
      <c r="AC46" s="312"/>
      <c r="AD46" s="312"/>
      <c r="AE46" s="312"/>
      <c r="AF46" s="312"/>
      <c r="AG46" s="312"/>
      <c r="AH46" s="312"/>
      <c r="AI46" s="312"/>
      <c r="AJ46" s="312"/>
      <c r="AK46" s="312"/>
      <c r="AL46" s="312"/>
      <c r="AM46" s="312"/>
      <c r="AN46" s="312"/>
      <c r="AO46" s="312"/>
      <c r="AP46" s="312"/>
      <c r="AQ46" s="312"/>
      <c r="AR46" s="312"/>
      <c r="AS46" s="312"/>
      <c r="AT46" s="312"/>
      <c r="AU46" s="312"/>
      <c r="AV46" s="312"/>
      <c r="AW46" s="312"/>
      <c r="AX46" s="312"/>
      <c r="AY46" s="312"/>
      <c r="AZ46" s="694"/>
      <c r="BA46" s="2507"/>
      <c r="BB46" s="151" t="s">
        <v>48</v>
      </c>
      <c r="BC46" s="1222" t="s">
        <v>35</v>
      </c>
      <c r="BD46" s="1242" t="s">
        <v>35</v>
      </c>
      <c r="BE46" s="1242" t="s">
        <v>35</v>
      </c>
      <c r="BF46" s="1242" t="s">
        <v>35</v>
      </c>
      <c r="BG46" s="1263" t="s">
        <v>35</v>
      </c>
      <c r="BH46" s="1284" t="s">
        <v>35</v>
      </c>
      <c r="BI46" s="1242" t="s">
        <v>35</v>
      </c>
      <c r="BJ46" s="1242" t="s">
        <v>35</v>
      </c>
      <c r="BK46" s="1242" t="s">
        <v>35</v>
      </c>
      <c r="BL46" s="1263" t="s">
        <v>35</v>
      </c>
      <c r="BM46" s="1284" t="s">
        <v>35</v>
      </c>
      <c r="BN46" s="1242" t="s">
        <v>35</v>
      </c>
      <c r="BO46" s="1242" t="s">
        <v>35</v>
      </c>
      <c r="BP46" s="1242" t="s">
        <v>35</v>
      </c>
      <c r="BQ46" s="1263" t="s">
        <v>35</v>
      </c>
      <c r="BR46" s="1284" t="s">
        <v>35</v>
      </c>
      <c r="BS46" s="1242" t="s">
        <v>35</v>
      </c>
      <c r="BT46" s="1242" t="s">
        <v>35</v>
      </c>
      <c r="BU46" s="1242" t="s">
        <v>35</v>
      </c>
      <c r="BV46" s="1242" t="s">
        <v>35</v>
      </c>
      <c r="BW46" s="1242" t="s">
        <v>35</v>
      </c>
      <c r="BX46" s="1242" t="s">
        <v>35</v>
      </c>
      <c r="BY46" s="1304" t="s">
        <v>35</v>
      </c>
      <c r="BZ46" s="1304" t="s">
        <v>35</v>
      </c>
      <c r="CA46" s="1304" t="s">
        <v>35</v>
      </c>
      <c r="CB46" s="1304" t="s">
        <v>35</v>
      </c>
      <c r="CC46" s="2150"/>
      <c r="CD46" s="2150"/>
      <c r="CE46" s="2150"/>
      <c r="CF46" s="2150"/>
      <c r="CG46" s="2150"/>
      <c r="CH46" s="2150"/>
      <c r="CI46" s="2150"/>
      <c r="CJ46" s="2150"/>
      <c r="CK46" s="2150"/>
      <c r="CL46" s="2150"/>
      <c r="CM46" s="2150"/>
      <c r="CN46" s="2150"/>
      <c r="CO46" s="2150"/>
      <c r="CP46" s="2150"/>
      <c r="CQ46" s="2150"/>
      <c r="CR46" s="2150"/>
      <c r="CS46" s="2150"/>
      <c r="CT46" s="2150"/>
      <c r="CU46" s="2150"/>
      <c r="CV46" s="2150"/>
      <c r="CW46" s="2150"/>
      <c r="CX46" s="2150"/>
      <c r="CY46" s="2150"/>
      <c r="CZ46" s="2150"/>
    </row>
    <row r="47" s="130" customFormat="true" ht="15" customHeight="true" x14ac:dyDescent="0.2">
      <c r="A47" s="2493" t="s">
        <v>101</v>
      </c>
      <c r="B47" s="250" t="s">
        <v>100</v>
      </c>
      <c r="C47" s="1144" t="s">
        <v>35</v>
      </c>
      <c r="D47" s="1158" t="s">
        <v>35</v>
      </c>
      <c r="E47" s="1158" t="s">
        <v>35</v>
      </c>
      <c r="F47" s="1158" t="s">
        <v>35</v>
      </c>
      <c r="G47" s="1172" t="s">
        <v>35</v>
      </c>
      <c r="H47" s="1186" t="s">
        <v>35</v>
      </c>
      <c r="I47" s="1158" t="s">
        <v>35</v>
      </c>
      <c r="J47" s="1158" t="s">
        <v>35</v>
      </c>
      <c r="K47" s="1158" t="s">
        <v>35</v>
      </c>
      <c r="L47" s="1200" t="s">
        <v>35</v>
      </c>
      <c r="M47" s="1212" t="s">
        <v>35</v>
      </c>
      <c r="N47" s="1158" t="s">
        <v>35</v>
      </c>
      <c r="O47" s="1158" t="s">
        <v>35</v>
      </c>
      <c r="P47" s="1158" t="s">
        <v>35</v>
      </c>
      <c r="Q47" s="1172" t="s">
        <v>35</v>
      </c>
      <c r="R47" s="1186" t="s">
        <v>35</v>
      </c>
      <c r="S47" s="1158" t="s">
        <v>35</v>
      </c>
      <c r="T47" s="1158" t="s">
        <v>35</v>
      </c>
      <c r="U47" s="1158" t="s">
        <v>35</v>
      </c>
      <c r="V47" s="1158" t="s">
        <v>35</v>
      </c>
      <c r="W47" s="1158" t="s">
        <v>35</v>
      </c>
      <c r="X47" s="1158" t="s">
        <v>35</v>
      </c>
      <c r="Y47" s="1216" t="s">
        <v>35</v>
      </c>
      <c r="Z47" s="1216" t="s">
        <v>35</v>
      </c>
      <c r="AA47" s="1216" t="s">
        <v>35</v>
      </c>
      <c r="AB47" s="2106" t="s">
        <v>35</v>
      </c>
      <c r="AC47" s="2139"/>
      <c r="AD47" s="2139"/>
      <c r="AE47" s="2139"/>
      <c r="AF47" s="2139"/>
      <c r="AG47" s="2139"/>
      <c r="AH47" s="2139"/>
      <c r="AI47" s="2139"/>
      <c r="AJ47" s="2139"/>
      <c r="AK47" s="2139"/>
      <c r="AL47" s="2139"/>
      <c r="AM47" s="2139"/>
      <c r="AN47" s="2139"/>
      <c r="AO47" s="2139"/>
      <c r="AP47" s="2139"/>
      <c r="AQ47" s="2139"/>
      <c r="AR47" s="2139"/>
      <c r="AS47" s="2139"/>
      <c r="AT47" s="2139"/>
      <c r="AU47" s="2139"/>
      <c r="AV47" s="2139"/>
      <c r="AW47" s="2139"/>
      <c r="AX47" s="2139"/>
      <c r="AY47" s="2139"/>
      <c r="AZ47" s="215"/>
      <c r="BA47" s="2507" t="s">
        <v>101</v>
      </c>
      <c r="BB47" s="151" t="s">
        <v>100</v>
      </c>
      <c r="BC47" s="1222" t="s">
        <v>35</v>
      </c>
      <c r="BD47" s="1242" t="s">
        <v>35</v>
      </c>
      <c r="BE47" s="1242" t="s">
        <v>35</v>
      </c>
      <c r="BF47" s="1242" t="s">
        <v>35</v>
      </c>
      <c r="BG47" s="1263" t="s">
        <v>35</v>
      </c>
      <c r="BH47" s="1284" t="s">
        <v>35</v>
      </c>
      <c r="BI47" s="1242" t="s">
        <v>35</v>
      </c>
      <c r="BJ47" s="1242" t="s">
        <v>35</v>
      </c>
      <c r="BK47" s="1242" t="s">
        <v>35</v>
      </c>
      <c r="BL47" s="1263" t="s">
        <v>35</v>
      </c>
      <c r="BM47" s="1284" t="s">
        <v>35</v>
      </c>
      <c r="BN47" s="1242" t="s">
        <v>35</v>
      </c>
      <c r="BO47" s="1242" t="s">
        <v>35</v>
      </c>
      <c r="BP47" s="1242" t="s">
        <v>35</v>
      </c>
      <c r="BQ47" s="1263" t="s">
        <v>35</v>
      </c>
      <c r="BR47" s="1284" t="s">
        <v>35</v>
      </c>
      <c r="BS47" s="1242" t="s">
        <v>35</v>
      </c>
      <c r="BT47" s="1242" t="s">
        <v>35</v>
      </c>
      <c r="BU47" s="1242" t="s">
        <v>35</v>
      </c>
      <c r="BV47" s="1242" t="s">
        <v>35</v>
      </c>
      <c r="BW47" s="1242" t="s">
        <v>35</v>
      </c>
      <c r="BX47" s="1242" t="s">
        <v>35</v>
      </c>
      <c r="BY47" s="1304" t="s">
        <v>35</v>
      </c>
      <c r="BZ47" s="1304" t="s">
        <v>35</v>
      </c>
      <c r="CA47" s="1304" t="s">
        <v>35</v>
      </c>
      <c r="CB47" s="1304" t="s">
        <v>35</v>
      </c>
      <c r="CC47" s="2150"/>
      <c r="CD47" s="2150"/>
      <c r="CE47" s="2150"/>
      <c r="CF47" s="2150"/>
      <c r="CG47" s="2150"/>
      <c r="CH47" s="2150"/>
      <c r="CI47" s="2150"/>
      <c r="CJ47" s="2150"/>
      <c r="CK47" s="2150"/>
      <c r="CL47" s="2150"/>
      <c r="CM47" s="2150"/>
      <c r="CN47" s="2150"/>
      <c r="CO47" s="2150"/>
      <c r="CP47" s="2150"/>
      <c r="CQ47" s="2150"/>
      <c r="CR47" s="2150"/>
      <c r="CS47" s="2150"/>
      <c r="CT47" s="2150"/>
      <c r="CU47" s="2150"/>
      <c r="CV47" s="2150"/>
      <c r="CW47" s="2150"/>
      <c r="CX47" s="2150"/>
      <c r="CY47" s="2150"/>
      <c r="CZ47" s="2150"/>
    </row>
    <row r="48" s="130" customFormat="true" ht="15" customHeight="true" x14ac:dyDescent="0.2">
      <c r="A48" s="2493"/>
      <c r="B48" s="250" t="s">
        <v>99</v>
      </c>
      <c r="C48" s="1144" t="s">
        <v>35</v>
      </c>
      <c r="D48" s="1158" t="s">
        <v>35</v>
      </c>
      <c r="E48" s="1158" t="s">
        <v>35</v>
      </c>
      <c r="F48" s="1158" t="s">
        <v>35</v>
      </c>
      <c r="G48" s="1172" t="s">
        <v>35</v>
      </c>
      <c r="H48" s="1186" t="s">
        <v>35</v>
      </c>
      <c r="I48" s="1158" t="s">
        <v>35</v>
      </c>
      <c r="J48" s="1158" t="s">
        <v>35</v>
      </c>
      <c r="K48" s="1158" t="s">
        <v>35</v>
      </c>
      <c r="L48" s="1200" t="s">
        <v>35</v>
      </c>
      <c r="M48" s="1212" t="s">
        <v>35</v>
      </c>
      <c r="N48" s="1158" t="s">
        <v>35</v>
      </c>
      <c r="O48" s="1158" t="s">
        <v>35</v>
      </c>
      <c r="P48" s="1158" t="s">
        <v>35</v>
      </c>
      <c r="Q48" s="1172" t="s">
        <v>35</v>
      </c>
      <c r="R48" s="1186" t="s">
        <v>35</v>
      </c>
      <c r="S48" s="1158" t="s">
        <v>35</v>
      </c>
      <c r="T48" s="1158" t="s">
        <v>35</v>
      </c>
      <c r="U48" s="1158" t="s">
        <v>35</v>
      </c>
      <c r="V48" s="1158" t="s">
        <v>35</v>
      </c>
      <c r="W48" s="1158" t="s">
        <v>35</v>
      </c>
      <c r="X48" s="1158" t="s">
        <v>35</v>
      </c>
      <c r="Y48" s="1216" t="s">
        <v>35</v>
      </c>
      <c r="Z48" s="1216" t="s">
        <v>35</v>
      </c>
      <c r="AA48" s="1216" t="s">
        <v>35</v>
      </c>
      <c r="AB48" s="2106" t="s">
        <v>35</v>
      </c>
      <c r="AC48" s="2139"/>
      <c r="AD48" s="2139"/>
      <c r="AE48" s="2139"/>
      <c r="AF48" s="2139"/>
      <c r="AG48" s="2139"/>
      <c r="AH48" s="2139"/>
      <c r="AI48" s="2139"/>
      <c r="AJ48" s="2139"/>
      <c r="AK48" s="2139"/>
      <c r="AL48" s="2139"/>
      <c r="AM48" s="2139"/>
      <c r="AN48" s="2139"/>
      <c r="AO48" s="2139"/>
      <c r="AP48" s="2139"/>
      <c r="AQ48" s="2139"/>
      <c r="AR48" s="2139"/>
      <c r="AS48" s="2139"/>
      <c r="AT48" s="2139"/>
      <c r="AU48" s="2139"/>
      <c r="AV48" s="2139"/>
      <c r="AW48" s="2139"/>
      <c r="AX48" s="2139"/>
      <c r="AY48" s="2139"/>
      <c r="AZ48" s="215"/>
      <c r="BA48" s="2507"/>
      <c r="BB48" s="151" t="s">
        <v>99</v>
      </c>
      <c r="BC48" s="1222" t="s">
        <v>35</v>
      </c>
      <c r="BD48" s="1242" t="s">
        <v>35</v>
      </c>
      <c r="BE48" s="1242" t="s">
        <v>35</v>
      </c>
      <c r="BF48" s="1242" t="s">
        <v>35</v>
      </c>
      <c r="BG48" s="1263" t="s">
        <v>35</v>
      </c>
      <c r="BH48" s="1284" t="s">
        <v>35</v>
      </c>
      <c r="BI48" s="1242" t="s">
        <v>35</v>
      </c>
      <c r="BJ48" s="1242" t="s">
        <v>35</v>
      </c>
      <c r="BK48" s="1242" t="s">
        <v>35</v>
      </c>
      <c r="BL48" s="1263" t="s">
        <v>35</v>
      </c>
      <c r="BM48" s="1284" t="s">
        <v>35</v>
      </c>
      <c r="BN48" s="1242" t="s">
        <v>35</v>
      </c>
      <c r="BO48" s="1242" t="s">
        <v>35</v>
      </c>
      <c r="BP48" s="1242" t="s">
        <v>35</v>
      </c>
      <c r="BQ48" s="1263" t="s">
        <v>35</v>
      </c>
      <c r="BR48" s="1284" t="s">
        <v>35</v>
      </c>
      <c r="BS48" s="1242" t="s">
        <v>35</v>
      </c>
      <c r="BT48" s="1242" t="s">
        <v>35</v>
      </c>
      <c r="BU48" s="1242" t="s">
        <v>35</v>
      </c>
      <c r="BV48" s="1242" t="s">
        <v>35</v>
      </c>
      <c r="BW48" s="1242" t="s">
        <v>35</v>
      </c>
      <c r="BX48" s="1242" t="s">
        <v>35</v>
      </c>
      <c r="BY48" s="1304" t="s">
        <v>35</v>
      </c>
      <c r="BZ48" s="1304" t="s">
        <v>35</v>
      </c>
      <c r="CA48" s="1304" t="s">
        <v>35</v>
      </c>
      <c r="CB48" s="1304" t="s">
        <v>35</v>
      </c>
      <c r="CC48" s="2150"/>
      <c r="CD48" s="2150"/>
      <c r="CE48" s="2150"/>
      <c r="CF48" s="2150"/>
      <c r="CG48" s="2150"/>
      <c r="CH48" s="2150"/>
      <c r="CI48" s="2150"/>
      <c r="CJ48" s="2150"/>
      <c r="CK48" s="2150"/>
      <c r="CL48" s="2150"/>
      <c r="CM48" s="2150"/>
      <c r="CN48" s="2150"/>
      <c r="CO48" s="2150"/>
      <c r="CP48" s="2150"/>
      <c r="CQ48" s="2150"/>
      <c r="CR48" s="2150"/>
      <c r="CS48" s="2150"/>
      <c r="CT48" s="2150"/>
      <c r="CU48" s="2150"/>
      <c r="CV48" s="2150"/>
      <c r="CW48" s="2150"/>
      <c r="CX48" s="2150"/>
      <c r="CY48" s="2150"/>
      <c r="CZ48" s="2150"/>
    </row>
    <row r="49" s="130" customFormat="true" ht="15" customHeight="true" x14ac:dyDescent="0.2">
      <c r="A49" s="2493"/>
      <c r="B49" s="250" t="s">
        <v>68</v>
      </c>
      <c r="C49" s="1144" t="s">
        <v>35</v>
      </c>
      <c r="D49" s="1158" t="s">
        <v>35</v>
      </c>
      <c r="E49" s="1158" t="s">
        <v>35</v>
      </c>
      <c r="F49" s="1158" t="s">
        <v>35</v>
      </c>
      <c r="G49" s="1172" t="s">
        <v>35</v>
      </c>
      <c r="H49" s="1186" t="s">
        <v>35</v>
      </c>
      <c r="I49" s="1158" t="s">
        <v>35</v>
      </c>
      <c r="J49" s="1158" t="s">
        <v>35</v>
      </c>
      <c r="K49" s="1158" t="s">
        <v>35</v>
      </c>
      <c r="L49" s="1200" t="s">
        <v>35</v>
      </c>
      <c r="M49" s="1212" t="s">
        <v>35</v>
      </c>
      <c r="N49" s="1158" t="s">
        <v>35</v>
      </c>
      <c r="O49" s="1158" t="s">
        <v>35</v>
      </c>
      <c r="P49" s="1158" t="s">
        <v>35</v>
      </c>
      <c r="Q49" s="1172" t="s">
        <v>35</v>
      </c>
      <c r="R49" s="1186" t="s">
        <v>35</v>
      </c>
      <c r="S49" s="1158" t="s">
        <v>35</v>
      </c>
      <c r="T49" s="1158" t="s">
        <v>35</v>
      </c>
      <c r="U49" s="1158" t="s">
        <v>35</v>
      </c>
      <c r="V49" s="1158" t="s">
        <v>35</v>
      </c>
      <c r="W49" s="1158" t="s">
        <v>35</v>
      </c>
      <c r="X49" s="1158" t="s">
        <v>35</v>
      </c>
      <c r="Y49" s="1216" t="s">
        <v>35</v>
      </c>
      <c r="Z49" s="1216" t="s">
        <v>35</v>
      </c>
      <c r="AA49" s="1216" t="s">
        <v>35</v>
      </c>
      <c r="AB49" s="2106" t="s">
        <v>35</v>
      </c>
      <c r="AC49" s="2139"/>
      <c r="AD49" s="2139"/>
      <c r="AE49" s="2139"/>
      <c r="AF49" s="2139"/>
      <c r="AG49" s="2139"/>
      <c r="AH49" s="2139"/>
      <c r="AI49" s="2139"/>
      <c r="AJ49" s="2139"/>
      <c r="AK49" s="2139"/>
      <c r="AL49" s="2139"/>
      <c r="AM49" s="2139"/>
      <c r="AN49" s="2139"/>
      <c r="AO49" s="2139"/>
      <c r="AP49" s="2139"/>
      <c r="AQ49" s="2139"/>
      <c r="AR49" s="2139"/>
      <c r="AS49" s="2139"/>
      <c r="AT49" s="2139"/>
      <c r="AU49" s="2139"/>
      <c r="AV49" s="2139"/>
      <c r="AW49" s="2139"/>
      <c r="AX49" s="2139"/>
      <c r="AY49" s="2139"/>
      <c r="AZ49" s="215"/>
      <c r="BA49" s="2507"/>
      <c r="BB49" s="151" t="s">
        <v>68</v>
      </c>
      <c r="BC49" s="1222" t="s">
        <v>35</v>
      </c>
      <c r="BD49" s="1242" t="s">
        <v>35</v>
      </c>
      <c r="BE49" s="1242" t="s">
        <v>35</v>
      </c>
      <c r="BF49" s="1242" t="s">
        <v>35</v>
      </c>
      <c r="BG49" s="1263" t="s">
        <v>35</v>
      </c>
      <c r="BH49" s="1284" t="s">
        <v>35</v>
      </c>
      <c r="BI49" s="1242" t="s">
        <v>35</v>
      </c>
      <c r="BJ49" s="1242" t="s">
        <v>35</v>
      </c>
      <c r="BK49" s="1242" t="s">
        <v>35</v>
      </c>
      <c r="BL49" s="1263" t="s">
        <v>35</v>
      </c>
      <c r="BM49" s="1284" t="s">
        <v>35</v>
      </c>
      <c r="BN49" s="1242" t="s">
        <v>35</v>
      </c>
      <c r="BO49" s="1242" t="s">
        <v>35</v>
      </c>
      <c r="BP49" s="1242" t="s">
        <v>35</v>
      </c>
      <c r="BQ49" s="1263" t="s">
        <v>35</v>
      </c>
      <c r="BR49" s="1284" t="s">
        <v>35</v>
      </c>
      <c r="BS49" s="1242" t="s">
        <v>35</v>
      </c>
      <c r="BT49" s="1242" t="s">
        <v>35</v>
      </c>
      <c r="BU49" s="1242" t="s">
        <v>35</v>
      </c>
      <c r="BV49" s="1242" t="s">
        <v>35</v>
      </c>
      <c r="BW49" s="1242" t="s">
        <v>35</v>
      </c>
      <c r="BX49" s="1242" t="s">
        <v>35</v>
      </c>
      <c r="BY49" s="1304" t="s">
        <v>35</v>
      </c>
      <c r="BZ49" s="1304" t="s">
        <v>35</v>
      </c>
      <c r="CA49" s="1304" t="s">
        <v>35</v>
      </c>
      <c r="CB49" s="1304" t="s">
        <v>35</v>
      </c>
      <c r="CC49" s="2150"/>
      <c r="CD49" s="2150"/>
      <c r="CE49" s="2150"/>
      <c r="CF49" s="2150"/>
      <c r="CG49" s="2150"/>
      <c r="CH49" s="2150"/>
      <c r="CI49" s="2150"/>
      <c r="CJ49" s="2150"/>
      <c r="CK49" s="2150"/>
      <c r="CL49" s="2150"/>
      <c r="CM49" s="2150"/>
      <c r="CN49" s="2150"/>
      <c r="CO49" s="2150"/>
      <c r="CP49" s="2150"/>
      <c r="CQ49" s="2150"/>
      <c r="CR49" s="2150"/>
      <c r="CS49" s="2150"/>
      <c r="CT49" s="2150"/>
      <c r="CU49" s="2150"/>
      <c r="CV49" s="2150"/>
      <c r="CW49" s="2150"/>
      <c r="CX49" s="2150"/>
      <c r="CY49" s="2150"/>
      <c r="CZ49" s="2150"/>
    </row>
    <row r="50" s="130" customFormat="true" ht="15" customHeight="true" x14ac:dyDescent="0.2">
      <c r="A50" s="2493" t="s">
        <v>102</v>
      </c>
      <c r="B50" s="250" t="s">
        <v>100</v>
      </c>
      <c r="C50" s="1144" t="s">
        <v>35</v>
      </c>
      <c r="D50" s="1158" t="s">
        <v>35</v>
      </c>
      <c r="E50" s="1158" t="s">
        <v>35</v>
      </c>
      <c r="F50" s="1158" t="s">
        <v>35</v>
      </c>
      <c r="G50" s="1172" t="s">
        <v>35</v>
      </c>
      <c r="H50" s="1186" t="s">
        <v>35</v>
      </c>
      <c r="I50" s="1158" t="s">
        <v>35</v>
      </c>
      <c r="J50" s="1158" t="s">
        <v>35</v>
      </c>
      <c r="K50" s="1158" t="s">
        <v>35</v>
      </c>
      <c r="L50" s="1200" t="s">
        <v>35</v>
      </c>
      <c r="M50" s="1212" t="s">
        <v>35</v>
      </c>
      <c r="N50" s="1158" t="s">
        <v>35</v>
      </c>
      <c r="O50" s="1158" t="s">
        <v>35</v>
      </c>
      <c r="P50" s="1158" t="s">
        <v>35</v>
      </c>
      <c r="Q50" s="1172" t="s">
        <v>35</v>
      </c>
      <c r="R50" s="1186" t="s">
        <v>35</v>
      </c>
      <c r="S50" s="1158" t="s">
        <v>35</v>
      </c>
      <c r="T50" s="1158" t="s">
        <v>35</v>
      </c>
      <c r="U50" s="1158" t="s">
        <v>35</v>
      </c>
      <c r="V50" s="1158" t="s">
        <v>35</v>
      </c>
      <c r="W50" s="1158" t="s">
        <v>35</v>
      </c>
      <c r="X50" s="1158" t="s">
        <v>35</v>
      </c>
      <c r="Y50" s="1216" t="s">
        <v>35</v>
      </c>
      <c r="Z50" s="1216" t="s">
        <v>35</v>
      </c>
      <c r="AA50" s="1216" t="s">
        <v>35</v>
      </c>
      <c r="AB50" s="2106" t="s">
        <v>35</v>
      </c>
      <c r="AC50" s="2139"/>
      <c r="AD50" s="2139"/>
      <c r="AE50" s="2139"/>
      <c r="AF50" s="2139"/>
      <c r="AG50" s="2139"/>
      <c r="AH50" s="2139"/>
      <c r="AI50" s="2139"/>
      <c r="AJ50" s="2139"/>
      <c r="AK50" s="2139"/>
      <c r="AL50" s="2139"/>
      <c r="AM50" s="2139"/>
      <c r="AN50" s="2139"/>
      <c r="AO50" s="2139"/>
      <c r="AP50" s="2139"/>
      <c r="AQ50" s="2139"/>
      <c r="AR50" s="2139"/>
      <c r="AS50" s="2139"/>
      <c r="AT50" s="2139"/>
      <c r="AU50" s="2139"/>
      <c r="AV50" s="2139"/>
      <c r="AW50" s="2139"/>
      <c r="AX50" s="2139"/>
      <c r="AY50" s="2139"/>
      <c r="AZ50" s="215"/>
      <c r="BA50" s="2507" t="s">
        <v>102</v>
      </c>
      <c r="BB50" s="151" t="s">
        <v>100</v>
      </c>
      <c r="BC50" s="1222" t="s">
        <v>35</v>
      </c>
      <c r="BD50" s="1242" t="s">
        <v>35</v>
      </c>
      <c r="BE50" s="1242" t="s">
        <v>35</v>
      </c>
      <c r="BF50" s="1242" t="s">
        <v>35</v>
      </c>
      <c r="BG50" s="1263" t="s">
        <v>35</v>
      </c>
      <c r="BH50" s="1284" t="s">
        <v>35</v>
      </c>
      <c r="BI50" s="1242" t="s">
        <v>35</v>
      </c>
      <c r="BJ50" s="1242" t="s">
        <v>35</v>
      </c>
      <c r="BK50" s="1242" t="s">
        <v>35</v>
      </c>
      <c r="BL50" s="1263" t="s">
        <v>35</v>
      </c>
      <c r="BM50" s="1284" t="s">
        <v>35</v>
      </c>
      <c r="BN50" s="1242" t="s">
        <v>35</v>
      </c>
      <c r="BO50" s="1242" t="s">
        <v>35</v>
      </c>
      <c r="BP50" s="1242" t="s">
        <v>35</v>
      </c>
      <c r="BQ50" s="1263" t="s">
        <v>35</v>
      </c>
      <c r="BR50" s="1284" t="s">
        <v>35</v>
      </c>
      <c r="BS50" s="1242" t="s">
        <v>35</v>
      </c>
      <c r="BT50" s="1242" t="s">
        <v>35</v>
      </c>
      <c r="BU50" s="1242" t="s">
        <v>35</v>
      </c>
      <c r="BV50" s="1242" t="s">
        <v>35</v>
      </c>
      <c r="BW50" s="1242" t="s">
        <v>35</v>
      </c>
      <c r="BX50" s="1242" t="s">
        <v>35</v>
      </c>
      <c r="BY50" s="1304" t="s">
        <v>35</v>
      </c>
      <c r="BZ50" s="1304" t="s">
        <v>35</v>
      </c>
      <c r="CA50" s="1304" t="s">
        <v>35</v>
      </c>
      <c r="CB50" s="1304" t="s">
        <v>35</v>
      </c>
      <c r="CC50" s="2150"/>
      <c r="CD50" s="2150"/>
      <c r="CE50" s="2150"/>
      <c r="CF50" s="2150"/>
      <c r="CG50" s="2150"/>
      <c r="CH50" s="2150"/>
      <c r="CI50" s="2150"/>
      <c r="CJ50" s="2150"/>
      <c r="CK50" s="2150"/>
      <c r="CL50" s="2150"/>
      <c r="CM50" s="2150"/>
      <c r="CN50" s="2150"/>
      <c r="CO50" s="2150"/>
      <c r="CP50" s="2150"/>
      <c r="CQ50" s="2150"/>
      <c r="CR50" s="2150"/>
      <c r="CS50" s="2150"/>
      <c r="CT50" s="2150"/>
      <c r="CU50" s="2150"/>
      <c r="CV50" s="2150"/>
      <c r="CW50" s="2150"/>
      <c r="CX50" s="2150"/>
      <c r="CY50" s="2150"/>
      <c r="CZ50" s="2150"/>
    </row>
    <row r="51" s="130" customFormat="true" ht="15" customHeight="true" x14ac:dyDescent="0.2">
      <c r="A51" s="2493"/>
      <c r="B51" s="250" t="s">
        <v>99</v>
      </c>
      <c r="C51" s="1144" t="s">
        <v>35</v>
      </c>
      <c r="D51" s="1158" t="s">
        <v>35</v>
      </c>
      <c r="E51" s="1158" t="s">
        <v>35</v>
      </c>
      <c r="F51" s="1158" t="s">
        <v>35</v>
      </c>
      <c r="G51" s="1172" t="s">
        <v>35</v>
      </c>
      <c r="H51" s="1186" t="s">
        <v>35</v>
      </c>
      <c r="I51" s="1158" t="s">
        <v>35</v>
      </c>
      <c r="J51" s="1158" t="s">
        <v>35</v>
      </c>
      <c r="K51" s="1158" t="s">
        <v>35</v>
      </c>
      <c r="L51" s="1200" t="s">
        <v>35</v>
      </c>
      <c r="M51" s="1212" t="s">
        <v>35</v>
      </c>
      <c r="N51" s="1158" t="s">
        <v>35</v>
      </c>
      <c r="O51" s="1158" t="s">
        <v>35</v>
      </c>
      <c r="P51" s="1158" t="s">
        <v>35</v>
      </c>
      <c r="Q51" s="1172" t="s">
        <v>35</v>
      </c>
      <c r="R51" s="1186" t="s">
        <v>35</v>
      </c>
      <c r="S51" s="1158" t="s">
        <v>35</v>
      </c>
      <c r="T51" s="1158" t="s">
        <v>35</v>
      </c>
      <c r="U51" s="1158" t="s">
        <v>35</v>
      </c>
      <c r="V51" s="1158" t="s">
        <v>35</v>
      </c>
      <c r="W51" s="1158" t="s">
        <v>35</v>
      </c>
      <c r="X51" s="1158" t="s">
        <v>35</v>
      </c>
      <c r="Y51" s="1216" t="s">
        <v>35</v>
      </c>
      <c r="Z51" s="1216" t="s">
        <v>35</v>
      </c>
      <c r="AA51" s="1216" t="s">
        <v>35</v>
      </c>
      <c r="AB51" s="2106" t="s">
        <v>35</v>
      </c>
      <c r="AC51" s="2139"/>
      <c r="AD51" s="2139"/>
      <c r="AE51" s="2139"/>
      <c r="AF51" s="2139"/>
      <c r="AG51" s="2139"/>
      <c r="AH51" s="2139"/>
      <c r="AI51" s="2139"/>
      <c r="AJ51" s="2139"/>
      <c r="AK51" s="2139"/>
      <c r="AL51" s="2139"/>
      <c r="AM51" s="2139"/>
      <c r="AN51" s="2139"/>
      <c r="AO51" s="2139"/>
      <c r="AP51" s="2139"/>
      <c r="AQ51" s="2139"/>
      <c r="AR51" s="2139"/>
      <c r="AS51" s="2139"/>
      <c r="AT51" s="2139"/>
      <c r="AU51" s="2139"/>
      <c r="AV51" s="2139"/>
      <c r="AW51" s="2139"/>
      <c r="AX51" s="2139"/>
      <c r="AY51" s="2139"/>
      <c r="AZ51" s="215"/>
      <c r="BA51" s="2507"/>
      <c r="BB51" s="151" t="s">
        <v>99</v>
      </c>
      <c r="BC51" s="1222" t="s">
        <v>35</v>
      </c>
      <c r="BD51" s="1242" t="s">
        <v>35</v>
      </c>
      <c r="BE51" s="1242" t="s">
        <v>35</v>
      </c>
      <c r="BF51" s="1242" t="s">
        <v>35</v>
      </c>
      <c r="BG51" s="1263" t="s">
        <v>35</v>
      </c>
      <c r="BH51" s="1284" t="s">
        <v>35</v>
      </c>
      <c r="BI51" s="1242" t="s">
        <v>35</v>
      </c>
      <c r="BJ51" s="1242" t="s">
        <v>35</v>
      </c>
      <c r="BK51" s="1242" t="s">
        <v>35</v>
      </c>
      <c r="BL51" s="1263" t="s">
        <v>35</v>
      </c>
      <c r="BM51" s="1284" t="s">
        <v>35</v>
      </c>
      <c r="BN51" s="1242" t="s">
        <v>35</v>
      </c>
      <c r="BO51" s="1242" t="s">
        <v>35</v>
      </c>
      <c r="BP51" s="1242" t="s">
        <v>35</v>
      </c>
      <c r="BQ51" s="1263" t="s">
        <v>35</v>
      </c>
      <c r="BR51" s="1284" t="s">
        <v>35</v>
      </c>
      <c r="BS51" s="1242" t="s">
        <v>35</v>
      </c>
      <c r="BT51" s="1242" t="s">
        <v>35</v>
      </c>
      <c r="BU51" s="1242" t="s">
        <v>35</v>
      </c>
      <c r="BV51" s="1242" t="s">
        <v>35</v>
      </c>
      <c r="BW51" s="1242" t="s">
        <v>35</v>
      </c>
      <c r="BX51" s="1242" t="s">
        <v>35</v>
      </c>
      <c r="BY51" s="1304" t="s">
        <v>35</v>
      </c>
      <c r="BZ51" s="1304" t="s">
        <v>35</v>
      </c>
      <c r="CA51" s="1304" t="s">
        <v>35</v>
      </c>
      <c r="CB51" s="1304" t="s">
        <v>35</v>
      </c>
      <c r="CC51" s="2150"/>
      <c r="CD51" s="2150"/>
      <c r="CE51" s="2150"/>
      <c r="CF51" s="2150"/>
      <c r="CG51" s="2150"/>
      <c r="CH51" s="2150"/>
      <c r="CI51" s="2150"/>
      <c r="CJ51" s="2150"/>
      <c r="CK51" s="2150"/>
      <c r="CL51" s="2150"/>
      <c r="CM51" s="2150"/>
      <c r="CN51" s="2150"/>
      <c r="CO51" s="2150"/>
      <c r="CP51" s="2150"/>
      <c r="CQ51" s="2150"/>
      <c r="CR51" s="2150"/>
      <c r="CS51" s="2150"/>
      <c r="CT51" s="2150"/>
      <c r="CU51" s="2150"/>
      <c r="CV51" s="2150"/>
      <c r="CW51" s="2150"/>
      <c r="CX51" s="2150"/>
      <c r="CY51" s="2150"/>
      <c r="CZ51" s="2150"/>
    </row>
    <row r="52" s="130" customFormat="true" ht="15" customHeight="true" x14ac:dyDescent="0.2">
      <c r="A52" s="2493"/>
      <c r="B52" s="250" t="s">
        <v>68</v>
      </c>
      <c r="C52" s="1144" t="s">
        <v>35</v>
      </c>
      <c r="D52" s="1158" t="s">
        <v>35</v>
      </c>
      <c r="E52" s="1158" t="s">
        <v>35</v>
      </c>
      <c r="F52" s="1158" t="s">
        <v>35</v>
      </c>
      <c r="G52" s="1172" t="s">
        <v>35</v>
      </c>
      <c r="H52" s="1186" t="s">
        <v>35</v>
      </c>
      <c r="I52" s="1158" t="s">
        <v>35</v>
      </c>
      <c r="J52" s="1158" t="s">
        <v>35</v>
      </c>
      <c r="K52" s="1158" t="s">
        <v>35</v>
      </c>
      <c r="L52" s="1200" t="s">
        <v>35</v>
      </c>
      <c r="M52" s="1212" t="s">
        <v>35</v>
      </c>
      <c r="N52" s="1158" t="s">
        <v>35</v>
      </c>
      <c r="O52" s="1158" t="s">
        <v>35</v>
      </c>
      <c r="P52" s="1158" t="s">
        <v>35</v>
      </c>
      <c r="Q52" s="1172" t="s">
        <v>35</v>
      </c>
      <c r="R52" s="1186" t="s">
        <v>35</v>
      </c>
      <c r="S52" s="1158" t="s">
        <v>35</v>
      </c>
      <c r="T52" s="1158" t="s">
        <v>35</v>
      </c>
      <c r="U52" s="1158" t="s">
        <v>35</v>
      </c>
      <c r="V52" s="1158" t="s">
        <v>35</v>
      </c>
      <c r="W52" s="1158" t="s">
        <v>35</v>
      </c>
      <c r="X52" s="1158" t="s">
        <v>35</v>
      </c>
      <c r="Y52" s="1216" t="s">
        <v>35</v>
      </c>
      <c r="Z52" s="1216" t="s">
        <v>35</v>
      </c>
      <c r="AA52" s="1216" t="s">
        <v>35</v>
      </c>
      <c r="AB52" s="2106" t="s">
        <v>35</v>
      </c>
      <c r="AC52" s="2139"/>
      <c r="AD52" s="2139"/>
      <c r="AE52" s="2139"/>
      <c r="AF52" s="2139"/>
      <c r="AG52" s="2139"/>
      <c r="AH52" s="2139"/>
      <c r="AI52" s="2139"/>
      <c r="AJ52" s="2139"/>
      <c r="AK52" s="2139"/>
      <c r="AL52" s="2139"/>
      <c r="AM52" s="2139"/>
      <c r="AN52" s="2139"/>
      <c r="AO52" s="2139"/>
      <c r="AP52" s="2139"/>
      <c r="AQ52" s="2139"/>
      <c r="AR52" s="2139"/>
      <c r="AS52" s="2139"/>
      <c r="AT52" s="2139"/>
      <c r="AU52" s="2139"/>
      <c r="AV52" s="2139"/>
      <c r="AW52" s="2139"/>
      <c r="AX52" s="2139"/>
      <c r="AY52" s="2139"/>
      <c r="AZ52" s="215"/>
      <c r="BA52" s="2507"/>
      <c r="BB52" s="151" t="s">
        <v>68</v>
      </c>
      <c r="BC52" s="1222" t="s">
        <v>35</v>
      </c>
      <c r="BD52" s="1242" t="s">
        <v>35</v>
      </c>
      <c r="BE52" s="1242" t="s">
        <v>35</v>
      </c>
      <c r="BF52" s="1242" t="s">
        <v>35</v>
      </c>
      <c r="BG52" s="1263" t="s">
        <v>35</v>
      </c>
      <c r="BH52" s="1284" t="s">
        <v>35</v>
      </c>
      <c r="BI52" s="1242" t="s">
        <v>35</v>
      </c>
      <c r="BJ52" s="1242" t="s">
        <v>35</v>
      </c>
      <c r="BK52" s="1242" t="s">
        <v>35</v>
      </c>
      <c r="BL52" s="1263" t="s">
        <v>35</v>
      </c>
      <c r="BM52" s="1284" t="s">
        <v>35</v>
      </c>
      <c r="BN52" s="1242" t="s">
        <v>35</v>
      </c>
      <c r="BO52" s="1242" t="s">
        <v>35</v>
      </c>
      <c r="BP52" s="1242" t="s">
        <v>35</v>
      </c>
      <c r="BQ52" s="1263" t="s">
        <v>35</v>
      </c>
      <c r="BR52" s="1284" t="s">
        <v>35</v>
      </c>
      <c r="BS52" s="1242" t="s">
        <v>35</v>
      </c>
      <c r="BT52" s="1242" t="s">
        <v>35</v>
      </c>
      <c r="BU52" s="1242" t="s">
        <v>35</v>
      </c>
      <c r="BV52" s="1242" t="s">
        <v>35</v>
      </c>
      <c r="BW52" s="1242" t="s">
        <v>35</v>
      </c>
      <c r="BX52" s="1242" t="s">
        <v>35</v>
      </c>
      <c r="BY52" s="1304" t="s">
        <v>35</v>
      </c>
      <c r="BZ52" s="1304" t="s">
        <v>35</v>
      </c>
      <c r="CA52" s="1304" t="s">
        <v>35</v>
      </c>
      <c r="CB52" s="1304" t="s">
        <v>35</v>
      </c>
      <c r="CC52" s="2150"/>
      <c r="CD52" s="2150"/>
      <c r="CE52" s="2150"/>
      <c r="CF52" s="2150"/>
      <c r="CG52" s="2150"/>
      <c r="CH52" s="2150"/>
      <c r="CI52" s="2150"/>
      <c r="CJ52" s="2150"/>
      <c r="CK52" s="2150"/>
      <c r="CL52" s="2150"/>
      <c r="CM52" s="2150"/>
      <c r="CN52" s="2150"/>
      <c r="CO52" s="2150"/>
      <c r="CP52" s="2150"/>
      <c r="CQ52" s="2150"/>
      <c r="CR52" s="2150"/>
      <c r="CS52" s="2150"/>
      <c r="CT52" s="2150"/>
      <c r="CU52" s="2150"/>
      <c r="CV52" s="2150"/>
      <c r="CW52" s="2150"/>
      <c r="CX52" s="2150"/>
      <c r="CY52" s="2150"/>
      <c r="CZ52" s="2150"/>
    </row>
    <row r="53" s="130" customFormat="true" ht="15" customHeight="true" x14ac:dyDescent="0.2">
      <c r="A53" s="2493" t="s">
        <v>105</v>
      </c>
      <c r="B53" s="250" t="s">
        <v>100</v>
      </c>
      <c r="C53" s="1144" t="s">
        <v>35</v>
      </c>
      <c r="D53" s="1158" t="s">
        <v>35</v>
      </c>
      <c r="E53" s="1158" t="s">
        <v>35</v>
      </c>
      <c r="F53" s="1158" t="s">
        <v>35</v>
      </c>
      <c r="G53" s="1172" t="s">
        <v>35</v>
      </c>
      <c r="H53" s="1186" t="s">
        <v>35</v>
      </c>
      <c r="I53" s="1158" t="s">
        <v>35</v>
      </c>
      <c r="J53" s="1158" t="s">
        <v>35</v>
      </c>
      <c r="K53" s="1158" t="s">
        <v>35</v>
      </c>
      <c r="L53" s="1200" t="s">
        <v>35</v>
      </c>
      <c r="M53" s="1212" t="s">
        <v>35</v>
      </c>
      <c r="N53" s="1158" t="s">
        <v>35</v>
      </c>
      <c r="O53" s="1158" t="s">
        <v>35</v>
      </c>
      <c r="P53" s="1158" t="s">
        <v>35</v>
      </c>
      <c r="Q53" s="1172" t="s">
        <v>35</v>
      </c>
      <c r="R53" s="1186" t="s">
        <v>35</v>
      </c>
      <c r="S53" s="1158" t="s">
        <v>35</v>
      </c>
      <c r="T53" s="1158" t="s">
        <v>35</v>
      </c>
      <c r="U53" s="1158" t="s">
        <v>35</v>
      </c>
      <c r="V53" s="1158" t="s">
        <v>35</v>
      </c>
      <c r="W53" s="1158" t="s">
        <v>35</v>
      </c>
      <c r="X53" s="1158" t="s">
        <v>35</v>
      </c>
      <c r="Y53" s="1216" t="s">
        <v>35</v>
      </c>
      <c r="Z53" s="1216" t="s">
        <v>35</v>
      </c>
      <c r="AA53" s="1216" t="s">
        <v>35</v>
      </c>
      <c r="AB53" s="2106" t="s">
        <v>35</v>
      </c>
      <c r="AC53" s="2139"/>
      <c r="AD53" s="2139"/>
      <c r="AE53" s="2139"/>
      <c r="AF53" s="2139"/>
      <c r="AG53" s="2139"/>
      <c r="AH53" s="2139"/>
      <c r="AI53" s="2139"/>
      <c r="AJ53" s="2139"/>
      <c r="AK53" s="2139"/>
      <c r="AL53" s="2139"/>
      <c r="AM53" s="2139"/>
      <c r="AN53" s="2139"/>
      <c r="AO53" s="2139"/>
      <c r="AP53" s="2139"/>
      <c r="AQ53" s="2139"/>
      <c r="AR53" s="2139"/>
      <c r="AS53" s="2139"/>
      <c r="AT53" s="2139"/>
      <c r="AU53" s="2139"/>
      <c r="AV53" s="2139"/>
      <c r="AW53" s="2139"/>
      <c r="AX53" s="2139"/>
      <c r="AY53" s="2139"/>
      <c r="AZ53" s="215"/>
      <c r="BA53" s="2507" t="s">
        <v>105</v>
      </c>
      <c r="BB53" s="151" t="s">
        <v>100</v>
      </c>
      <c r="BC53" s="1222" t="s">
        <v>35</v>
      </c>
      <c r="BD53" s="1242" t="s">
        <v>35</v>
      </c>
      <c r="BE53" s="1242" t="s">
        <v>35</v>
      </c>
      <c r="BF53" s="1242" t="s">
        <v>35</v>
      </c>
      <c r="BG53" s="1263" t="s">
        <v>35</v>
      </c>
      <c r="BH53" s="1284" t="s">
        <v>35</v>
      </c>
      <c r="BI53" s="1242" t="s">
        <v>35</v>
      </c>
      <c r="BJ53" s="1242" t="s">
        <v>35</v>
      </c>
      <c r="BK53" s="1242" t="s">
        <v>35</v>
      </c>
      <c r="BL53" s="1263" t="s">
        <v>35</v>
      </c>
      <c r="BM53" s="1284" t="s">
        <v>35</v>
      </c>
      <c r="BN53" s="1242" t="s">
        <v>35</v>
      </c>
      <c r="BO53" s="1242" t="s">
        <v>35</v>
      </c>
      <c r="BP53" s="1242" t="s">
        <v>35</v>
      </c>
      <c r="BQ53" s="1263" t="s">
        <v>35</v>
      </c>
      <c r="BR53" s="1284" t="s">
        <v>35</v>
      </c>
      <c r="BS53" s="1242" t="s">
        <v>35</v>
      </c>
      <c r="BT53" s="1242" t="s">
        <v>35</v>
      </c>
      <c r="BU53" s="1242" t="s">
        <v>35</v>
      </c>
      <c r="BV53" s="1242" t="s">
        <v>35</v>
      </c>
      <c r="BW53" s="1242" t="s">
        <v>35</v>
      </c>
      <c r="BX53" s="1242" t="s">
        <v>35</v>
      </c>
      <c r="BY53" s="1304" t="s">
        <v>35</v>
      </c>
      <c r="BZ53" s="1304" t="s">
        <v>35</v>
      </c>
      <c r="CA53" s="1304" t="s">
        <v>35</v>
      </c>
      <c r="CB53" s="1304" t="s">
        <v>35</v>
      </c>
      <c r="CC53" s="2150"/>
      <c r="CD53" s="2150"/>
      <c r="CE53" s="2150"/>
      <c r="CF53" s="2150"/>
      <c r="CG53" s="2150"/>
      <c r="CH53" s="2150"/>
      <c r="CI53" s="2150"/>
      <c r="CJ53" s="2150"/>
      <c r="CK53" s="2150"/>
      <c r="CL53" s="2150"/>
      <c r="CM53" s="2150"/>
      <c r="CN53" s="2150"/>
      <c r="CO53" s="2150"/>
      <c r="CP53" s="2150"/>
      <c r="CQ53" s="2150"/>
      <c r="CR53" s="2150"/>
      <c r="CS53" s="2150"/>
      <c r="CT53" s="2150"/>
      <c r="CU53" s="2150"/>
      <c r="CV53" s="2150"/>
      <c r="CW53" s="2150"/>
      <c r="CX53" s="2150"/>
      <c r="CY53" s="2150"/>
      <c r="CZ53" s="2150"/>
    </row>
    <row r="54" s="130" customFormat="true" ht="15" customHeight="true" x14ac:dyDescent="0.2">
      <c r="A54" s="2493"/>
      <c r="B54" s="250" t="s">
        <v>99</v>
      </c>
      <c r="C54" s="1144" t="s">
        <v>35</v>
      </c>
      <c r="D54" s="1158" t="s">
        <v>35</v>
      </c>
      <c r="E54" s="1158" t="s">
        <v>35</v>
      </c>
      <c r="F54" s="1158" t="s">
        <v>35</v>
      </c>
      <c r="G54" s="1172" t="s">
        <v>35</v>
      </c>
      <c r="H54" s="1186" t="s">
        <v>35</v>
      </c>
      <c r="I54" s="1158" t="s">
        <v>35</v>
      </c>
      <c r="J54" s="1158" t="s">
        <v>35</v>
      </c>
      <c r="K54" s="1158" t="s">
        <v>35</v>
      </c>
      <c r="L54" s="1200" t="s">
        <v>35</v>
      </c>
      <c r="M54" s="1212" t="s">
        <v>35</v>
      </c>
      <c r="N54" s="1158" t="s">
        <v>35</v>
      </c>
      <c r="O54" s="1158" t="s">
        <v>35</v>
      </c>
      <c r="P54" s="1158" t="s">
        <v>35</v>
      </c>
      <c r="Q54" s="1172" t="s">
        <v>35</v>
      </c>
      <c r="R54" s="1186" t="s">
        <v>35</v>
      </c>
      <c r="S54" s="1158" t="s">
        <v>35</v>
      </c>
      <c r="T54" s="1158" t="s">
        <v>35</v>
      </c>
      <c r="U54" s="1158" t="s">
        <v>35</v>
      </c>
      <c r="V54" s="1158" t="s">
        <v>35</v>
      </c>
      <c r="W54" s="1158" t="s">
        <v>35</v>
      </c>
      <c r="X54" s="1158" t="s">
        <v>35</v>
      </c>
      <c r="Y54" s="1216" t="s">
        <v>35</v>
      </c>
      <c r="Z54" s="1216" t="s">
        <v>35</v>
      </c>
      <c r="AA54" s="1216" t="s">
        <v>35</v>
      </c>
      <c r="AB54" s="2106" t="s">
        <v>35</v>
      </c>
      <c r="AC54" s="2139"/>
      <c r="AD54" s="2139"/>
      <c r="AE54" s="2139"/>
      <c r="AF54" s="2139"/>
      <c r="AG54" s="2139"/>
      <c r="AH54" s="2139"/>
      <c r="AI54" s="2139"/>
      <c r="AJ54" s="2139"/>
      <c r="AK54" s="2139"/>
      <c r="AL54" s="2139"/>
      <c r="AM54" s="2139"/>
      <c r="AN54" s="2139"/>
      <c r="AO54" s="2139"/>
      <c r="AP54" s="2139"/>
      <c r="AQ54" s="2139"/>
      <c r="AR54" s="2139"/>
      <c r="AS54" s="2139"/>
      <c r="AT54" s="2139"/>
      <c r="AU54" s="2139"/>
      <c r="AV54" s="2139"/>
      <c r="AW54" s="2139"/>
      <c r="AX54" s="2139"/>
      <c r="AY54" s="2139"/>
      <c r="AZ54" s="215"/>
      <c r="BA54" s="2507"/>
      <c r="BB54" s="151" t="s">
        <v>99</v>
      </c>
      <c r="BC54" s="1222" t="s">
        <v>35</v>
      </c>
      <c r="BD54" s="1242" t="s">
        <v>35</v>
      </c>
      <c r="BE54" s="1242" t="s">
        <v>35</v>
      </c>
      <c r="BF54" s="1242" t="s">
        <v>35</v>
      </c>
      <c r="BG54" s="1263" t="s">
        <v>35</v>
      </c>
      <c r="BH54" s="1284" t="s">
        <v>35</v>
      </c>
      <c r="BI54" s="1242" t="s">
        <v>35</v>
      </c>
      <c r="BJ54" s="1242" t="s">
        <v>35</v>
      </c>
      <c r="BK54" s="1242" t="s">
        <v>35</v>
      </c>
      <c r="BL54" s="1263" t="s">
        <v>35</v>
      </c>
      <c r="BM54" s="1284" t="s">
        <v>35</v>
      </c>
      <c r="BN54" s="1242" t="s">
        <v>35</v>
      </c>
      <c r="BO54" s="1242" t="s">
        <v>35</v>
      </c>
      <c r="BP54" s="1242" t="s">
        <v>35</v>
      </c>
      <c r="BQ54" s="1263" t="s">
        <v>35</v>
      </c>
      <c r="BR54" s="1284" t="s">
        <v>35</v>
      </c>
      <c r="BS54" s="1242" t="s">
        <v>35</v>
      </c>
      <c r="BT54" s="1242" t="s">
        <v>35</v>
      </c>
      <c r="BU54" s="1242" t="s">
        <v>35</v>
      </c>
      <c r="BV54" s="1242" t="s">
        <v>35</v>
      </c>
      <c r="BW54" s="1242" t="s">
        <v>35</v>
      </c>
      <c r="BX54" s="1242" t="s">
        <v>35</v>
      </c>
      <c r="BY54" s="1304" t="s">
        <v>35</v>
      </c>
      <c r="BZ54" s="1304" t="s">
        <v>35</v>
      </c>
      <c r="CA54" s="1304" t="s">
        <v>35</v>
      </c>
      <c r="CB54" s="1304" t="s">
        <v>35</v>
      </c>
      <c r="CC54" s="2150"/>
      <c r="CD54" s="2150"/>
      <c r="CE54" s="2150"/>
      <c r="CF54" s="2150"/>
      <c r="CG54" s="2150"/>
      <c r="CH54" s="2150"/>
      <c r="CI54" s="2150"/>
      <c r="CJ54" s="2150"/>
      <c r="CK54" s="2150"/>
      <c r="CL54" s="2150"/>
      <c r="CM54" s="2150"/>
      <c r="CN54" s="2150"/>
      <c r="CO54" s="2150"/>
      <c r="CP54" s="2150"/>
      <c r="CQ54" s="2150"/>
      <c r="CR54" s="2150"/>
      <c r="CS54" s="2150"/>
      <c r="CT54" s="2150"/>
      <c r="CU54" s="2150"/>
      <c r="CV54" s="2150"/>
      <c r="CW54" s="2150"/>
      <c r="CX54" s="2150"/>
      <c r="CY54" s="2150"/>
      <c r="CZ54" s="2150"/>
    </row>
    <row r="55" s="130" customFormat="true" ht="15" customHeight="true" x14ac:dyDescent="0.2">
      <c r="A55" s="2532"/>
      <c r="B55" s="251" t="s">
        <v>68</v>
      </c>
      <c r="C55" s="1147" t="s">
        <v>35</v>
      </c>
      <c r="D55" s="1161" t="s">
        <v>35</v>
      </c>
      <c r="E55" s="1161" t="s">
        <v>35</v>
      </c>
      <c r="F55" s="1161" t="s">
        <v>35</v>
      </c>
      <c r="G55" s="1175" t="s">
        <v>35</v>
      </c>
      <c r="H55" s="1189" t="s">
        <v>35</v>
      </c>
      <c r="I55" s="1161" t="s">
        <v>35</v>
      </c>
      <c r="J55" s="1161" t="s">
        <v>35</v>
      </c>
      <c r="K55" s="1161" t="s">
        <v>35</v>
      </c>
      <c r="L55" s="1203" t="s">
        <v>35</v>
      </c>
      <c r="M55" s="1214" t="s">
        <v>35</v>
      </c>
      <c r="N55" s="1161" t="s">
        <v>35</v>
      </c>
      <c r="O55" s="1161" t="s">
        <v>35</v>
      </c>
      <c r="P55" s="1161" t="s">
        <v>35</v>
      </c>
      <c r="Q55" s="1175" t="s">
        <v>35</v>
      </c>
      <c r="R55" s="2066" t="s">
        <v>35</v>
      </c>
      <c r="S55" s="2067" t="s">
        <v>35</v>
      </c>
      <c r="T55" s="2067" t="s">
        <v>35</v>
      </c>
      <c r="U55" s="2067" t="s">
        <v>35</v>
      </c>
      <c r="V55" s="2067" t="s">
        <v>35</v>
      </c>
      <c r="W55" s="2067" t="s">
        <v>35</v>
      </c>
      <c r="X55" s="2067" t="s">
        <v>35</v>
      </c>
      <c r="Y55" s="2067" t="s">
        <v>35</v>
      </c>
      <c r="Z55" s="2067" t="s">
        <v>35</v>
      </c>
      <c r="AA55" s="2067" t="s">
        <v>35</v>
      </c>
      <c r="AB55" s="2108" t="s">
        <v>35</v>
      </c>
      <c r="AC55" s="2140"/>
      <c r="AD55" s="2140"/>
      <c r="AE55" s="2140"/>
      <c r="AF55" s="2140"/>
      <c r="AG55" s="2140"/>
      <c r="AH55" s="2140"/>
      <c r="AI55" s="2140"/>
      <c r="AJ55" s="2140"/>
      <c r="AK55" s="2140"/>
      <c r="AL55" s="2140"/>
      <c r="AM55" s="2140"/>
      <c r="AN55" s="2140"/>
      <c r="AO55" s="2140"/>
      <c r="AP55" s="2140"/>
      <c r="AQ55" s="2140"/>
      <c r="AR55" s="2140"/>
      <c r="AS55" s="2140"/>
      <c r="AT55" s="2140"/>
      <c r="AU55" s="2140"/>
      <c r="AV55" s="2140"/>
      <c r="AW55" s="2140"/>
      <c r="AX55" s="2140"/>
      <c r="AY55" s="2140"/>
      <c r="AZ55" s="215"/>
      <c r="BA55" s="2533"/>
      <c r="BB55" s="152" t="s">
        <v>68</v>
      </c>
      <c r="BC55" s="1223" t="s">
        <v>35</v>
      </c>
      <c r="BD55" s="1243" t="s">
        <v>35</v>
      </c>
      <c r="BE55" s="1243" t="s">
        <v>35</v>
      </c>
      <c r="BF55" s="1243" t="s">
        <v>35</v>
      </c>
      <c r="BG55" s="1264" t="s">
        <v>35</v>
      </c>
      <c r="BH55" s="1285" t="s">
        <v>35</v>
      </c>
      <c r="BI55" s="1243" t="s">
        <v>35</v>
      </c>
      <c r="BJ55" s="1243" t="s">
        <v>35</v>
      </c>
      <c r="BK55" s="1243" t="s">
        <v>35</v>
      </c>
      <c r="BL55" s="1264" t="s">
        <v>35</v>
      </c>
      <c r="BM55" s="1285" t="s">
        <v>35</v>
      </c>
      <c r="BN55" s="1243" t="s">
        <v>35</v>
      </c>
      <c r="BO55" s="1243" t="s">
        <v>35</v>
      </c>
      <c r="BP55" s="1243" t="s">
        <v>35</v>
      </c>
      <c r="BQ55" s="1264" t="s">
        <v>35</v>
      </c>
      <c r="BR55" s="2068" t="s">
        <v>35</v>
      </c>
      <c r="BS55" s="2069" t="s">
        <v>35</v>
      </c>
      <c r="BT55" s="2069" t="s">
        <v>35</v>
      </c>
      <c r="BU55" s="2069" t="s">
        <v>35</v>
      </c>
      <c r="BV55" s="2069" t="s">
        <v>35</v>
      </c>
      <c r="BW55" s="2069" t="s">
        <v>35</v>
      </c>
      <c r="BX55" s="2069" t="s">
        <v>35</v>
      </c>
      <c r="BY55" s="2069" t="s">
        <v>35</v>
      </c>
      <c r="BZ55" s="1320" t="s">
        <v>35</v>
      </c>
      <c r="CA55" s="1320" t="s">
        <v>35</v>
      </c>
      <c r="CB55" s="1320" t="s">
        <v>35</v>
      </c>
      <c r="CC55" s="2151"/>
      <c r="CD55" s="2151"/>
      <c r="CE55" s="2151"/>
      <c r="CF55" s="2151"/>
      <c r="CG55" s="2151"/>
      <c r="CH55" s="2151"/>
      <c r="CI55" s="2151"/>
      <c r="CJ55" s="2151"/>
      <c r="CK55" s="2151"/>
      <c r="CL55" s="2151"/>
      <c r="CM55" s="2151"/>
      <c r="CN55" s="2151"/>
      <c r="CO55" s="2151"/>
      <c r="CP55" s="2151"/>
      <c r="CQ55" s="2151"/>
      <c r="CR55" s="2151"/>
      <c r="CS55" s="2151"/>
      <c r="CT55" s="2151"/>
      <c r="CU55" s="2151"/>
      <c r="CV55" s="2151"/>
      <c r="CW55" s="2151"/>
      <c r="CX55" s="2151"/>
      <c r="CY55" s="2151"/>
      <c r="CZ55" s="2151"/>
    </row>
    <row r="56" s="135" customFormat="true" ht="15" customHeight="true" x14ac:dyDescent="0.2">
      <c r="A56" s="132"/>
      <c r="B56" s="185"/>
      <c r="C56" s="2494" t="s">
        <v>114</v>
      </c>
      <c r="D56" s="2495"/>
      <c r="E56" s="2495"/>
      <c r="F56" s="2495"/>
      <c r="G56" s="2496"/>
      <c r="H56" s="2816" t="s">
        <v>38</v>
      </c>
      <c r="I56" s="2817"/>
      <c r="J56" s="2817"/>
      <c r="K56" s="2817"/>
      <c r="L56" s="2818"/>
      <c r="M56" s="2819" t="s">
        <v>37</v>
      </c>
      <c r="N56" s="2817"/>
      <c r="O56" s="2817"/>
      <c r="P56" s="2817"/>
      <c r="Q56" s="2818"/>
      <c r="R56" s="2269" t="s">
        <v>137</v>
      </c>
      <c r="S56" s="2277"/>
      <c r="T56" s="2277"/>
      <c r="U56" s="2277"/>
      <c r="V56" s="2277"/>
      <c r="W56" s="2277"/>
      <c r="X56" s="2277"/>
      <c r="Y56" s="2277"/>
      <c r="Z56" s="2277"/>
      <c r="AA56" s="2277"/>
      <c r="AB56" s="2278"/>
      <c r="AC56" s="312"/>
      <c r="AD56" s="312"/>
      <c r="AE56" s="312"/>
      <c r="AF56" s="312"/>
      <c r="AG56" s="312"/>
      <c r="AH56" s="312"/>
      <c r="AI56" s="312"/>
      <c r="AJ56" s="312"/>
      <c r="AK56" s="312"/>
      <c r="AL56" s="312"/>
      <c r="AM56" s="312"/>
      <c r="AN56" s="312"/>
      <c r="AO56" s="312"/>
      <c r="AP56" s="312"/>
      <c r="AQ56" s="312"/>
      <c r="AR56" s="312"/>
      <c r="AS56" s="312"/>
      <c r="AT56" s="312"/>
      <c r="AU56" s="312"/>
      <c r="AV56" s="312"/>
      <c r="AW56" s="312"/>
      <c r="AX56" s="312"/>
      <c r="AY56" s="312"/>
      <c r="AZ56" s="694"/>
      <c r="BA56" s="217" t="s">
        <v>128</v>
      </c>
      <c r="BB56" s="115" t="s">
        <v>95</v>
      </c>
      <c r="BC56" s="2546" t="s">
        <v>114</v>
      </c>
      <c r="BD56" s="2547"/>
      <c r="BE56" s="2547"/>
      <c r="BF56" s="2547"/>
      <c r="BG56" s="2548"/>
      <c r="BH56" s="2549" t="s">
        <v>38</v>
      </c>
      <c r="BI56" s="2547"/>
      <c r="BJ56" s="2547"/>
      <c r="BK56" s="2547"/>
      <c r="BL56" s="2548"/>
      <c r="BM56" s="2549" t="s">
        <v>37</v>
      </c>
      <c r="BN56" s="2547"/>
      <c r="BO56" s="2547"/>
      <c r="BP56" s="2547"/>
      <c r="BQ56" s="2550"/>
      <c r="BR56" s="2062" t="s">
        <v>137</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135" customFormat="true" ht="12.75" x14ac:dyDescent="0.2">
      <c r="A57" s="186" t="s">
        <v>69</v>
      </c>
      <c r="B57" s="244"/>
      <c r="C57" s="275" t="s">
        <v>0</v>
      </c>
      <c r="D57" s="276" t="s">
        <v>1</v>
      </c>
      <c r="E57" s="276" t="s">
        <v>2</v>
      </c>
      <c r="F57" s="276" t="s">
        <v>3</v>
      </c>
      <c r="G57" s="277" t="s">
        <v>4</v>
      </c>
      <c r="H57" s="1839" t="s">
        <v>0</v>
      </c>
      <c r="I57" s="1803" t="s">
        <v>1</v>
      </c>
      <c r="J57" s="1803" t="s">
        <v>2</v>
      </c>
      <c r="K57" s="1803" t="s">
        <v>3</v>
      </c>
      <c r="L57" s="1804" t="s">
        <v>4</v>
      </c>
      <c r="M57" s="1829" t="s">
        <v>0</v>
      </c>
      <c r="N57" s="1803" t="s">
        <v>1</v>
      </c>
      <c r="O57" s="1803" t="s">
        <v>2</v>
      </c>
      <c r="P57" s="1803" t="s">
        <v>3</v>
      </c>
      <c r="Q57" s="1849" t="s">
        <v>4</v>
      </c>
      <c r="R57" s="1839" t="s">
        <v>414</v>
      </c>
      <c r="S57" s="1803" t="s">
        <v>247</v>
      </c>
      <c r="T57" s="1803" t="s">
        <v>150</v>
      </c>
      <c r="U57" s="1803" t="s">
        <v>415</v>
      </c>
      <c r="V57" s="1803" t="s">
        <v>152</v>
      </c>
      <c r="W57" s="1803" t="s">
        <v>153</v>
      </c>
      <c r="X57" s="1803" t="s">
        <v>154</v>
      </c>
      <c r="Y57" s="1803" t="s">
        <v>416</v>
      </c>
      <c r="Z57" s="1803" t="s">
        <v>417</v>
      </c>
      <c r="AA57" s="1803" t="s">
        <v>157</v>
      </c>
      <c r="AB57" s="1805" t="s">
        <v>158</v>
      </c>
      <c r="AC57" s="312"/>
      <c r="AD57" s="312"/>
      <c r="AE57" s="312"/>
      <c r="AF57" s="312"/>
      <c r="AG57" s="312"/>
      <c r="AH57" s="312"/>
      <c r="AI57" s="312"/>
      <c r="AJ57" s="312"/>
      <c r="AK57" s="312"/>
      <c r="AL57" s="312"/>
      <c r="AM57" s="312"/>
      <c r="AN57" s="312"/>
      <c r="AO57" s="312"/>
      <c r="AP57" s="312"/>
      <c r="AQ57" s="312"/>
      <c r="AR57" s="312"/>
      <c r="AS57" s="312"/>
      <c r="AT57" s="312"/>
      <c r="AU57" s="312"/>
      <c r="AV57" s="312"/>
      <c r="AW57" s="312"/>
      <c r="AX57" s="312"/>
      <c r="AY57" s="312"/>
      <c r="AZ57" s="694"/>
      <c r="BA57" s="196" t="s">
        <v>119</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414</v>
      </c>
      <c r="BS57" s="170" t="s">
        <v>247</v>
      </c>
      <c r="BT57" s="170" t="s">
        <v>150</v>
      </c>
      <c r="BU57" s="170" t="s">
        <v>415</v>
      </c>
      <c r="BV57" s="170" t="s">
        <v>152</v>
      </c>
      <c r="BW57" s="170" t="s">
        <v>153</v>
      </c>
      <c r="BX57" s="170" t="s">
        <v>154</v>
      </c>
      <c r="BY57" s="171" t="s">
        <v>416</v>
      </c>
      <c r="BZ57" s="171" t="s">
        <v>417</v>
      </c>
      <c r="CA57" s="171" t="s">
        <v>157</v>
      </c>
      <c r="CB57" s="171" t="s">
        <v>158</v>
      </c>
      <c r="CC57" s="2152"/>
      <c r="CD57" s="2152"/>
      <c r="CE57" s="2152"/>
      <c r="CF57" s="2152"/>
      <c r="CG57" s="2152"/>
      <c r="CH57" s="2152"/>
      <c r="CI57" s="2152"/>
      <c r="CJ57" s="2152"/>
      <c r="CK57" s="2152"/>
      <c r="CL57" s="2152"/>
      <c r="CM57" s="2152"/>
      <c r="CN57" s="2152"/>
      <c r="CO57" s="2152"/>
      <c r="CP57" s="2152"/>
      <c r="CQ57" s="2152"/>
      <c r="CR57" s="2152"/>
      <c r="CS57" s="2152"/>
      <c r="CT57" s="2152"/>
      <c r="CU57" s="2152"/>
      <c r="CV57" s="2152"/>
      <c r="CW57" s="2152"/>
      <c r="CX57" s="2152"/>
      <c r="CY57" s="2152"/>
      <c r="CZ57" s="2152"/>
    </row>
    <row r="58" s="135" customFormat="true" ht="15" customHeight="true" x14ac:dyDescent="0.2">
      <c r="A58" s="2835" t="s">
        <v>160</v>
      </c>
      <c r="B58" s="2024" t="s">
        <v>161</v>
      </c>
      <c r="C58" s="1906">
        <v>9.2998074920978054E-3</v>
      </c>
      <c r="D58" s="1907">
        <v>4.6926032605688263E-2</v>
      </c>
      <c r="E58" s="1907">
        <v>4.7954267586011626E-4</v>
      </c>
      <c r="F58" s="1907">
        <v>7.9131452580517264E-2</v>
      </c>
      <c r="G58" s="1908">
        <v>3.4635633012459075</v>
      </c>
      <c r="H58" s="1909">
        <v>0.51197051425269291</v>
      </c>
      <c r="I58" s="1907">
        <v>2.2953970379944422</v>
      </c>
      <c r="J58" s="1907">
        <v>3.2760522373816587</v>
      </c>
      <c r="K58" s="1907">
        <v>2.9499143849123262</v>
      </c>
      <c r="L58" s="1910">
        <v>11.453340579762729</v>
      </c>
      <c r="M58" s="1911">
        <v>1.1020872117489774E-2</v>
      </c>
      <c r="N58" s="1907">
        <v>2.7802678888272338E-2</v>
      </c>
      <c r="O58" s="1907">
        <v>2.8366211200865025E-2</v>
      </c>
      <c r="P58" s="1907">
        <v>0</v>
      </c>
      <c r="Q58" s="1908">
        <v>0.41138630559647132</v>
      </c>
      <c r="R58" s="1909">
        <v>8.2495016180985345</v>
      </c>
      <c r="S58" s="1907">
        <v>2.0765341883849322</v>
      </c>
      <c r="T58" s="1907">
        <v>5.0217459445494307E-2</v>
      </c>
      <c r="U58" s="1907">
        <v>0</v>
      </c>
      <c r="V58" s="1907">
        <v>3.6360155800484293</v>
      </c>
      <c r="W58" s="1907">
        <v>1.6650333301674987</v>
      </c>
      <c r="X58" s="1907">
        <v>4.8233714401292529</v>
      </c>
      <c r="Y58" s="1907">
        <v>0.6374453536186887</v>
      </c>
      <c r="Z58" s="1907">
        <v>0.13848983600791093</v>
      </c>
      <c r="AA58" s="1907">
        <v>0.22192664646994925</v>
      </c>
      <c r="AB58" s="2291">
        <v>1.1169030986205146</v>
      </c>
      <c r="AC58" s="312"/>
      <c r="AD58" s="312"/>
      <c r="AE58" s="312"/>
      <c r="AF58" s="312"/>
      <c r="AG58" s="312"/>
      <c r="AH58" s="312"/>
      <c r="AI58" s="312"/>
      <c r="AJ58" s="312"/>
      <c r="AK58" s="312"/>
      <c r="AL58" s="312"/>
      <c r="AM58" s="312"/>
      <c r="AN58" s="312"/>
      <c r="AO58" s="312"/>
      <c r="AP58" s="312"/>
      <c r="AQ58" s="312"/>
      <c r="AR58" s="312"/>
      <c r="AS58" s="312"/>
      <c r="AT58" s="312"/>
      <c r="AU58" s="312"/>
      <c r="AV58" s="312"/>
      <c r="AW58" s="312"/>
      <c r="AX58" s="312"/>
      <c r="AY58" s="312"/>
      <c r="AZ58" s="694"/>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302"/>
      <c r="CC58" s="2153"/>
      <c r="CD58" s="2153"/>
      <c r="CE58" s="2153"/>
      <c r="CF58" s="2153"/>
      <c r="CG58" s="2153"/>
      <c r="CH58" s="2153"/>
      <c r="CI58" s="2153"/>
      <c r="CJ58" s="2153"/>
      <c r="CK58" s="2153"/>
      <c r="CL58" s="2153"/>
      <c r="CM58" s="2153"/>
      <c r="CN58" s="2153"/>
      <c r="CO58" s="2153"/>
      <c r="CP58" s="2153"/>
      <c r="CQ58" s="2153"/>
      <c r="CR58" s="2153"/>
      <c r="CS58" s="2153"/>
      <c r="CT58" s="2153"/>
      <c r="CU58" s="2153"/>
      <c r="CV58" s="2153"/>
      <c r="CW58" s="2153"/>
      <c r="CX58" s="2153"/>
      <c r="CY58" s="2153"/>
      <c r="CZ58" s="2153"/>
    </row>
    <row r="59" s="135" customFormat="true" ht="15" customHeight="true" x14ac:dyDescent="0.2">
      <c r="A59" s="2836"/>
      <c r="B59" s="2025" t="s">
        <v>338</v>
      </c>
      <c r="C59" s="1912">
        <v>0.19094925561289422</v>
      </c>
      <c r="D59" s="1913">
        <v>0.20772989249475776</v>
      </c>
      <c r="E59" s="1913">
        <v>1.0997290013082577</v>
      </c>
      <c r="F59" s="1913">
        <v>2.5760093103449959</v>
      </c>
      <c r="G59" s="1914">
        <v>47.640222341700536</v>
      </c>
      <c r="H59" s="1915">
        <v>17.258205616145865</v>
      </c>
      <c r="I59" s="1913">
        <v>41.453582239277878</v>
      </c>
      <c r="J59" s="1913">
        <v>68.334271162155673</v>
      </c>
      <c r="K59" s="1913">
        <v>84.769379048981875</v>
      </c>
      <c r="L59" s="1916">
        <v>80.125803652152868</v>
      </c>
      <c r="M59" s="1917">
        <v>0.12389202057588851</v>
      </c>
      <c r="N59" s="1913">
        <v>0.17581278201908357</v>
      </c>
      <c r="O59" s="1913">
        <v>0.44370116944141097</v>
      </c>
      <c r="P59" s="1913">
        <v>0.75068501856708991</v>
      </c>
      <c r="Q59" s="1914">
        <v>5.8253614638853026</v>
      </c>
      <c r="R59" s="1915">
        <v>76.076398231414558</v>
      </c>
      <c r="S59" s="1913">
        <v>15.969940371196003</v>
      </c>
      <c r="T59" s="1913">
        <v>7.7886416950262536</v>
      </c>
      <c r="U59" s="1913">
        <v>5.7636646287293001</v>
      </c>
      <c r="V59" s="1913">
        <v>33.06325720753118</v>
      </c>
      <c r="W59" s="1913">
        <v>9.1234932816318786</v>
      </c>
      <c r="X59" s="1913">
        <v>31.299714062247862</v>
      </c>
      <c r="Y59" s="1913">
        <v>8.3445435852388368</v>
      </c>
      <c r="Z59" s="1913">
        <v>4.4496347807115741</v>
      </c>
      <c r="AA59" s="1913">
        <v>3.9335979751762813</v>
      </c>
      <c r="AB59" s="2292">
        <v>15.410255340603452</v>
      </c>
      <c r="AC59" s="312"/>
      <c r="AD59" s="312"/>
      <c r="AE59" s="312"/>
      <c r="AF59" s="312"/>
      <c r="AG59" s="312"/>
      <c r="AH59" s="312"/>
      <c r="AI59" s="312"/>
      <c r="AJ59" s="312"/>
      <c r="AK59" s="312"/>
      <c r="AL59" s="312"/>
      <c r="AM59" s="312"/>
      <c r="AN59" s="312"/>
      <c r="AO59" s="312"/>
      <c r="AP59" s="312"/>
      <c r="AQ59" s="312"/>
      <c r="AR59" s="312"/>
      <c r="AS59" s="312"/>
      <c r="AT59" s="312"/>
      <c r="AU59" s="312"/>
      <c r="AV59" s="312"/>
      <c r="AW59" s="312"/>
      <c r="AX59" s="312"/>
      <c r="AY59" s="312"/>
      <c r="AZ59" s="694"/>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304"/>
      <c r="CC59" s="2154"/>
      <c r="CD59" s="2154"/>
      <c r="CE59" s="2154"/>
      <c r="CF59" s="2154"/>
      <c r="CG59" s="2154"/>
      <c r="CH59" s="2154"/>
      <c r="CI59" s="2154"/>
      <c r="CJ59" s="2154"/>
      <c r="CK59" s="2154"/>
      <c r="CL59" s="2154"/>
      <c r="CM59" s="2154"/>
      <c r="CN59" s="2154"/>
      <c r="CO59" s="2154"/>
      <c r="CP59" s="2154"/>
      <c r="CQ59" s="2154"/>
      <c r="CR59" s="2154"/>
      <c r="CS59" s="2154"/>
      <c r="CT59" s="2154"/>
      <c r="CU59" s="2154"/>
      <c r="CV59" s="2154"/>
      <c r="CW59" s="2154"/>
      <c r="CX59" s="2154"/>
      <c r="CY59" s="2154"/>
      <c r="CZ59" s="2154"/>
    </row>
    <row r="60" s="135" customFormat="true" ht="15" customHeight="true" x14ac:dyDescent="0.2">
      <c r="A60" s="2836"/>
      <c r="B60" s="2025" t="s">
        <v>418</v>
      </c>
      <c r="C60" s="1912">
        <v>0.51003047022086723</v>
      </c>
      <c r="D60" s="1913">
        <v>0.90150029911409724</v>
      </c>
      <c r="E60" s="1913">
        <v>1.1319046540270683</v>
      </c>
      <c r="F60" s="1913">
        <v>2.2035838322878751</v>
      </c>
      <c r="G60" s="1914">
        <v>7.4030038652171823</v>
      </c>
      <c r="H60" s="1915">
        <v>16.005963290889273</v>
      </c>
      <c r="I60" s="1913">
        <v>17.579662446727916</v>
      </c>
      <c r="J60" s="1913">
        <v>12.900446461909251</v>
      </c>
      <c r="K60" s="1913">
        <v>5.5162314932511274</v>
      </c>
      <c r="L60" s="1916">
        <v>3.0112646997267078</v>
      </c>
      <c r="M60" s="1917">
        <v>0.27006688970715653</v>
      </c>
      <c r="N60" s="1913">
        <v>0.19549108524380102</v>
      </c>
      <c r="O60" s="1913">
        <v>0.62033971342875205</v>
      </c>
      <c r="P60" s="1913">
        <v>1.1160820212979832</v>
      </c>
      <c r="Q60" s="1914">
        <v>2.0184439144691155</v>
      </c>
      <c r="R60" s="1915">
        <v>6.038602579373765</v>
      </c>
      <c r="S60" s="1913">
        <v>4.3584846275339704</v>
      </c>
      <c r="T60" s="1913">
        <v>1.5968553831802286</v>
      </c>
      <c r="U60" s="1913">
        <v>1.3272353743561218</v>
      </c>
      <c r="V60" s="1913">
        <v>18.055693657589433</v>
      </c>
      <c r="W60" s="1913">
        <v>5.6503779569339301</v>
      </c>
      <c r="X60" s="1913">
        <v>11.64347819701935</v>
      </c>
      <c r="Y60" s="1913">
        <v>2.7261179362910282</v>
      </c>
      <c r="Z60" s="1913">
        <v>1.3005476098736009</v>
      </c>
      <c r="AA60" s="1913">
        <v>5.52217004640793</v>
      </c>
      <c r="AB60" s="2292">
        <v>1.9778706921801181</v>
      </c>
      <c r="AC60" s="312"/>
      <c r="AD60" s="312"/>
      <c r="AE60" s="312"/>
      <c r="AF60" s="312"/>
      <c r="AG60" s="312"/>
      <c r="AH60" s="312"/>
      <c r="AI60" s="312"/>
      <c r="AJ60" s="312"/>
      <c r="AK60" s="312"/>
      <c r="AL60" s="312"/>
      <c r="AM60" s="312"/>
      <c r="AN60" s="312"/>
      <c r="AO60" s="312"/>
      <c r="AP60" s="312"/>
      <c r="AQ60" s="312"/>
      <c r="AR60" s="312"/>
      <c r="AS60" s="312"/>
      <c r="AT60" s="312"/>
      <c r="AU60" s="312"/>
      <c r="AV60" s="312"/>
      <c r="AW60" s="312"/>
      <c r="AX60" s="312"/>
      <c r="AY60" s="312"/>
      <c r="AZ60" s="694"/>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304"/>
      <c r="CC60" s="2154"/>
      <c r="CD60" s="2154"/>
      <c r="CE60" s="2154"/>
      <c r="CF60" s="2154"/>
      <c r="CG60" s="2154"/>
      <c r="CH60" s="2154"/>
      <c r="CI60" s="2154"/>
      <c r="CJ60" s="2154"/>
      <c r="CK60" s="2154"/>
      <c r="CL60" s="2154"/>
      <c r="CM60" s="2154"/>
      <c r="CN60" s="2154"/>
      <c r="CO60" s="2154"/>
      <c r="CP60" s="2154"/>
      <c r="CQ60" s="2154"/>
      <c r="CR60" s="2154"/>
      <c r="CS60" s="2154"/>
      <c r="CT60" s="2154"/>
      <c r="CU60" s="2154"/>
      <c r="CV60" s="2154"/>
      <c r="CW60" s="2154"/>
      <c r="CX60" s="2154"/>
      <c r="CY60" s="2154"/>
      <c r="CZ60" s="2154"/>
    </row>
    <row r="61" s="135" customFormat="true" ht="15" customHeight="true" x14ac:dyDescent="0.2">
      <c r="A61" s="2836"/>
      <c r="B61" s="2025" t="s">
        <v>339</v>
      </c>
      <c r="C61" s="1912">
        <v>14.488990900256441</v>
      </c>
      <c r="D61" s="1913">
        <v>18.335702272384481</v>
      </c>
      <c r="E61" s="1913">
        <v>18.552387959571131</v>
      </c>
      <c r="F61" s="1913">
        <v>21.624775780735636</v>
      </c>
      <c r="G61" s="1914">
        <v>15.619181757653475</v>
      </c>
      <c r="H61" s="1915">
        <v>26.52564735368248</v>
      </c>
      <c r="I61" s="1913">
        <v>24.922352127663082</v>
      </c>
      <c r="J61" s="1913">
        <v>9.513142273923032</v>
      </c>
      <c r="K61" s="1913">
        <v>3.6992859410149133</v>
      </c>
      <c r="L61" s="1916">
        <v>1.7964117414372378</v>
      </c>
      <c r="M61" s="1917">
        <v>13.861200586019818</v>
      </c>
      <c r="N61" s="1913">
        <v>17.427082454943505</v>
      </c>
      <c r="O61" s="1913">
        <v>19.867360737847793</v>
      </c>
      <c r="P61" s="1913">
        <v>18.77503216132455</v>
      </c>
      <c r="Q61" s="1914">
        <v>22.770241930181548</v>
      </c>
      <c r="R61" s="1915">
        <v>6.718544411849364</v>
      </c>
      <c r="S61" s="1913">
        <v>19.171528422238314</v>
      </c>
      <c r="T61" s="1913">
        <v>15.085437493143861</v>
      </c>
      <c r="U61" s="1913">
        <v>8.6154003800264896</v>
      </c>
      <c r="V61" s="1913">
        <v>23.495884911677564</v>
      </c>
      <c r="W61" s="1913">
        <v>10.258697511991583</v>
      </c>
      <c r="X61" s="1913">
        <v>11.720618057259816</v>
      </c>
      <c r="Y61" s="1913">
        <v>19.923317545938733</v>
      </c>
      <c r="Z61" s="1913">
        <v>21.367076572037892</v>
      </c>
      <c r="AA61" s="1913">
        <v>11.658748964632872</v>
      </c>
      <c r="AB61" s="2292">
        <v>12.264623409531032</v>
      </c>
      <c r="AC61" s="312"/>
      <c r="AD61" s="312"/>
      <c r="AE61" s="312"/>
      <c r="AF61" s="312"/>
      <c r="AG61" s="312"/>
      <c r="AH61" s="312"/>
      <c r="AI61" s="312"/>
      <c r="AJ61" s="312"/>
      <c r="AK61" s="312"/>
      <c r="AL61" s="312"/>
      <c r="AM61" s="312"/>
      <c r="AN61" s="312"/>
      <c r="AO61" s="312"/>
      <c r="AP61" s="312"/>
      <c r="AQ61" s="312"/>
      <c r="AR61" s="312"/>
      <c r="AS61" s="312"/>
      <c r="AT61" s="312"/>
      <c r="AU61" s="312"/>
      <c r="AV61" s="312"/>
      <c r="AW61" s="312"/>
      <c r="AX61" s="312"/>
      <c r="AY61" s="312"/>
      <c r="AZ61" s="694"/>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304"/>
      <c r="CC61" s="2154"/>
      <c r="CD61" s="2154"/>
      <c r="CE61" s="2154"/>
      <c r="CF61" s="2154"/>
      <c r="CG61" s="2154"/>
      <c r="CH61" s="2154"/>
      <c r="CI61" s="2154"/>
      <c r="CJ61" s="2154"/>
      <c r="CK61" s="2154"/>
      <c r="CL61" s="2154"/>
      <c r="CM61" s="2154"/>
      <c r="CN61" s="2154"/>
      <c r="CO61" s="2154"/>
      <c r="CP61" s="2154"/>
      <c r="CQ61" s="2154"/>
      <c r="CR61" s="2154"/>
      <c r="CS61" s="2154"/>
      <c r="CT61" s="2154"/>
      <c r="CU61" s="2154"/>
      <c r="CV61" s="2154"/>
      <c r="CW61" s="2154"/>
      <c r="CX61" s="2154"/>
      <c r="CY61" s="2154"/>
      <c r="CZ61" s="2154"/>
    </row>
    <row r="62" s="135" customFormat="true" ht="15" customHeight="true" x14ac:dyDescent="0.2">
      <c r="A62" s="2836"/>
      <c r="B62" s="2025" t="s">
        <v>251</v>
      </c>
      <c r="C62" s="1912">
        <v>8.4573942793582884</v>
      </c>
      <c r="D62" s="1913">
        <v>10.943137662784768</v>
      </c>
      <c r="E62" s="1913">
        <v>13.961703013557415</v>
      </c>
      <c r="F62" s="1913">
        <v>16.375615922137282</v>
      </c>
      <c r="G62" s="1914">
        <v>6.0055373167204484</v>
      </c>
      <c r="H62" s="1915">
        <v>9.555178625024709</v>
      </c>
      <c r="I62" s="1913">
        <v>4.2253625456527475</v>
      </c>
      <c r="J62" s="1913">
        <v>0.70044072069069363</v>
      </c>
      <c r="K62" s="1913">
        <v>0.43687118715167361</v>
      </c>
      <c r="L62" s="1916">
        <v>0.10400123651944301</v>
      </c>
      <c r="M62" s="1917">
        <v>8.7542999959407641</v>
      </c>
      <c r="N62" s="1913">
        <v>9.9600152009447669</v>
      </c>
      <c r="O62" s="1913">
        <v>13.13254271244417</v>
      </c>
      <c r="P62" s="1913">
        <v>16.20032754122774</v>
      </c>
      <c r="Q62" s="1914">
        <v>15.220894507434855</v>
      </c>
      <c r="R62" s="1915">
        <v>5.7624412551901427E-2</v>
      </c>
      <c r="S62" s="1913">
        <v>2.6583696279511932</v>
      </c>
      <c r="T62" s="1913">
        <v>20.038513258178561</v>
      </c>
      <c r="U62" s="1913">
        <v>51.613581398840083</v>
      </c>
      <c r="V62" s="1913">
        <v>1.2035216472482422</v>
      </c>
      <c r="W62" s="1913">
        <v>30.184483839224914</v>
      </c>
      <c r="X62" s="1913">
        <v>0.83121634110050102</v>
      </c>
      <c r="Y62" s="1913">
        <v>6.4960348169417923</v>
      </c>
      <c r="Z62" s="1913">
        <v>4.2959515336809417</v>
      </c>
      <c r="AA62" s="1913">
        <v>0.26071021953854567</v>
      </c>
      <c r="AB62" s="2292">
        <v>37.319642245540372</v>
      </c>
      <c r="AC62" s="312"/>
      <c r="AD62" s="312"/>
      <c r="AE62" s="312"/>
      <c r="AF62" s="312"/>
      <c r="AG62" s="312"/>
      <c r="AH62" s="312"/>
      <c r="AI62" s="312"/>
      <c r="AJ62" s="312"/>
      <c r="AK62" s="312"/>
      <c r="AL62" s="312"/>
      <c r="AM62" s="312"/>
      <c r="AN62" s="312"/>
      <c r="AO62" s="312"/>
      <c r="AP62" s="312"/>
      <c r="AQ62" s="312"/>
      <c r="AR62" s="312"/>
      <c r="AS62" s="312"/>
      <c r="AT62" s="312"/>
      <c r="AU62" s="312"/>
      <c r="AV62" s="312"/>
      <c r="AW62" s="312"/>
      <c r="AX62" s="312"/>
      <c r="AY62" s="312"/>
      <c r="AZ62" s="694"/>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304"/>
      <c r="CC62" s="2154"/>
      <c r="CD62" s="2154"/>
      <c r="CE62" s="2154"/>
      <c r="CF62" s="2154"/>
      <c r="CG62" s="2154"/>
      <c r="CH62" s="2154"/>
      <c r="CI62" s="2154"/>
      <c r="CJ62" s="2154"/>
      <c r="CK62" s="2154"/>
      <c r="CL62" s="2154"/>
      <c r="CM62" s="2154"/>
      <c r="CN62" s="2154"/>
      <c r="CO62" s="2154"/>
      <c r="CP62" s="2154"/>
      <c r="CQ62" s="2154"/>
      <c r="CR62" s="2154"/>
      <c r="CS62" s="2154"/>
      <c r="CT62" s="2154"/>
      <c r="CU62" s="2154"/>
      <c r="CV62" s="2154"/>
      <c r="CW62" s="2154"/>
      <c r="CX62" s="2154"/>
      <c r="CY62" s="2154"/>
      <c r="CZ62" s="2154"/>
    </row>
    <row r="63" s="135" customFormat="true" ht="15" customHeight="true" x14ac:dyDescent="0.2">
      <c r="A63" s="2836"/>
      <c r="B63" s="2025" t="s">
        <v>252</v>
      </c>
      <c r="C63" s="1912">
        <v>5.9633145998764752</v>
      </c>
      <c r="D63" s="1913">
        <v>6.6546397621476574</v>
      </c>
      <c r="E63" s="1913">
        <v>5.8251896351722943</v>
      </c>
      <c r="F63" s="1913">
        <v>7.7361966115442948</v>
      </c>
      <c r="G63" s="1914">
        <v>5.6500618028170297</v>
      </c>
      <c r="H63" s="1915">
        <v>6.1758916936448802</v>
      </c>
      <c r="I63" s="1913">
        <v>3.6221634005126111</v>
      </c>
      <c r="J63" s="1913">
        <v>1.344430170551203</v>
      </c>
      <c r="K63" s="1913">
        <v>0.23999037676879306</v>
      </c>
      <c r="L63" s="1916">
        <v>0.2976083677888483</v>
      </c>
      <c r="M63" s="1917">
        <v>6.1645605251607991</v>
      </c>
      <c r="N63" s="1913">
        <v>6.8848296199716801</v>
      </c>
      <c r="O63" s="1913">
        <v>5.6549173899626854</v>
      </c>
      <c r="P63" s="1913">
        <v>5.8073217620483994</v>
      </c>
      <c r="Q63" s="1914">
        <v>11.041269138562445</v>
      </c>
      <c r="R63" s="1915">
        <v>0</v>
      </c>
      <c r="S63" s="1913">
        <v>2.515288001926185</v>
      </c>
      <c r="T63" s="1913">
        <v>4.9290186606963511</v>
      </c>
      <c r="U63" s="1913">
        <v>6.073644183558943</v>
      </c>
      <c r="V63" s="1913">
        <v>1.8982092846441743</v>
      </c>
      <c r="W63" s="1913">
        <v>6.4675472966642724</v>
      </c>
      <c r="X63" s="1913">
        <v>11.141860491409028</v>
      </c>
      <c r="Y63" s="1913">
        <v>6.1437405127203988</v>
      </c>
      <c r="Z63" s="1913">
        <v>8.6806124579234538</v>
      </c>
      <c r="AA63" s="1913">
        <v>17.961517679606246</v>
      </c>
      <c r="AB63" s="2292">
        <v>3.1874945237820249</v>
      </c>
      <c r="AC63" s="312"/>
      <c r="AD63" s="312"/>
      <c r="AE63" s="312"/>
      <c r="AF63" s="312"/>
      <c r="AG63" s="312"/>
      <c r="AH63" s="312"/>
      <c r="AI63" s="312"/>
      <c r="AJ63" s="312"/>
      <c r="AK63" s="312"/>
      <c r="AL63" s="312"/>
      <c r="AM63" s="312"/>
      <c r="AN63" s="312"/>
      <c r="AO63" s="312"/>
      <c r="AP63" s="312"/>
      <c r="AQ63" s="312"/>
      <c r="AR63" s="312"/>
      <c r="AS63" s="312"/>
      <c r="AT63" s="312"/>
      <c r="AU63" s="312"/>
      <c r="AV63" s="312"/>
      <c r="AW63" s="312"/>
      <c r="AX63" s="312"/>
      <c r="AY63" s="312"/>
      <c r="AZ63" s="694"/>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304"/>
      <c r="CC63" s="2154"/>
      <c r="CD63" s="2154"/>
      <c r="CE63" s="2154"/>
      <c r="CF63" s="2154"/>
      <c r="CG63" s="2154"/>
      <c r="CH63" s="2154"/>
      <c r="CI63" s="2154"/>
      <c r="CJ63" s="2154"/>
      <c r="CK63" s="2154"/>
      <c r="CL63" s="2154"/>
      <c r="CM63" s="2154"/>
      <c r="CN63" s="2154"/>
      <c r="CO63" s="2154"/>
      <c r="CP63" s="2154"/>
      <c r="CQ63" s="2154"/>
      <c r="CR63" s="2154"/>
      <c r="CS63" s="2154"/>
      <c r="CT63" s="2154"/>
      <c r="CU63" s="2154"/>
      <c r="CV63" s="2154"/>
      <c r="CW63" s="2154"/>
      <c r="CX63" s="2154"/>
      <c r="CY63" s="2154"/>
      <c r="CZ63" s="2154"/>
    </row>
    <row r="64" s="135" customFormat="true" ht="15" customHeight="true" x14ac:dyDescent="0.2">
      <c r="A64" s="2836"/>
      <c r="B64" s="2025" t="s">
        <v>249</v>
      </c>
      <c r="C64" s="1912">
        <v>8.4821746941996867</v>
      </c>
      <c r="D64" s="1913">
        <v>3.9119284562727299</v>
      </c>
      <c r="E64" s="1913">
        <v>4.1406746930604292</v>
      </c>
      <c r="F64" s="1913">
        <v>4.5286488787589914</v>
      </c>
      <c r="G64" s="1914">
        <v>1.5738220296849261</v>
      </c>
      <c r="H64" s="1915">
        <v>0.65616293007325577</v>
      </c>
      <c r="I64" s="1913">
        <v>0.14361934113456126</v>
      </c>
      <c r="J64" s="1913">
        <v>0.38327581251015402</v>
      </c>
      <c r="K64" s="1913">
        <v>0</v>
      </c>
      <c r="L64" s="1916">
        <v>0</v>
      </c>
      <c r="M64" s="1917">
        <v>9.2733176870386576</v>
      </c>
      <c r="N64" s="1913">
        <v>4.2570450527266805</v>
      </c>
      <c r="O64" s="1913">
        <v>4.0901451111975931</v>
      </c>
      <c r="P64" s="1913">
        <v>4.3523848024273057</v>
      </c>
      <c r="Q64" s="1914">
        <v>4.6316901922429636</v>
      </c>
      <c r="R64" s="1915">
        <v>0</v>
      </c>
      <c r="S64" s="1913">
        <v>11.830753228441814</v>
      </c>
      <c r="T64" s="1913">
        <v>4.5833069779954965</v>
      </c>
      <c r="U64" s="1913">
        <v>1.9981746379745651</v>
      </c>
      <c r="V64" s="1913">
        <v>3.1584596107611338</v>
      </c>
      <c r="W64" s="1913">
        <v>1.2602131628714561</v>
      </c>
      <c r="X64" s="1913">
        <v>6.4053765267231793</v>
      </c>
      <c r="Y64" s="1913">
        <v>4.3990734795266366</v>
      </c>
      <c r="Z64" s="1913">
        <v>1.8425713960664589</v>
      </c>
      <c r="AA64" s="1913">
        <v>27.776120100673197</v>
      </c>
      <c r="AB64" s="2292">
        <v>4.0249330335686393</v>
      </c>
      <c r="AC64" s="312"/>
      <c r="AD64" s="312"/>
      <c r="AE64" s="312"/>
      <c r="AF64" s="312"/>
      <c r="AG64" s="312"/>
      <c r="AH64" s="312"/>
      <c r="AI64" s="312"/>
      <c r="AJ64" s="312"/>
      <c r="AK64" s="312"/>
      <c r="AL64" s="312"/>
      <c r="AM64" s="312"/>
      <c r="AN64" s="312"/>
      <c r="AO64" s="312"/>
      <c r="AP64" s="312"/>
      <c r="AQ64" s="312"/>
      <c r="AR64" s="312"/>
      <c r="AS64" s="312"/>
      <c r="AT64" s="312"/>
      <c r="AU64" s="312"/>
      <c r="AV64" s="312"/>
      <c r="AW64" s="312"/>
      <c r="AX64" s="312"/>
      <c r="AY64" s="312"/>
      <c r="AZ64" s="694"/>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304"/>
      <c r="CC64" s="2154"/>
      <c r="CD64" s="2154"/>
      <c r="CE64" s="2154"/>
      <c r="CF64" s="2154"/>
      <c r="CG64" s="2154"/>
      <c r="CH64" s="2154"/>
      <c r="CI64" s="2154"/>
      <c r="CJ64" s="2154"/>
      <c r="CK64" s="2154"/>
      <c r="CL64" s="2154"/>
      <c r="CM64" s="2154"/>
      <c r="CN64" s="2154"/>
      <c r="CO64" s="2154"/>
      <c r="CP64" s="2154"/>
      <c r="CQ64" s="2154"/>
      <c r="CR64" s="2154"/>
      <c r="CS64" s="2154"/>
      <c r="CT64" s="2154"/>
      <c r="CU64" s="2154"/>
      <c r="CV64" s="2154"/>
      <c r="CW64" s="2154"/>
      <c r="CX64" s="2154"/>
      <c r="CY64" s="2154"/>
      <c r="CZ64" s="2154"/>
    </row>
    <row r="65" s="135" customFormat="true" ht="15" customHeight="true" x14ac:dyDescent="0.2">
      <c r="A65" s="2836"/>
      <c r="B65" s="2025" t="s">
        <v>253</v>
      </c>
      <c r="C65" s="1912">
        <v>11.136798153834775</v>
      </c>
      <c r="D65" s="1913">
        <v>12.319249400939848</v>
      </c>
      <c r="E65" s="1913">
        <v>17.420760093717501</v>
      </c>
      <c r="F65" s="1913">
        <v>14.945378140314002</v>
      </c>
      <c r="G65" s="1914">
        <v>5.411138136743034</v>
      </c>
      <c r="H65" s="1915">
        <v>13.081583414760928</v>
      </c>
      <c r="I65" s="1913">
        <v>4.1488938159149971</v>
      </c>
      <c r="J65" s="1913">
        <v>1.911514262533498</v>
      </c>
      <c r="K65" s="1913">
        <v>1.0962654216842458</v>
      </c>
      <c r="L65" s="1916">
        <v>0</v>
      </c>
      <c r="M65" s="1917">
        <v>10.383691506603011</v>
      </c>
      <c r="N65" s="1913">
        <v>11.662678576010968</v>
      </c>
      <c r="O65" s="1913">
        <v>15.746582103307095</v>
      </c>
      <c r="P65" s="1913">
        <v>16.862952957922801</v>
      </c>
      <c r="Q65" s="1914">
        <v>14.157466380294483</v>
      </c>
      <c r="R65" s="1915">
        <v>0.29213331796159314</v>
      </c>
      <c r="S65" s="1913">
        <v>2.4308696601367585</v>
      </c>
      <c r="T65" s="1913">
        <v>11.381097510781728</v>
      </c>
      <c r="U65" s="1913">
        <v>7.3371414932755021</v>
      </c>
      <c r="V65" s="1913">
        <v>1.646705095916885</v>
      </c>
      <c r="W65" s="1913">
        <v>18.215248528999549</v>
      </c>
      <c r="X65" s="1913">
        <v>5.9461267378444518</v>
      </c>
      <c r="Y65" s="1913">
        <v>14.533744205523973</v>
      </c>
      <c r="Z65" s="1913">
        <v>16.519082298664646</v>
      </c>
      <c r="AA65" s="1913">
        <v>0.87738636471949016</v>
      </c>
      <c r="AB65" s="2292">
        <v>2.8519517947323152</v>
      </c>
      <c r="AC65" s="312"/>
      <c r="AD65" s="312"/>
      <c r="AE65" s="312"/>
      <c r="AF65" s="312"/>
      <c r="AG65" s="312"/>
      <c r="AH65" s="312"/>
      <c r="AI65" s="312"/>
      <c r="AJ65" s="312"/>
      <c r="AK65" s="312"/>
      <c r="AL65" s="312"/>
      <c r="AM65" s="312"/>
      <c r="AN65" s="312"/>
      <c r="AO65" s="312"/>
      <c r="AP65" s="312"/>
      <c r="AQ65" s="312"/>
      <c r="AR65" s="312"/>
      <c r="AS65" s="312"/>
      <c r="AT65" s="312"/>
      <c r="AU65" s="312"/>
      <c r="AV65" s="312"/>
      <c r="AW65" s="312"/>
      <c r="AX65" s="312"/>
      <c r="AY65" s="312"/>
      <c r="AZ65" s="694"/>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304"/>
      <c r="CC65" s="2154"/>
      <c r="CD65" s="2154"/>
      <c r="CE65" s="2154"/>
      <c r="CF65" s="2154"/>
      <c r="CG65" s="2154"/>
      <c r="CH65" s="2154"/>
      <c r="CI65" s="2154"/>
      <c r="CJ65" s="2154"/>
      <c r="CK65" s="2154"/>
      <c r="CL65" s="2154"/>
      <c r="CM65" s="2154"/>
      <c r="CN65" s="2154"/>
      <c r="CO65" s="2154"/>
      <c r="CP65" s="2154"/>
      <c r="CQ65" s="2154"/>
      <c r="CR65" s="2154"/>
      <c r="CS65" s="2154"/>
      <c r="CT65" s="2154"/>
      <c r="CU65" s="2154"/>
      <c r="CV65" s="2154"/>
      <c r="CW65" s="2154"/>
      <c r="CX65" s="2154"/>
      <c r="CY65" s="2154"/>
      <c r="CZ65" s="2154"/>
    </row>
    <row r="66" s="135" customFormat="true" ht="15" customHeight="true" x14ac:dyDescent="0.2">
      <c r="A66" s="2836"/>
      <c r="B66" s="2025" t="s">
        <v>250</v>
      </c>
      <c r="C66" s="1912">
        <v>29.53320423284066</v>
      </c>
      <c r="D66" s="1913">
        <v>30.987345707531983</v>
      </c>
      <c r="E66" s="1913">
        <v>25.724380160545913</v>
      </c>
      <c r="F66" s="1913">
        <v>18.943417628330042</v>
      </c>
      <c r="G66" s="1914">
        <v>3.7566566466652671</v>
      </c>
      <c r="H66" s="1915">
        <v>7.1783460115043951</v>
      </c>
      <c r="I66" s="1913">
        <v>0.35761926384857112</v>
      </c>
      <c r="J66" s="1913">
        <v>8.5721925588169143E-2</v>
      </c>
      <c r="K66" s="1913">
        <v>0.11903928547051087</v>
      </c>
      <c r="L66" s="1916">
        <v>0</v>
      </c>
      <c r="M66" s="1917">
        <v>28.94871262404229</v>
      </c>
      <c r="N66" s="1913">
        <v>33.421318948533539</v>
      </c>
      <c r="O66" s="1913">
        <v>27.039480466137881</v>
      </c>
      <c r="P66" s="1913">
        <v>22.692899860166975</v>
      </c>
      <c r="Q66" s="1914">
        <v>15.55822241565826</v>
      </c>
      <c r="R66" s="1915">
        <v>0.27949280876816807</v>
      </c>
      <c r="S66" s="1913">
        <v>9.6616538892620305</v>
      </c>
      <c r="T66" s="1913">
        <v>26.762867499461645</v>
      </c>
      <c r="U66" s="1913">
        <v>10.01561027509692</v>
      </c>
      <c r="V66" s="1913">
        <v>6.3933196812630415</v>
      </c>
      <c r="W66" s="1913">
        <v>4.1427081826129211</v>
      </c>
      <c r="X66" s="1913">
        <v>11.862411759147786</v>
      </c>
      <c r="Y66" s="1913">
        <v>25.766516132557193</v>
      </c>
      <c r="Z66" s="1913">
        <v>20.918389946916179</v>
      </c>
      <c r="AA66" s="1913">
        <v>2.2883850437634696</v>
      </c>
      <c r="AB66" s="2292">
        <v>11.406663610027543</v>
      </c>
      <c r="AC66" s="312"/>
      <c r="AD66" s="312"/>
      <c r="AE66" s="312"/>
      <c r="AF66" s="312"/>
      <c r="AG66" s="312"/>
      <c r="AH66" s="312"/>
      <c r="AI66" s="312"/>
      <c r="AJ66" s="312"/>
      <c r="AK66" s="312"/>
      <c r="AL66" s="312"/>
      <c r="AM66" s="312"/>
      <c r="AN66" s="312"/>
      <c r="AO66" s="312"/>
      <c r="AP66" s="312"/>
      <c r="AQ66" s="312"/>
      <c r="AR66" s="312"/>
      <c r="AS66" s="312"/>
      <c r="AT66" s="312"/>
      <c r="AU66" s="312"/>
      <c r="AV66" s="312"/>
      <c r="AW66" s="312"/>
      <c r="AX66" s="312"/>
      <c r="AY66" s="312"/>
      <c r="AZ66" s="694"/>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304"/>
      <c r="CC66" s="2154"/>
      <c r="CD66" s="2154"/>
      <c r="CE66" s="2154"/>
      <c r="CF66" s="2154"/>
      <c r="CG66" s="2154"/>
      <c r="CH66" s="2154"/>
      <c r="CI66" s="2154"/>
      <c r="CJ66" s="2154"/>
      <c r="CK66" s="2154"/>
      <c r="CL66" s="2154"/>
      <c r="CM66" s="2154"/>
      <c r="CN66" s="2154"/>
      <c r="CO66" s="2154"/>
      <c r="CP66" s="2154"/>
      <c r="CQ66" s="2154"/>
      <c r="CR66" s="2154"/>
      <c r="CS66" s="2154"/>
      <c r="CT66" s="2154"/>
      <c r="CU66" s="2154"/>
      <c r="CV66" s="2154"/>
      <c r="CW66" s="2154"/>
      <c r="CX66" s="2154"/>
      <c r="CY66" s="2154"/>
      <c r="CZ66" s="2154"/>
    </row>
    <row r="67" s="135" customFormat="true" ht="15" customHeight="true" x14ac:dyDescent="0.2">
      <c r="A67" s="2836"/>
      <c r="B67" s="2025" t="s">
        <v>340</v>
      </c>
      <c r="C67" s="1912">
        <v>19.251492838282207</v>
      </c>
      <c r="D67" s="1913">
        <v>14.020788200168063</v>
      </c>
      <c r="E67" s="1913">
        <v>11.309972924416355</v>
      </c>
      <c r="F67" s="1913">
        <v>10.364136523235263</v>
      </c>
      <c r="G67" s="1914">
        <v>2.2514948358243827</v>
      </c>
      <c r="H67" s="1915">
        <v>2.06993294544468</v>
      </c>
      <c r="I67" s="1913">
        <v>0.69138761491323864</v>
      </c>
      <c r="J67" s="1913">
        <v>9.1512554169489585E-2</v>
      </c>
      <c r="K67" s="1913">
        <v>3.1486952028869628E-3</v>
      </c>
      <c r="L67" s="1916">
        <v>0</v>
      </c>
      <c r="M67" s="1917">
        <v>20.063823988851219</v>
      </c>
      <c r="N67" s="1913">
        <v>14.586753823861475</v>
      </c>
      <c r="O67" s="1913">
        <v>12.206194408458556</v>
      </c>
      <c r="P67" s="1913">
        <v>12.902060202922428</v>
      </c>
      <c r="Q67" s="1914">
        <v>7.4863693094698949</v>
      </c>
      <c r="R67" s="1915">
        <v>0</v>
      </c>
      <c r="S67" s="1913">
        <v>25.354272956422406</v>
      </c>
      <c r="T67" s="1913">
        <v>7.7840440620905591</v>
      </c>
      <c r="U67" s="1913">
        <v>7.0981595418461483</v>
      </c>
      <c r="V67" s="1913">
        <v>2.9787815429290947</v>
      </c>
      <c r="W67" s="1913">
        <v>11.842678821877477</v>
      </c>
      <c r="X67" s="1913">
        <v>2.5047435476693463</v>
      </c>
      <c r="Y67" s="1913">
        <v>9.3255926322979654</v>
      </c>
      <c r="Z67" s="1913">
        <v>19.926884867700242</v>
      </c>
      <c r="AA67" s="1913">
        <v>20.727737775854955</v>
      </c>
      <c r="AB67" s="2292">
        <v>9.9540358653881604</v>
      </c>
      <c r="AC67" s="312"/>
      <c r="AD67" s="312"/>
      <c r="AE67" s="312"/>
      <c r="AF67" s="312"/>
      <c r="AG67" s="312"/>
      <c r="AH67" s="312"/>
      <c r="AI67" s="312"/>
      <c r="AJ67" s="312"/>
      <c r="AK67" s="312"/>
      <c r="AL67" s="312"/>
      <c r="AM67" s="312"/>
      <c r="AN67" s="312"/>
      <c r="AO67" s="312"/>
      <c r="AP67" s="312"/>
      <c r="AQ67" s="312"/>
      <c r="AR67" s="312"/>
      <c r="AS67" s="312"/>
      <c r="AT67" s="312"/>
      <c r="AU67" s="312"/>
      <c r="AV67" s="312"/>
      <c r="AW67" s="312"/>
      <c r="AX67" s="312"/>
      <c r="AY67" s="312"/>
      <c r="AZ67" s="694"/>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304"/>
      <c r="CC67" s="2154"/>
      <c r="CD67" s="2154"/>
      <c r="CE67" s="2154"/>
      <c r="CF67" s="2154"/>
      <c r="CG67" s="2154"/>
      <c r="CH67" s="2154"/>
      <c r="CI67" s="2154"/>
      <c r="CJ67" s="2154"/>
      <c r="CK67" s="2154"/>
      <c r="CL67" s="2154"/>
      <c r="CM67" s="2154"/>
      <c r="CN67" s="2154"/>
      <c r="CO67" s="2154"/>
      <c r="CP67" s="2154"/>
      <c r="CQ67" s="2154"/>
      <c r="CR67" s="2154"/>
      <c r="CS67" s="2154"/>
      <c r="CT67" s="2154"/>
      <c r="CU67" s="2154"/>
      <c r="CV67" s="2154"/>
      <c r="CW67" s="2154"/>
      <c r="CX67" s="2154"/>
      <c r="CY67" s="2154"/>
      <c r="CZ67" s="2154"/>
    </row>
    <row r="68" s="135" customFormat="true" ht="15" customHeight="true" x14ac:dyDescent="0.2">
      <c r="A68" s="2836"/>
      <c r="B68" s="2025" t="s">
        <v>170</v>
      </c>
      <c r="C68" s="1912">
        <v>1.0695059831200662</v>
      </c>
      <c r="D68" s="1913">
        <v>1.1686385903015912</v>
      </c>
      <c r="E68" s="1913">
        <v>0.61693305997827952</v>
      </c>
      <c r="F68" s="1913">
        <v>0.17470985888236737</v>
      </c>
      <c r="G68" s="1914">
        <v>4.7620877038994803E-3</v>
      </c>
      <c r="H68" s="1915">
        <v>2.2682779082106521E-3</v>
      </c>
      <c r="I68" s="1913">
        <v>0</v>
      </c>
      <c r="J68" s="1913">
        <v>0</v>
      </c>
      <c r="K68" s="1913">
        <v>0</v>
      </c>
      <c r="L68" s="1916">
        <v>0</v>
      </c>
      <c r="M68" s="1917">
        <v>1.2403192006145931</v>
      </c>
      <c r="N68" s="1913">
        <v>0.81547182126198925</v>
      </c>
      <c r="O68" s="1913">
        <v>0.89735208127029353</v>
      </c>
      <c r="P68" s="1913">
        <v>0.43052026023882317</v>
      </c>
      <c r="Q68" s="1914">
        <v>0.21156373673388729</v>
      </c>
      <c r="R68" s="1915">
        <v>0</v>
      </c>
      <c r="S68" s="1913">
        <v>2.0641646458068768</v>
      </c>
      <c r="T68" s="1913">
        <v>0</v>
      </c>
      <c r="U68" s="1913">
        <v>5.3727016645572126E-2</v>
      </c>
      <c r="V68" s="1913">
        <v>0.34498838310848368</v>
      </c>
      <c r="W68" s="1913">
        <v>0.52965098489081452</v>
      </c>
      <c r="X68" s="1913">
        <v>0.13280293184310446</v>
      </c>
      <c r="Y68" s="1913">
        <v>1.4050752238170026</v>
      </c>
      <c r="Z68" s="1913">
        <v>0</v>
      </c>
      <c r="AA68" s="1913">
        <v>1.083623109472305</v>
      </c>
      <c r="AB68" s="2292">
        <v>0</v>
      </c>
      <c r="AC68" s="312"/>
      <c r="AD68" s="312"/>
      <c r="AE68" s="312"/>
      <c r="AF68" s="312"/>
      <c r="AG68" s="312"/>
      <c r="AH68" s="312"/>
      <c r="AI68" s="312"/>
      <c r="AJ68" s="312"/>
      <c r="AK68" s="312"/>
      <c r="AL68" s="312"/>
      <c r="AM68" s="312"/>
      <c r="AN68" s="312"/>
      <c r="AO68" s="312"/>
      <c r="AP68" s="312"/>
      <c r="AQ68" s="312"/>
      <c r="AR68" s="312"/>
      <c r="AS68" s="312"/>
      <c r="AT68" s="312"/>
      <c r="AU68" s="312"/>
      <c r="AV68" s="312"/>
      <c r="AW68" s="312"/>
      <c r="AX68" s="312"/>
      <c r="AY68" s="312"/>
      <c r="AZ68" s="694"/>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304"/>
      <c r="CC68" s="2154"/>
      <c r="CD68" s="2154"/>
      <c r="CE68" s="2154"/>
      <c r="CF68" s="2154"/>
      <c r="CG68" s="2154"/>
      <c r="CH68" s="2154"/>
      <c r="CI68" s="2154"/>
      <c r="CJ68" s="2154"/>
      <c r="CK68" s="2154"/>
      <c r="CL68" s="2154"/>
      <c r="CM68" s="2154"/>
      <c r="CN68" s="2154"/>
      <c r="CO68" s="2154"/>
      <c r="CP68" s="2154"/>
      <c r="CQ68" s="2154"/>
      <c r="CR68" s="2154"/>
      <c r="CS68" s="2154"/>
      <c r="CT68" s="2154"/>
      <c r="CU68" s="2154"/>
      <c r="CV68" s="2154"/>
      <c r="CW68" s="2154"/>
      <c r="CX68" s="2154"/>
      <c r="CY68" s="2154"/>
      <c r="CZ68" s="2154"/>
    </row>
    <row r="69" s="135" customFormat="true" ht="15" customHeight="true" x14ac:dyDescent="0.2">
      <c r="A69" s="2836"/>
      <c r="B69" s="2025" t="s">
        <v>255</v>
      </c>
      <c r="C69" s="1912">
        <v>0.2575409782815829</v>
      </c>
      <c r="D69" s="1913">
        <v>0.34714786377031531</v>
      </c>
      <c r="E69" s="1913">
        <v>3.5371569603550264E-2</v>
      </c>
      <c r="F69" s="1913">
        <v>4.742305284354395E-2</v>
      </c>
      <c r="G69" s="1914">
        <v>0.29876887384903328</v>
      </c>
      <c r="H69" s="1915">
        <v>1.3965849442544863E-2</v>
      </c>
      <c r="I69" s="1913">
        <v>0.33145543312599679</v>
      </c>
      <c r="J69" s="1913">
        <v>0.66833850580929532</v>
      </c>
      <c r="K69" s="1913">
        <v>0.38749528266172395</v>
      </c>
      <c r="L69" s="1916">
        <v>6.9559778847425174E-2</v>
      </c>
      <c r="M69" s="1917">
        <v>0.30520268178306997</v>
      </c>
      <c r="N69" s="1913">
        <v>0.38787950652246794</v>
      </c>
      <c r="O69" s="1913">
        <v>4.1674243528931183E-2</v>
      </c>
      <c r="P69" s="1913">
        <v>4.9378453018211005E-2</v>
      </c>
      <c r="Q69" s="1914">
        <v>0.11275715169713951</v>
      </c>
      <c r="R69" s="1915">
        <v>6.03275514988698E-2</v>
      </c>
      <c r="S69" s="1913">
        <v>1.4137237041927111</v>
      </c>
      <c r="T69" s="1913">
        <v>0</v>
      </c>
      <c r="U69" s="1913">
        <v>7.5255096144532796E-2</v>
      </c>
      <c r="V69" s="1913">
        <v>0.85149527518861712</v>
      </c>
      <c r="W69" s="1913">
        <v>0.18933129022221756</v>
      </c>
      <c r="X69" s="1913">
        <v>9.0759770488439556E-2</v>
      </c>
      <c r="Y69" s="1913">
        <v>0.11360796319245382</v>
      </c>
      <c r="Z69" s="1913">
        <v>0</v>
      </c>
      <c r="AA69" s="1913">
        <v>3.6493064422352872</v>
      </c>
      <c r="AB69" s="2292">
        <v>0.13118424834452766</v>
      </c>
      <c r="AC69" s="312"/>
      <c r="AD69" s="312"/>
      <c r="AE69" s="312"/>
      <c r="AF69" s="312"/>
      <c r="AG69" s="312"/>
      <c r="AH69" s="312"/>
      <c r="AI69" s="312"/>
      <c r="AJ69" s="312"/>
      <c r="AK69" s="312"/>
      <c r="AL69" s="312"/>
      <c r="AM69" s="312"/>
      <c r="AN69" s="312"/>
      <c r="AO69" s="312"/>
      <c r="AP69" s="312"/>
      <c r="AQ69" s="312"/>
      <c r="AR69" s="312"/>
      <c r="AS69" s="312"/>
      <c r="AT69" s="312"/>
      <c r="AU69" s="312"/>
      <c r="AV69" s="312"/>
      <c r="AW69" s="312"/>
      <c r="AX69" s="312"/>
      <c r="AY69" s="312"/>
      <c r="AZ69" s="694"/>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304"/>
      <c r="CC69" s="2154"/>
      <c r="CD69" s="2154"/>
      <c r="CE69" s="2154"/>
      <c r="CF69" s="2154"/>
      <c r="CG69" s="2154"/>
      <c r="CH69" s="2154"/>
      <c r="CI69" s="2154"/>
      <c r="CJ69" s="2154"/>
      <c r="CK69" s="2154"/>
      <c r="CL69" s="2154"/>
      <c r="CM69" s="2154"/>
      <c r="CN69" s="2154"/>
      <c r="CO69" s="2154"/>
      <c r="CP69" s="2154"/>
      <c r="CQ69" s="2154"/>
      <c r="CR69" s="2154"/>
      <c r="CS69" s="2154"/>
      <c r="CT69" s="2154"/>
      <c r="CU69" s="2154"/>
      <c r="CV69" s="2154"/>
      <c r="CW69" s="2154"/>
      <c r="CX69" s="2154"/>
      <c r="CY69" s="2154"/>
      <c r="CZ69" s="2154"/>
    </row>
    <row r="70" s="135" customFormat="true" ht="15" customHeight="true" x14ac:dyDescent="0.2">
      <c r="A70" s="2836"/>
      <c r="B70" s="2025" t="s">
        <v>341</v>
      </c>
      <c r="C70" s="1912">
        <v>0.41237774492636448</v>
      </c>
      <c r="D70" s="1913">
        <v>0.10914417994639675</v>
      </c>
      <c r="E70" s="1913">
        <v>0.18051369236617079</v>
      </c>
      <c r="F70" s="1913">
        <v>0.3815792389405025</v>
      </c>
      <c r="G70" s="1914">
        <v>0.27901608684077944</v>
      </c>
      <c r="H70" s="1915">
        <v>0.9370108058433847</v>
      </c>
      <c r="I70" s="1913">
        <v>0.159024186099258</v>
      </c>
      <c r="J70" s="1913">
        <v>0.39479449193401484</v>
      </c>
      <c r="K70" s="1913">
        <v>0.1807954313205633</v>
      </c>
      <c r="L70" s="1916">
        <v>0.27555825170958886</v>
      </c>
      <c r="M70" s="1917">
        <v>0.33881655400782595</v>
      </c>
      <c r="N70" s="1913">
        <v>0.13211794027737095</v>
      </c>
      <c r="O70" s="1913">
        <v>0.22269161847898133</v>
      </c>
      <c r="P70" s="1913">
        <v>4.0463938154386737E-2</v>
      </c>
      <c r="Q70" s="1914">
        <v>0.52137650153639137</v>
      </c>
      <c r="R70" s="1915">
        <v>0.12967266007310591</v>
      </c>
      <c r="S70" s="1913">
        <v>0.33493354438047251</v>
      </c>
      <c r="T70" s="1913">
        <v>0</v>
      </c>
      <c r="U70" s="1913">
        <v>1.8937315670465811E-2</v>
      </c>
      <c r="V70" s="1913">
        <v>0.24541434098058773</v>
      </c>
      <c r="W70" s="1913">
        <v>0.36157766134491176</v>
      </c>
      <c r="X70" s="1913">
        <v>3.032444614374067E-2</v>
      </c>
      <c r="Y70" s="1913">
        <v>0.17693439113450676</v>
      </c>
      <c r="Z70" s="1913">
        <v>0.41711658739181579</v>
      </c>
      <c r="AA70" s="1913">
        <v>3.0140328576981834</v>
      </c>
      <c r="AB70" s="2292">
        <v>0</v>
      </c>
      <c r="AC70" s="312"/>
      <c r="AD70" s="312"/>
      <c r="AE70" s="312"/>
      <c r="AF70" s="312"/>
      <c r="AG70" s="312"/>
      <c r="AH70" s="312"/>
      <c r="AI70" s="312"/>
      <c r="AJ70" s="312"/>
      <c r="AK70" s="312"/>
      <c r="AL70" s="312"/>
      <c r="AM70" s="312"/>
      <c r="AN70" s="312"/>
      <c r="AO70" s="312"/>
      <c r="AP70" s="312"/>
      <c r="AQ70" s="312"/>
      <c r="AR70" s="312"/>
      <c r="AS70" s="312"/>
      <c r="AT70" s="312"/>
      <c r="AU70" s="312"/>
      <c r="AV70" s="312"/>
      <c r="AW70" s="312"/>
      <c r="AX70" s="312"/>
      <c r="AY70" s="312"/>
      <c r="AZ70" s="694"/>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304"/>
      <c r="CC70" s="2154"/>
      <c r="CD70" s="2154"/>
      <c r="CE70" s="2154"/>
      <c r="CF70" s="2154"/>
      <c r="CG70" s="2154"/>
      <c r="CH70" s="2154"/>
      <c r="CI70" s="2154"/>
      <c r="CJ70" s="2154"/>
      <c r="CK70" s="2154"/>
      <c r="CL70" s="2154"/>
      <c r="CM70" s="2154"/>
      <c r="CN70" s="2154"/>
      <c r="CO70" s="2154"/>
      <c r="CP70" s="2154"/>
      <c r="CQ70" s="2154"/>
      <c r="CR70" s="2154"/>
      <c r="CS70" s="2154"/>
      <c r="CT70" s="2154"/>
      <c r="CU70" s="2154"/>
      <c r="CV70" s="2154"/>
      <c r="CW70" s="2154"/>
      <c r="CX70" s="2154"/>
      <c r="CY70" s="2154"/>
      <c r="CZ70" s="2154"/>
    </row>
    <row r="71" s="135" customFormat="true" ht="15" customHeight="true" x14ac:dyDescent="0.2">
      <c r="A71" s="2836"/>
      <c r="B71" s="2025" t="s">
        <v>256</v>
      </c>
      <c r="C71" s="1912">
        <v>0</v>
      </c>
      <c r="D71" s="1913">
        <v>0</v>
      </c>
      <c r="E71" s="1913">
        <v>0</v>
      </c>
      <c r="F71" s="1913">
        <v>1.9393769064828644E-2</v>
      </c>
      <c r="G71" s="1914">
        <v>0.6180081188561064</v>
      </c>
      <c r="H71" s="1915">
        <v>1.6735819958418548E-2</v>
      </c>
      <c r="I71" s="1913">
        <v>6.5239744043330855E-2</v>
      </c>
      <c r="J71" s="1913">
        <v>0.38205703261884816</v>
      </c>
      <c r="K71" s="1913">
        <v>0.59909275383076532</v>
      </c>
      <c r="L71" s="1916">
        <v>2.8593371775139764</v>
      </c>
      <c r="M71" s="1917">
        <v>0</v>
      </c>
      <c r="N71" s="1913">
        <v>0</v>
      </c>
      <c r="O71" s="1913">
        <v>0</v>
      </c>
      <c r="P71" s="1913">
        <v>1.9891020683449768E-2</v>
      </c>
      <c r="Q71" s="1914">
        <v>1.0809028488945955E-2</v>
      </c>
      <c r="R71" s="1915">
        <v>2.0977024084097451</v>
      </c>
      <c r="S71" s="1913">
        <v>0</v>
      </c>
      <c r="T71" s="1913">
        <v>0</v>
      </c>
      <c r="U71" s="1913">
        <v>9.4686578352329055E-3</v>
      </c>
      <c r="V71" s="1913">
        <v>2.9006380203980777</v>
      </c>
      <c r="W71" s="1913">
        <v>0.10895815056682714</v>
      </c>
      <c r="X71" s="1913">
        <v>1.5097227961860662</v>
      </c>
      <c r="Y71" s="1913">
        <v>8.2562212009326449E-3</v>
      </c>
      <c r="Z71" s="1913">
        <v>0</v>
      </c>
      <c r="AA71" s="1913">
        <v>0.21254114748064556</v>
      </c>
      <c r="AB71" s="2292">
        <v>0.34615722976620567</v>
      </c>
      <c r="AC71" s="312"/>
      <c r="AD71" s="312"/>
      <c r="AE71" s="312"/>
      <c r="AF71" s="312"/>
      <c r="AG71" s="312"/>
      <c r="AH71" s="312"/>
      <c r="AI71" s="312"/>
      <c r="AJ71" s="312"/>
      <c r="AK71" s="312"/>
      <c r="AL71" s="312"/>
      <c r="AM71" s="312"/>
      <c r="AN71" s="312"/>
      <c r="AO71" s="312"/>
      <c r="AP71" s="312"/>
      <c r="AQ71" s="312"/>
      <c r="AR71" s="312"/>
      <c r="AS71" s="312"/>
      <c r="AT71" s="312"/>
      <c r="AU71" s="312"/>
      <c r="AV71" s="312"/>
      <c r="AW71" s="312"/>
      <c r="AX71" s="312"/>
      <c r="AY71" s="312"/>
      <c r="AZ71" s="694"/>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304"/>
      <c r="CC71" s="2154"/>
      <c r="CD71" s="2154"/>
      <c r="CE71" s="2154"/>
      <c r="CF71" s="2154"/>
      <c r="CG71" s="2154"/>
      <c r="CH71" s="2154"/>
      <c r="CI71" s="2154"/>
      <c r="CJ71" s="2154"/>
      <c r="CK71" s="2154"/>
      <c r="CL71" s="2154"/>
      <c r="CM71" s="2154"/>
      <c r="CN71" s="2154"/>
      <c r="CO71" s="2154"/>
      <c r="CP71" s="2154"/>
      <c r="CQ71" s="2154"/>
      <c r="CR71" s="2154"/>
      <c r="CS71" s="2154"/>
      <c r="CT71" s="2154"/>
      <c r="CU71" s="2154"/>
      <c r="CV71" s="2154"/>
      <c r="CW71" s="2154"/>
      <c r="CX71" s="2154"/>
      <c r="CY71" s="2154"/>
      <c r="CZ71" s="2154"/>
    </row>
    <row r="72" s="135" customFormat="true" ht="15" customHeight="true" x14ac:dyDescent="0.2">
      <c r="A72" s="2836"/>
      <c r="B72" s="2025" t="s">
        <v>46</v>
      </c>
      <c r="C72" s="1912">
        <v>0.23692606169789843</v>
      </c>
      <c r="D72" s="1913">
        <v>4.6121679537569363E-2</v>
      </c>
      <c r="E72" s="1913">
        <v>0</v>
      </c>
      <c r="F72" s="1913">
        <v>0</v>
      </c>
      <c r="G72" s="1914">
        <v>2.4762798477983301E-2</v>
      </c>
      <c r="H72" s="1915">
        <v>1.1136851424259889E-2</v>
      </c>
      <c r="I72" s="1913">
        <v>4.2408030914422136E-3</v>
      </c>
      <c r="J72" s="1913">
        <v>1.4002388224913296E-2</v>
      </c>
      <c r="K72" s="1913">
        <v>2.4906977484071822E-3</v>
      </c>
      <c r="L72" s="1916">
        <v>7.1145145410229337E-3</v>
      </c>
      <c r="M72" s="1917">
        <v>0.26107486753769343</v>
      </c>
      <c r="N72" s="1913">
        <v>6.5700508794534665E-2</v>
      </c>
      <c r="O72" s="1913">
        <v>8.6520332951680289E-3</v>
      </c>
      <c r="P72" s="1913">
        <v>0</v>
      </c>
      <c r="Q72" s="1914">
        <v>2.2148023748168176E-2</v>
      </c>
      <c r="R72" s="1915">
        <v>0</v>
      </c>
      <c r="S72" s="1913">
        <v>0.15948313212639584</v>
      </c>
      <c r="T72" s="1913">
        <v>0</v>
      </c>
      <c r="U72" s="1913">
        <v>0</v>
      </c>
      <c r="V72" s="1913">
        <v>0.12761576071509104</v>
      </c>
      <c r="W72" s="1913">
        <v>0</v>
      </c>
      <c r="X72" s="1913">
        <v>5.7472894787855562E-2</v>
      </c>
      <c r="Y72" s="1913">
        <v>0</v>
      </c>
      <c r="Z72" s="1913">
        <v>0.14364211302499233</v>
      </c>
      <c r="AA72" s="1913">
        <v>0.81219562627095598</v>
      </c>
      <c r="AB72" s="2292">
        <v>8.2849079151654566E-3</v>
      </c>
      <c r="AC72" s="312"/>
      <c r="AD72" s="312"/>
      <c r="AE72" s="312"/>
      <c r="AF72" s="312"/>
      <c r="AG72" s="312"/>
      <c r="AH72" s="312"/>
      <c r="AI72" s="312"/>
      <c r="AJ72" s="312"/>
      <c r="AK72" s="312"/>
      <c r="AL72" s="312"/>
      <c r="AM72" s="312"/>
      <c r="AN72" s="312"/>
      <c r="AO72" s="312"/>
      <c r="AP72" s="312"/>
      <c r="AQ72" s="312"/>
      <c r="AR72" s="312"/>
      <c r="AS72" s="312"/>
      <c r="AT72" s="312"/>
      <c r="AU72" s="312"/>
      <c r="AV72" s="312"/>
      <c r="AW72" s="312"/>
      <c r="AX72" s="312"/>
      <c r="AY72" s="312"/>
      <c r="AZ72" s="694"/>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304"/>
      <c r="CC72" s="2154"/>
      <c r="CD72" s="2154"/>
      <c r="CE72" s="2154"/>
      <c r="CF72" s="2154"/>
      <c r="CG72" s="2154"/>
      <c r="CH72" s="2154"/>
      <c r="CI72" s="2154"/>
      <c r="CJ72" s="2154"/>
      <c r="CK72" s="2154"/>
      <c r="CL72" s="2154"/>
      <c r="CM72" s="2154"/>
      <c r="CN72" s="2154"/>
      <c r="CO72" s="2154"/>
      <c r="CP72" s="2154"/>
      <c r="CQ72" s="2154"/>
      <c r="CR72" s="2154"/>
      <c r="CS72" s="2154"/>
      <c r="CT72" s="2154"/>
      <c r="CU72" s="2154"/>
      <c r="CV72" s="2154"/>
      <c r="CW72" s="2154"/>
      <c r="CX72" s="2154"/>
      <c r="CY72" s="2154"/>
      <c r="CZ72" s="2154"/>
    </row>
    <row r="73" s="135" customFormat="true" ht="15" customHeight="true" x14ac:dyDescent="0.2">
      <c r="A73" s="1857"/>
      <c r="B73" s="2026"/>
      <c r="C73" s="1912"/>
      <c r="D73" s="1913"/>
      <c r="E73" s="1913"/>
      <c r="F73" s="1913"/>
      <c r="G73" s="1914"/>
      <c r="H73" s="1915"/>
      <c r="I73" s="1913"/>
      <c r="J73" s="1913"/>
      <c r="K73" s="1913"/>
      <c r="L73" s="1916"/>
      <c r="M73" s="1917"/>
      <c r="N73" s="1913"/>
      <c r="O73" s="1913"/>
      <c r="P73" s="1913"/>
      <c r="Q73" s="1914"/>
      <c r="R73" s="1915"/>
      <c r="S73" s="1913"/>
      <c r="T73" s="1913"/>
      <c r="U73" s="1913"/>
      <c r="V73" s="1913"/>
      <c r="W73" s="1913"/>
      <c r="X73" s="1913"/>
      <c r="Y73" s="1913"/>
      <c r="Z73" s="1913"/>
      <c r="AA73" s="1913"/>
      <c r="AB73" s="2292"/>
      <c r="AC73" s="312"/>
      <c r="AD73" s="312"/>
      <c r="AE73" s="312"/>
      <c r="AF73" s="312"/>
      <c r="AG73" s="312"/>
      <c r="AH73" s="312"/>
      <c r="AI73" s="312"/>
      <c r="AJ73" s="312"/>
      <c r="AK73" s="312"/>
      <c r="AL73" s="312"/>
      <c r="AM73" s="312"/>
      <c r="AN73" s="312"/>
      <c r="AO73" s="312"/>
      <c r="AP73" s="312"/>
      <c r="AQ73" s="312"/>
      <c r="AR73" s="312"/>
      <c r="AS73" s="312"/>
      <c r="AT73" s="312"/>
      <c r="AU73" s="312"/>
      <c r="AV73" s="312"/>
      <c r="AW73" s="312"/>
      <c r="AX73" s="312"/>
      <c r="AY73" s="312"/>
      <c r="AZ73" s="694"/>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304"/>
      <c r="CC73" s="2154"/>
      <c r="CD73" s="2154"/>
      <c r="CE73" s="2154"/>
      <c r="CF73" s="2154"/>
      <c r="CG73" s="2154"/>
      <c r="CH73" s="2154"/>
      <c r="CI73" s="2154"/>
      <c r="CJ73" s="2154"/>
      <c r="CK73" s="2154"/>
      <c r="CL73" s="2154"/>
      <c r="CM73" s="2154"/>
      <c r="CN73" s="2154"/>
      <c r="CO73" s="2154"/>
      <c r="CP73" s="2154"/>
      <c r="CQ73" s="2154"/>
      <c r="CR73" s="2154"/>
      <c r="CS73" s="2154"/>
      <c r="CT73" s="2154"/>
      <c r="CU73" s="2154"/>
      <c r="CV73" s="2154"/>
      <c r="CW73" s="2154"/>
      <c r="CX73" s="2154"/>
      <c r="CY73" s="2154"/>
      <c r="CZ73" s="2154"/>
    </row>
    <row r="74" s="135" customFormat="true" ht="15" customHeight="true" x14ac:dyDescent="0.2">
      <c r="A74" s="1857"/>
      <c r="B74" s="2026"/>
      <c r="C74" s="1912"/>
      <c r="D74" s="1913"/>
      <c r="E74" s="1913"/>
      <c r="F74" s="1913"/>
      <c r="G74" s="1914"/>
      <c r="H74" s="1915"/>
      <c r="I74" s="1913"/>
      <c r="J74" s="1913"/>
      <c r="K74" s="1913"/>
      <c r="L74" s="1916"/>
      <c r="M74" s="1917"/>
      <c r="N74" s="1913"/>
      <c r="O74" s="1913"/>
      <c r="P74" s="1913"/>
      <c r="Q74" s="1914"/>
      <c r="R74" s="1915"/>
      <c r="S74" s="1913"/>
      <c r="T74" s="1913"/>
      <c r="U74" s="1913"/>
      <c r="V74" s="1913"/>
      <c r="W74" s="1913"/>
      <c r="X74" s="1913"/>
      <c r="Y74" s="1913"/>
      <c r="Z74" s="1913"/>
      <c r="AA74" s="1913"/>
      <c r="AB74" s="2292"/>
      <c r="AC74" s="312"/>
      <c r="AD74" s="312"/>
      <c r="AE74" s="312"/>
      <c r="AF74" s="312"/>
      <c r="AG74" s="312"/>
      <c r="AH74" s="312"/>
      <c r="AI74" s="312"/>
      <c r="AJ74" s="312"/>
      <c r="AK74" s="312"/>
      <c r="AL74" s="312"/>
      <c r="AM74" s="312"/>
      <c r="AN74" s="312"/>
      <c r="AO74" s="312"/>
      <c r="AP74" s="312"/>
      <c r="AQ74" s="312"/>
      <c r="AR74" s="312"/>
      <c r="AS74" s="312"/>
      <c r="AT74" s="312"/>
      <c r="AU74" s="312"/>
      <c r="AV74" s="312"/>
      <c r="AW74" s="312"/>
      <c r="AX74" s="312"/>
      <c r="AY74" s="312"/>
      <c r="AZ74" s="694"/>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304"/>
      <c r="CC74" s="2154"/>
      <c r="CD74" s="2154"/>
      <c r="CE74" s="2154"/>
      <c r="CF74" s="2154"/>
      <c r="CG74" s="2154"/>
      <c r="CH74" s="2154"/>
      <c r="CI74" s="2154"/>
      <c r="CJ74" s="2154"/>
      <c r="CK74" s="2154"/>
      <c r="CL74" s="2154"/>
      <c r="CM74" s="2154"/>
      <c r="CN74" s="2154"/>
      <c r="CO74" s="2154"/>
      <c r="CP74" s="2154"/>
      <c r="CQ74" s="2154"/>
      <c r="CR74" s="2154"/>
      <c r="CS74" s="2154"/>
      <c r="CT74" s="2154"/>
      <c r="CU74" s="2154"/>
      <c r="CV74" s="2154"/>
      <c r="CW74" s="2154"/>
      <c r="CX74" s="2154"/>
      <c r="CY74" s="2154"/>
      <c r="CZ74" s="2154"/>
    </row>
    <row r="75" s="135" customFormat="true" ht="15" customHeight="true" x14ac:dyDescent="0.2">
      <c r="A75" s="1857"/>
      <c r="B75" s="2026"/>
      <c r="C75" s="1912"/>
      <c r="D75" s="1913"/>
      <c r="E75" s="1913"/>
      <c r="F75" s="1913"/>
      <c r="G75" s="1914"/>
      <c r="H75" s="1915"/>
      <c r="I75" s="1913"/>
      <c r="J75" s="1913"/>
      <c r="K75" s="1913"/>
      <c r="L75" s="1916"/>
      <c r="M75" s="1917"/>
      <c r="N75" s="1913"/>
      <c r="O75" s="1913"/>
      <c r="P75" s="1913"/>
      <c r="Q75" s="1914"/>
      <c r="R75" s="1915"/>
      <c r="S75" s="1913"/>
      <c r="T75" s="1913"/>
      <c r="U75" s="1913"/>
      <c r="V75" s="1913"/>
      <c r="W75" s="1913"/>
      <c r="X75" s="1913"/>
      <c r="Y75" s="1913"/>
      <c r="Z75" s="1913"/>
      <c r="AA75" s="1913"/>
      <c r="AB75" s="2292"/>
      <c r="AC75" s="312"/>
      <c r="AD75" s="312"/>
      <c r="AE75" s="312"/>
      <c r="AF75" s="312"/>
      <c r="AG75" s="312"/>
      <c r="AH75" s="312"/>
      <c r="AI75" s="312"/>
      <c r="AJ75" s="312"/>
      <c r="AK75" s="312"/>
      <c r="AL75" s="312"/>
      <c r="AM75" s="312"/>
      <c r="AN75" s="312"/>
      <c r="AO75" s="312"/>
      <c r="AP75" s="312"/>
      <c r="AQ75" s="312"/>
      <c r="AR75" s="312"/>
      <c r="AS75" s="312"/>
      <c r="AT75" s="312"/>
      <c r="AU75" s="312"/>
      <c r="AV75" s="312"/>
      <c r="AW75" s="312"/>
      <c r="AX75" s="312"/>
      <c r="AY75" s="312"/>
      <c r="AZ75" s="694"/>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304"/>
      <c r="CC75" s="2154"/>
      <c r="CD75" s="2154"/>
      <c r="CE75" s="2154"/>
      <c r="CF75" s="2154"/>
      <c r="CG75" s="2154"/>
      <c r="CH75" s="2154"/>
      <c r="CI75" s="2154"/>
      <c r="CJ75" s="2154"/>
      <c r="CK75" s="2154"/>
      <c r="CL75" s="2154"/>
      <c r="CM75" s="2154"/>
      <c r="CN75" s="2154"/>
      <c r="CO75" s="2154"/>
      <c r="CP75" s="2154"/>
      <c r="CQ75" s="2154"/>
      <c r="CR75" s="2154"/>
      <c r="CS75" s="2154"/>
      <c r="CT75" s="2154"/>
      <c r="CU75" s="2154"/>
      <c r="CV75" s="2154"/>
      <c r="CW75" s="2154"/>
      <c r="CX75" s="2154"/>
      <c r="CY75" s="2154"/>
      <c r="CZ75" s="2154"/>
    </row>
    <row r="76" s="135" customFormat="true" ht="15" customHeight="true" x14ac:dyDescent="0.2">
      <c r="A76" s="1857"/>
      <c r="B76" s="2026"/>
      <c r="C76" s="1912"/>
      <c r="D76" s="1913"/>
      <c r="E76" s="1913"/>
      <c r="F76" s="1913"/>
      <c r="G76" s="1914"/>
      <c r="H76" s="1915"/>
      <c r="I76" s="1913"/>
      <c r="J76" s="1913"/>
      <c r="K76" s="1913"/>
      <c r="L76" s="1916"/>
      <c r="M76" s="1917"/>
      <c r="N76" s="1913"/>
      <c r="O76" s="1913"/>
      <c r="P76" s="1913"/>
      <c r="Q76" s="1914"/>
      <c r="R76" s="1915"/>
      <c r="S76" s="1913"/>
      <c r="T76" s="1913"/>
      <c r="U76" s="1913"/>
      <c r="V76" s="1913"/>
      <c r="W76" s="1913"/>
      <c r="X76" s="1913"/>
      <c r="Y76" s="1913"/>
      <c r="Z76" s="1913"/>
      <c r="AA76" s="1913"/>
      <c r="AB76" s="2292"/>
      <c r="AC76" s="312"/>
      <c r="AD76" s="312"/>
      <c r="AE76" s="312"/>
      <c r="AF76" s="312"/>
      <c r="AG76" s="312"/>
      <c r="AH76" s="312"/>
      <c r="AI76" s="312"/>
      <c r="AJ76" s="312"/>
      <c r="AK76" s="312"/>
      <c r="AL76" s="312"/>
      <c r="AM76" s="312"/>
      <c r="AN76" s="312"/>
      <c r="AO76" s="312"/>
      <c r="AP76" s="312"/>
      <c r="AQ76" s="312"/>
      <c r="AR76" s="312"/>
      <c r="AS76" s="312"/>
      <c r="AT76" s="312"/>
      <c r="AU76" s="312"/>
      <c r="AV76" s="312"/>
      <c r="AW76" s="312"/>
      <c r="AX76" s="312"/>
      <c r="AY76" s="312"/>
      <c r="AZ76" s="694"/>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304"/>
      <c r="CC76" s="2154"/>
      <c r="CD76" s="2154"/>
      <c r="CE76" s="2154"/>
      <c r="CF76" s="2154"/>
      <c r="CG76" s="2154"/>
      <c r="CH76" s="2154"/>
      <c r="CI76" s="2154"/>
      <c r="CJ76" s="2154"/>
      <c r="CK76" s="2154"/>
      <c r="CL76" s="2154"/>
      <c r="CM76" s="2154"/>
      <c r="CN76" s="2154"/>
      <c r="CO76" s="2154"/>
      <c r="CP76" s="2154"/>
      <c r="CQ76" s="2154"/>
      <c r="CR76" s="2154"/>
      <c r="CS76" s="2154"/>
      <c r="CT76" s="2154"/>
      <c r="CU76" s="2154"/>
      <c r="CV76" s="2154"/>
      <c r="CW76" s="2154"/>
      <c r="CX76" s="2154"/>
      <c r="CY76" s="2154"/>
      <c r="CZ76" s="2154"/>
    </row>
    <row r="77" s="135" customFormat="true" ht="15" customHeight="true" x14ac:dyDescent="0.2">
      <c r="A77" s="1857"/>
      <c r="B77" s="2026"/>
      <c r="C77" s="1912"/>
      <c r="D77" s="1913"/>
      <c r="E77" s="1913"/>
      <c r="F77" s="1913"/>
      <c r="G77" s="1914"/>
      <c r="H77" s="1915"/>
      <c r="I77" s="1913"/>
      <c r="J77" s="1913"/>
      <c r="K77" s="1913"/>
      <c r="L77" s="1916"/>
      <c r="M77" s="1917"/>
      <c r="N77" s="1913"/>
      <c r="O77" s="1913"/>
      <c r="P77" s="1913"/>
      <c r="Q77" s="1914"/>
      <c r="R77" s="1915"/>
      <c r="S77" s="1913"/>
      <c r="T77" s="1913"/>
      <c r="U77" s="1913"/>
      <c r="V77" s="1913"/>
      <c r="W77" s="1913"/>
      <c r="X77" s="1913"/>
      <c r="Y77" s="1913"/>
      <c r="Z77" s="1913"/>
      <c r="AA77" s="1913"/>
      <c r="AB77" s="2292"/>
      <c r="AC77" s="312"/>
      <c r="AD77" s="312"/>
      <c r="AE77" s="312"/>
      <c r="AF77" s="312"/>
      <c r="AG77" s="312"/>
      <c r="AH77" s="312"/>
      <c r="AI77" s="312"/>
      <c r="AJ77" s="312"/>
      <c r="AK77" s="312"/>
      <c r="AL77" s="312"/>
      <c r="AM77" s="312"/>
      <c r="AN77" s="312"/>
      <c r="AO77" s="312"/>
      <c r="AP77" s="312"/>
      <c r="AQ77" s="312"/>
      <c r="AR77" s="312"/>
      <c r="AS77" s="312"/>
      <c r="AT77" s="312"/>
      <c r="AU77" s="312"/>
      <c r="AV77" s="312"/>
      <c r="AW77" s="312"/>
      <c r="AX77" s="312"/>
      <c r="AY77" s="312"/>
      <c r="AZ77" s="694"/>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304"/>
      <c r="CC77" s="2154"/>
      <c r="CD77" s="2154"/>
      <c r="CE77" s="2154"/>
      <c r="CF77" s="2154"/>
      <c r="CG77" s="2154"/>
      <c r="CH77" s="2154"/>
      <c r="CI77" s="2154"/>
      <c r="CJ77" s="2154"/>
      <c r="CK77" s="2154"/>
      <c r="CL77" s="2154"/>
      <c r="CM77" s="2154"/>
      <c r="CN77" s="2154"/>
      <c r="CO77" s="2154"/>
      <c r="CP77" s="2154"/>
      <c r="CQ77" s="2154"/>
      <c r="CR77" s="2154"/>
      <c r="CS77" s="2154"/>
      <c r="CT77" s="2154"/>
      <c r="CU77" s="2154"/>
      <c r="CV77" s="2154"/>
      <c r="CW77" s="2154"/>
      <c r="CX77" s="2154"/>
      <c r="CY77" s="2154"/>
      <c r="CZ77" s="2154"/>
    </row>
    <row r="78" s="135" customFormat="true" ht="15" customHeight="true" x14ac:dyDescent="0.2">
      <c r="A78" s="1857"/>
      <c r="B78" s="2026"/>
      <c r="C78" s="1912"/>
      <c r="D78" s="1913"/>
      <c r="E78" s="1913"/>
      <c r="F78" s="1913"/>
      <c r="G78" s="1914"/>
      <c r="H78" s="1915"/>
      <c r="I78" s="1913"/>
      <c r="J78" s="1913"/>
      <c r="K78" s="1913"/>
      <c r="L78" s="1916"/>
      <c r="M78" s="1917"/>
      <c r="N78" s="1913"/>
      <c r="O78" s="1913"/>
      <c r="P78" s="1913"/>
      <c r="Q78" s="1914"/>
      <c r="R78" s="1915"/>
      <c r="S78" s="1913"/>
      <c r="T78" s="1913"/>
      <c r="U78" s="1913"/>
      <c r="V78" s="1913"/>
      <c r="W78" s="1913"/>
      <c r="X78" s="1913"/>
      <c r="Y78" s="1913"/>
      <c r="Z78" s="1913"/>
      <c r="AA78" s="1913"/>
      <c r="AB78" s="2292"/>
      <c r="AC78" s="312"/>
      <c r="AD78" s="312"/>
      <c r="AE78" s="312"/>
      <c r="AF78" s="312"/>
      <c r="AG78" s="312"/>
      <c r="AH78" s="312"/>
      <c r="AI78" s="312"/>
      <c r="AJ78" s="312"/>
      <c r="AK78" s="312"/>
      <c r="AL78" s="312"/>
      <c r="AM78" s="312"/>
      <c r="AN78" s="312"/>
      <c r="AO78" s="312"/>
      <c r="AP78" s="312"/>
      <c r="AQ78" s="312"/>
      <c r="AR78" s="312"/>
      <c r="AS78" s="312"/>
      <c r="AT78" s="312"/>
      <c r="AU78" s="312"/>
      <c r="AV78" s="312"/>
      <c r="AW78" s="312"/>
      <c r="AX78" s="312"/>
      <c r="AY78" s="312"/>
      <c r="AZ78" s="694"/>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304"/>
      <c r="CC78" s="2154"/>
      <c r="CD78" s="2154"/>
      <c r="CE78" s="2154"/>
      <c r="CF78" s="2154"/>
      <c r="CG78" s="2154"/>
      <c r="CH78" s="2154"/>
      <c r="CI78" s="2154"/>
      <c r="CJ78" s="2154"/>
      <c r="CK78" s="2154"/>
      <c r="CL78" s="2154"/>
      <c r="CM78" s="2154"/>
      <c r="CN78" s="2154"/>
      <c r="CO78" s="2154"/>
      <c r="CP78" s="2154"/>
      <c r="CQ78" s="2154"/>
      <c r="CR78" s="2154"/>
      <c r="CS78" s="2154"/>
      <c r="CT78" s="2154"/>
      <c r="CU78" s="2154"/>
      <c r="CV78" s="2154"/>
      <c r="CW78" s="2154"/>
      <c r="CX78" s="2154"/>
      <c r="CY78" s="2154"/>
      <c r="CZ78" s="2154"/>
    </row>
    <row r="79" s="135" customFormat="true" ht="15" customHeight="true" x14ac:dyDescent="0.2">
      <c r="A79" s="1857"/>
      <c r="B79" s="2026"/>
      <c r="C79" s="1912"/>
      <c r="D79" s="1913"/>
      <c r="E79" s="1913"/>
      <c r="F79" s="1913"/>
      <c r="G79" s="1914"/>
      <c r="H79" s="1915"/>
      <c r="I79" s="1913"/>
      <c r="J79" s="1913"/>
      <c r="K79" s="1913"/>
      <c r="L79" s="1916"/>
      <c r="M79" s="1917"/>
      <c r="N79" s="1913"/>
      <c r="O79" s="1913"/>
      <c r="P79" s="1913"/>
      <c r="Q79" s="1914"/>
      <c r="R79" s="1915"/>
      <c r="S79" s="1913"/>
      <c r="T79" s="1913"/>
      <c r="U79" s="1913"/>
      <c r="V79" s="1913"/>
      <c r="W79" s="1913"/>
      <c r="X79" s="1913"/>
      <c r="Y79" s="1913"/>
      <c r="Z79" s="1913"/>
      <c r="AA79" s="1913"/>
      <c r="AB79" s="2292"/>
      <c r="AC79" s="312"/>
      <c r="AD79" s="312"/>
      <c r="AE79" s="312"/>
      <c r="AF79" s="312"/>
      <c r="AG79" s="312"/>
      <c r="AH79" s="312"/>
      <c r="AI79" s="312"/>
      <c r="AJ79" s="312"/>
      <c r="AK79" s="312"/>
      <c r="AL79" s="312"/>
      <c r="AM79" s="312"/>
      <c r="AN79" s="312"/>
      <c r="AO79" s="312"/>
      <c r="AP79" s="312"/>
      <c r="AQ79" s="312"/>
      <c r="AR79" s="312"/>
      <c r="AS79" s="312"/>
      <c r="AT79" s="312"/>
      <c r="AU79" s="312"/>
      <c r="AV79" s="312"/>
      <c r="AW79" s="312"/>
      <c r="AX79" s="312"/>
      <c r="AY79" s="312"/>
      <c r="AZ79" s="694"/>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304"/>
      <c r="CC79" s="2154"/>
      <c r="CD79" s="2154"/>
      <c r="CE79" s="2154"/>
      <c r="CF79" s="2154"/>
      <c r="CG79" s="2154"/>
      <c r="CH79" s="2154"/>
      <c r="CI79" s="2154"/>
      <c r="CJ79" s="2154"/>
      <c r="CK79" s="2154"/>
      <c r="CL79" s="2154"/>
      <c r="CM79" s="2154"/>
      <c r="CN79" s="2154"/>
      <c r="CO79" s="2154"/>
      <c r="CP79" s="2154"/>
      <c r="CQ79" s="2154"/>
      <c r="CR79" s="2154"/>
      <c r="CS79" s="2154"/>
      <c r="CT79" s="2154"/>
      <c r="CU79" s="2154"/>
      <c r="CV79" s="2154"/>
      <c r="CW79" s="2154"/>
      <c r="CX79" s="2154"/>
      <c r="CY79" s="2154"/>
      <c r="CZ79" s="2154"/>
    </row>
    <row r="80" s="135" customFormat="true" ht="15" customHeight="true" x14ac:dyDescent="0.2">
      <c r="A80" s="1857"/>
      <c r="B80" s="2026"/>
      <c r="C80" s="1912"/>
      <c r="D80" s="1913"/>
      <c r="E80" s="1913"/>
      <c r="F80" s="1913"/>
      <c r="G80" s="1914"/>
      <c r="H80" s="1915"/>
      <c r="I80" s="1913"/>
      <c r="J80" s="1913"/>
      <c r="K80" s="1913"/>
      <c r="L80" s="1916"/>
      <c r="M80" s="1917"/>
      <c r="N80" s="1913"/>
      <c r="O80" s="1913"/>
      <c r="P80" s="1913"/>
      <c r="Q80" s="1914"/>
      <c r="R80" s="1915"/>
      <c r="S80" s="1913"/>
      <c r="T80" s="1913"/>
      <c r="U80" s="1913"/>
      <c r="V80" s="1913"/>
      <c r="W80" s="1913"/>
      <c r="X80" s="1913"/>
      <c r="Y80" s="1913"/>
      <c r="Z80" s="1913"/>
      <c r="AA80" s="1913"/>
      <c r="AB80" s="2292"/>
      <c r="AC80" s="312"/>
      <c r="AD80" s="312"/>
      <c r="AE80" s="312"/>
      <c r="AF80" s="312"/>
      <c r="AG80" s="312"/>
      <c r="AH80" s="312"/>
      <c r="AI80" s="312"/>
      <c r="AJ80" s="312"/>
      <c r="AK80" s="312"/>
      <c r="AL80" s="312"/>
      <c r="AM80" s="312"/>
      <c r="AN80" s="312"/>
      <c r="AO80" s="312"/>
      <c r="AP80" s="312"/>
      <c r="AQ80" s="312"/>
      <c r="AR80" s="312"/>
      <c r="AS80" s="312"/>
      <c r="AT80" s="312"/>
      <c r="AU80" s="312"/>
      <c r="AV80" s="312"/>
      <c r="AW80" s="312"/>
      <c r="AX80" s="312"/>
      <c r="AY80" s="312"/>
      <c r="AZ80" s="694"/>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304"/>
      <c r="CC80" s="2154"/>
      <c r="CD80" s="2154"/>
      <c r="CE80" s="2154"/>
      <c r="CF80" s="2154"/>
      <c r="CG80" s="2154"/>
      <c r="CH80" s="2154"/>
      <c r="CI80" s="2154"/>
      <c r="CJ80" s="2154"/>
      <c r="CK80" s="2154"/>
      <c r="CL80" s="2154"/>
      <c r="CM80" s="2154"/>
      <c r="CN80" s="2154"/>
      <c r="CO80" s="2154"/>
      <c r="CP80" s="2154"/>
      <c r="CQ80" s="2154"/>
      <c r="CR80" s="2154"/>
      <c r="CS80" s="2154"/>
      <c r="CT80" s="2154"/>
      <c r="CU80" s="2154"/>
      <c r="CV80" s="2154"/>
      <c r="CW80" s="2154"/>
      <c r="CX80" s="2154"/>
      <c r="CY80" s="2154"/>
      <c r="CZ80" s="2154"/>
    </row>
    <row r="81" s="135" customFormat="true" ht="15" customHeight="true" x14ac:dyDescent="0.2">
      <c r="A81" s="1857"/>
      <c r="B81" s="2026"/>
      <c r="C81" s="1912"/>
      <c r="D81" s="1913"/>
      <c r="E81" s="1913"/>
      <c r="F81" s="1913"/>
      <c r="G81" s="1914"/>
      <c r="H81" s="1915"/>
      <c r="I81" s="1913"/>
      <c r="J81" s="1913"/>
      <c r="K81" s="1913"/>
      <c r="L81" s="1916"/>
      <c r="M81" s="1917"/>
      <c r="N81" s="1913"/>
      <c r="O81" s="1913"/>
      <c r="P81" s="1913"/>
      <c r="Q81" s="1914"/>
      <c r="R81" s="1915"/>
      <c r="S81" s="1913"/>
      <c r="T81" s="1913"/>
      <c r="U81" s="1913"/>
      <c r="V81" s="1913"/>
      <c r="W81" s="1913"/>
      <c r="X81" s="1913"/>
      <c r="Y81" s="1913"/>
      <c r="Z81" s="1913"/>
      <c r="AA81" s="1913"/>
      <c r="AB81" s="2292"/>
      <c r="AC81" s="312"/>
      <c r="AD81" s="312"/>
      <c r="AE81" s="312"/>
      <c r="AF81" s="312"/>
      <c r="AG81" s="312"/>
      <c r="AH81" s="312"/>
      <c r="AI81" s="312"/>
      <c r="AJ81" s="312"/>
      <c r="AK81" s="312"/>
      <c r="AL81" s="312"/>
      <c r="AM81" s="312"/>
      <c r="AN81" s="312"/>
      <c r="AO81" s="312"/>
      <c r="AP81" s="312"/>
      <c r="AQ81" s="312"/>
      <c r="AR81" s="312"/>
      <c r="AS81" s="312"/>
      <c r="AT81" s="312"/>
      <c r="AU81" s="312"/>
      <c r="AV81" s="312"/>
      <c r="AW81" s="312"/>
      <c r="AX81" s="312"/>
      <c r="AY81" s="312"/>
      <c r="AZ81" s="694"/>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304"/>
      <c r="CC81" s="2154"/>
      <c r="CD81" s="2154"/>
      <c r="CE81" s="2154"/>
      <c r="CF81" s="2154"/>
      <c r="CG81" s="2154"/>
      <c r="CH81" s="2154"/>
      <c r="CI81" s="2154"/>
      <c r="CJ81" s="2154"/>
      <c r="CK81" s="2154"/>
      <c r="CL81" s="2154"/>
      <c r="CM81" s="2154"/>
      <c r="CN81" s="2154"/>
      <c r="CO81" s="2154"/>
      <c r="CP81" s="2154"/>
      <c r="CQ81" s="2154"/>
      <c r="CR81" s="2154"/>
      <c r="CS81" s="2154"/>
      <c r="CT81" s="2154"/>
      <c r="CU81" s="2154"/>
      <c r="CV81" s="2154"/>
      <c r="CW81" s="2154"/>
      <c r="CX81" s="2154"/>
      <c r="CY81" s="2154"/>
      <c r="CZ81" s="2154"/>
    </row>
    <row r="82" s="135" customFormat="true" ht="15" customHeight="true" x14ac:dyDescent="0.2">
      <c r="A82" s="1857"/>
      <c r="B82" s="2026"/>
      <c r="C82" s="1912"/>
      <c r="D82" s="1913"/>
      <c r="E82" s="1913"/>
      <c r="F82" s="1913"/>
      <c r="G82" s="1914"/>
      <c r="H82" s="1915"/>
      <c r="I82" s="1913"/>
      <c r="J82" s="1913"/>
      <c r="K82" s="1913"/>
      <c r="L82" s="1916"/>
      <c r="M82" s="1917"/>
      <c r="N82" s="1913"/>
      <c r="O82" s="1913"/>
      <c r="P82" s="1913"/>
      <c r="Q82" s="1914"/>
      <c r="R82" s="1915"/>
      <c r="S82" s="1913"/>
      <c r="T82" s="1913"/>
      <c r="U82" s="1913"/>
      <c r="V82" s="1913"/>
      <c r="W82" s="1913"/>
      <c r="X82" s="1913"/>
      <c r="Y82" s="1913"/>
      <c r="Z82" s="1913"/>
      <c r="AA82" s="1913"/>
      <c r="AB82" s="2292"/>
      <c r="AC82" s="312"/>
      <c r="AD82" s="312"/>
      <c r="AE82" s="312"/>
      <c r="AF82" s="312"/>
      <c r="AG82" s="312"/>
      <c r="AH82" s="312"/>
      <c r="AI82" s="312"/>
      <c r="AJ82" s="312"/>
      <c r="AK82" s="312"/>
      <c r="AL82" s="312"/>
      <c r="AM82" s="312"/>
      <c r="AN82" s="312"/>
      <c r="AO82" s="312"/>
      <c r="AP82" s="312"/>
      <c r="AQ82" s="312"/>
      <c r="AR82" s="312"/>
      <c r="AS82" s="312"/>
      <c r="AT82" s="312"/>
      <c r="AU82" s="312"/>
      <c r="AV82" s="312"/>
      <c r="AW82" s="312"/>
      <c r="AX82" s="312"/>
      <c r="AY82" s="312"/>
      <c r="AZ82" s="694"/>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304"/>
      <c r="CC82" s="2154"/>
      <c r="CD82" s="2154"/>
      <c r="CE82" s="2154"/>
      <c r="CF82" s="2154"/>
      <c r="CG82" s="2154"/>
      <c r="CH82" s="2154"/>
      <c r="CI82" s="2154"/>
      <c r="CJ82" s="2154"/>
      <c r="CK82" s="2154"/>
      <c r="CL82" s="2154"/>
      <c r="CM82" s="2154"/>
      <c r="CN82" s="2154"/>
      <c r="CO82" s="2154"/>
      <c r="CP82" s="2154"/>
      <c r="CQ82" s="2154"/>
      <c r="CR82" s="2154"/>
      <c r="CS82" s="2154"/>
      <c r="CT82" s="2154"/>
      <c r="CU82" s="2154"/>
      <c r="CV82" s="2154"/>
      <c r="CW82" s="2154"/>
      <c r="CX82" s="2154"/>
      <c r="CY82" s="2154"/>
      <c r="CZ82" s="2154"/>
    </row>
    <row r="83" s="135" customFormat="true" ht="15" customHeight="true" x14ac:dyDescent="0.2">
      <c r="A83" s="1857"/>
      <c r="B83" s="2026"/>
      <c r="C83" s="1912"/>
      <c r="D83" s="1913"/>
      <c r="E83" s="1913"/>
      <c r="F83" s="1913"/>
      <c r="G83" s="1914"/>
      <c r="H83" s="1915"/>
      <c r="I83" s="1913"/>
      <c r="J83" s="1913"/>
      <c r="K83" s="1913"/>
      <c r="L83" s="1916"/>
      <c r="M83" s="1917"/>
      <c r="N83" s="1913"/>
      <c r="O83" s="1913"/>
      <c r="P83" s="1913"/>
      <c r="Q83" s="1914"/>
      <c r="R83" s="1915"/>
      <c r="S83" s="1913"/>
      <c r="T83" s="1913"/>
      <c r="U83" s="1913"/>
      <c r="V83" s="1913"/>
      <c r="W83" s="1913"/>
      <c r="X83" s="1913"/>
      <c r="Y83" s="1913"/>
      <c r="Z83" s="1913"/>
      <c r="AA83" s="1913"/>
      <c r="AB83" s="2292"/>
      <c r="AC83" s="312"/>
      <c r="AD83" s="312"/>
      <c r="AE83" s="312"/>
      <c r="AF83" s="312"/>
      <c r="AG83" s="312"/>
      <c r="AH83" s="312"/>
      <c r="AI83" s="312"/>
      <c r="AJ83" s="312"/>
      <c r="AK83" s="312"/>
      <c r="AL83" s="312"/>
      <c r="AM83" s="312"/>
      <c r="AN83" s="312"/>
      <c r="AO83" s="312"/>
      <c r="AP83" s="312"/>
      <c r="AQ83" s="312"/>
      <c r="AR83" s="312"/>
      <c r="AS83" s="312"/>
      <c r="AT83" s="312"/>
      <c r="AU83" s="312"/>
      <c r="AV83" s="312"/>
      <c r="AW83" s="312"/>
      <c r="AX83" s="312"/>
      <c r="AY83" s="312"/>
      <c r="AZ83" s="694"/>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304"/>
      <c r="CC83" s="2154"/>
      <c r="CD83" s="2154"/>
      <c r="CE83" s="2154"/>
      <c r="CF83" s="2154"/>
      <c r="CG83" s="2154"/>
      <c r="CH83" s="2154"/>
      <c r="CI83" s="2154"/>
      <c r="CJ83" s="2154"/>
      <c r="CK83" s="2154"/>
      <c r="CL83" s="2154"/>
      <c r="CM83" s="2154"/>
      <c r="CN83" s="2154"/>
      <c r="CO83" s="2154"/>
      <c r="CP83" s="2154"/>
      <c r="CQ83" s="2154"/>
      <c r="CR83" s="2154"/>
      <c r="CS83" s="2154"/>
      <c r="CT83" s="2154"/>
      <c r="CU83" s="2154"/>
      <c r="CV83" s="2154"/>
      <c r="CW83" s="2154"/>
      <c r="CX83" s="2154"/>
      <c r="CY83" s="2154"/>
      <c r="CZ83" s="2154"/>
    </row>
    <row r="84" s="135" customFormat="true" ht="15" customHeight="true" x14ac:dyDescent="0.2">
      <c r="A84" s="1857"/>
      <c r="B84" s="2026"/>
      <c r="C84" s="1912"/>
      <c r="D84" s="1913"/>
      <c r="E84" s="1913"/>
      <c r="F84" s="1913"/>
      <c r="G84" s="1914"/>
      <c r="H84" s="1915"/>
      <c r="I84" s="1913"/>
      <c r="J84" s="1913"/>
      <c r="K84" s="1913"/>
      <c r="L84" s="1916"/>
      <c r="M84" s="1917"/>
      <c r="N84" s="1913"/>
      <c r="O84" s="1913"/>
      <c r="P84" s="1913"/>
      <c r="Q84" s="1914"/>
      <c r="R84" s="1915"/>
      <c r="S84" s="1913"/>
      <c r="T84" s="1913"/>
      <c r="U84" s="1913"/>
      <c r="V84" s="1913"/>
      <c r="W84" s="1913"/>
      <c r="X84" s="1913"/>
      <c r="Y84" s="1913"/>
      <c r="Z84" s="1913"/>
      <c r="AA84" s="1913"/>
      <c r="AB84" s="2292"/>
      <c r="AC84" s="312"/>
      <c r="AD84" s="312"/>
      <c r="AE84" s="312"/>
      <c r="AF84" s="312"/>
      <c r="AG84" s="312"/>
      <c r="AH84" s="312"/>
      <c r="AI84" s="312"/>
      <c r="AJ84" s="312"/>
      <c r="AK84" s="312"/>
      <c r="AL84" s="312"/>
      <c r="AM84" s="312"/>
      <c r="AN84" s="312"/>
      <c r="AO84" s="312"/>
      <c r="AP84" s="312"/>
      <c r="AQ84" s="312"/>
      <c r="AR84" s="312"/>
      <c r="AS84" s="312"/>
      <c r="AT84" s="312"/>
      <c r="AU84" s="312"/>
      <c r="AV84" s="312"/>
      <c r="AW84" s="312"/>
      <c r="AX84" s="312"/>
      <c r="AY84" s="312"/>
      <c r="AZ84" s="694"/>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304"/>
      <c r="CC84" s="2154"/>
      <c r="CD84" s="2154"/>
      <c r="CE84" s="2154"/>
      <c r="CF84" s="2154"/>
      <c r="CG84" s="2154"/>
      <c r="CH84" s="2154"/>
      <c r="CI84" s="2154"/>
      <c r="CJ84" s="2154"/>
      <c r="CK84" s="2154"/>
      <c r="CL84" s="2154"/>
      <c r="CM84" s="2154"/>
      <c r="CN84" s="2154"/>
      <c r="CO84" s="2154"/>
      <c r="CP84" s="2154"/>
      <c r="CQ84" s="2154"/>
      <c r="CR84" s="2154"/>
      <c r="CS84" s="2154"/>
      <c r="CT84" s="2154"/>
      <c r="CU84" s="2154"/>
      <c r="CV84" s="2154"/>
      <c r="CW84" s="2154"/>
      <c r="CX84" s="2154"/>
      <c r="CY84" s="2154"/>
      <c r="CZ84" s="2154"/>
    </row>
    <row r="85" s="135" customFormat="true" ht="15" customHeight="true" x14ac:dyDescent="0.2">
      <c r="A85" s="1857"/>
      <c r="B85" s="2026"/>
      <c r="C85" s="1912"/>
      <c r="D85" s="1913"/>
      <c r="E85" s="1913"/>
      <c r="F85" s="1913"/>
      <c r="G85" s="1914"/>
      <c r="H85" s="1915"/>
      <c r="I85" s="1913"/>
      <c r="J85" s="1913"/>
      <c r="K85" s="1913"/>
      <c r="L85" s="1916"/>
      <c r="M85" s="1917"/>
      <c r="N85" s="1913"/>
      <c r="O85" s="1913"/>
      <c r="P85" s="1913"/>
      <c r="Q85" s="1914"/>
      <c r="R85" s="1915"/>
      <c r="S85" s="1913"/>
      <c r="T85" s="1913"/>
      <c r="U85" s="1913"/>
      <c r="V85" s="1913"/>
      <c r="W85" s="1913"/>
      <c r="X85" s="1913"/>
      <c r="Y85" s="1913"/>
      <c r="Z85" s="1913"/>
      <c r="AA85" s="1913"/>
      <c r="AB85" s="2292"/>
      <c r="AC85" s="312"/>
      <c r="AD85" s="312"/>
      <c r="AE85" s="312"/>
      <c r="AF85" s="312"/>
      <c r="AG85" s="312"/>
      <c r="AH85" s="312"/>
      <c r="AI85" s="312"/>
      <c r="AJ85" s="312"/>
      <c r="AK85" s="312"/>
      <c r="AL85" s="312"/>
      <c r="AM85" s="312"/>
      <c r="AN85" s="312"/>
      <c r="AO85" s="312"/>
      <c r="AP85" s="312"/>
      <c r="AQ85" s="312"/>
      <c r="AR85" s="312"/>
      <c r="AS85" s="312"/>
      <c r="AT85" s="312"/>
      <c r="AU85" s="312"/>
      <c r="AV85" s="312"/>
      <c r="AW85" s="312"/>
      <c r="AX85" s="312"/>
      <c r="AY85" s="312"/>
      <c r="AZ85" s="694"/>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304"/>
      <c r="CC85" s="2154"/>
      <c r="CD85" s="2154"/>
      <c r="CE85" s="2154"/>
      <c r="CF85" s="2154"/>
      <c r="CG85" s="2154"/>
      <c r="CH85" s="2154"/>
      <c r="CI85" s="2154"/>
      <c r="CJ85" s="2154"/>
      <c r="CK85" s="2154"/>
      <c r="CL85" s="2154"/>
      <c r="CM85" s="2154"/>
      <c r="CN85" s="2154"/>
      <c r="CO85" s="2154"/>
      <c r="CP85" s="2154"/>
      <c r="CQ85" s="2154"/>
      <c r="CR85" s="2154"/>
      <c r="CS85" s="2154"/>
      <c r="CT85" s="2154"/>
      <c r="CU85" s="2154"/>
      <c r="CV85" s="2154"/>
      <c r="CW85" s="2154"/>
      <c r="CX85" s="2154"/>
      <c r="CY85" s="2154"/>
      <c r="CZ85" s="2154"/>
    </row>
    <row r="86" s="135" customFormat="true" ht="15" customHeight="true" x14ac:dyDescent="0.2">
      <c r="A86" s="1857"/>
      <c r="B86" s="2026"/>
      <c r="C86" s="1912"/>
      <c r="D86" s="1913"/>
      <c r="E86" s="1913"/>
      <c r="F86" s="1913"/>
      <c r="G86" s="1914"/>
      <c r="H86" s="1915"/>
      <c r="I86" s="1913"/>
      <c r="J86" s="1913"/>
      <c r="K86" s="1913"/>
      <c r="L86" s="1916"/>
      <c r="M86" s="1917"/>
      <c r="N86" s="1913"/>
      <c r="O86" s="1913"/>
      <c r="P86" s="1913"/>
      <c r="Q86" s="1914"/>
      <c r="R86" s="1915"/>
      <c r="S86" s="1913"/>
      <c r="T86" s="1913"/>
      <c r="U86" s="1913"/>
      <c r="V86" s="1913"/>
      <c r="W86" s="1913"/>
      <c r="X86" s="1913"/>
      <c r="Y86" s="1913"/>
      <c r="Z86" s="1913"/>
      <c r="AA86" s="1913"/>
      <c r="AB86" s="2292"/>
      <c r="AC86" s="312"/>
      <c r="AD86" s="312"/>
      <c r="AE86" s="312"/>
      <c r="AF86" s="312"/>
      <c r="AG86" s="312"/>
      <c r="AH86" s="312"/>
      <c r="AI86" s="312"/>
      <c r="AJ86" s="312"/>
      <c r="AK86" s="312"/>
      <c r="AL86" s="312"/>
      <c r="AM86" s="312"/>
      <c r="AN86" s="312"/>
      <c r="AO86" s="312"/>
      <c r="AP86" s="312"/>
      <c r="AQ86" s="312"/>
      <c r="AR86" s="312"/>
      <c r="AS86" s="312"/>
      <c r="AT86" s="312"/>
      <c r="AU86" s="312"/>
      <c r="AV86" s="312"/>
      <c r="AW86" s="312"/>
      <c r="AX86" s="312"/>
      <c r="AY86" s="312"/>
      <c r="AZ86" s="694"/>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304"/>
      <c r="CC86" s="2154"/>
      <c r="CD86" s="2154"/>
      <c r="CE86" s="2154"/>
      <c r="CF86" s="2154"/>
      <c r="CG86" s="2154"/>
      <c r="CH86" s="2154"/>
      <c r="CI86" s="2154"/>
      <c r="CJ86" s="2154"/>
      <c r="CK86" s="2154"/>
      <c r="CL86" s="2154"/>
      <c r="CM86" s="2154"/>
      <c r="CN86" s="2154"/>
      <c r="CO86" s="2154"/>
      <c r="CP86" s="2154"/>
      <c r="CQ86" s="2154"/>
      <c r="CR86" s="2154"/>
      <c r="CS86" s="2154"/>
      <c r="CT86" s="2154"/>
      <c r="CU86" s="2154"/>
      <c r="CV86" s="2154"/>
      <c r="CW86" s="2154"/>
      <c r="CX86" s="2154"/>
      <c r="CY86" s="2154"/>
      <c r="CZ86" s="2154"/>
    </row>
    <row r="87" s="135" customFormat="true" ht="15" customHeight="true" x14ac:dyDescent="0.2">
      <c r="A87" s="1858"/>
      <c r="B87" s="2027"/>
      <c r="C87" s="1918"/>
      <c r="D87" s="1919"/>
      <c r="E87" s="1919"/>
      <c r="F87" s="1919"/>
      <c r="G87" s="1920"/>
      <c r="H87" s="1921"/>
      <c r="I87" s="1919"/>
      <c r="J87" s="1919"/>
      <c r="K87" s="1919"/>
      <c r="L87" s="1922"/>
      <c r="M87" s="1923"/>
      <c r="N87" s="1919"/>
      <c r="O87" s="1919"/>
      <c r="P87" s="1919"/>
      <c r="Q87" s="1920"/>
      <c r="R87" s="1921"/>
      <c r="S87" s="1919"/>
      <c r="T87" s="1919"/>
      <c r="U87" s="1919"/>
      <c r="V87" s="1919"/>
      <c r="W87" s="1919"/>
      <c r="X87" s="1919"/>
      <c r="Y87" s="1919"/>
      <c r="Z87" s="1919"/>
      <c r="AA87" s="1919"/>
      <c r="AB87" s="2293"/>
      <c r="AC87" s="312"/>
      <c r="AD87" s="312"/>
      <c r="AE87" s="312"/>
      <c r="AF87" s="312"/>
      <c r="AG87" s="312"/>
      <c r="AH87" s="312"/>
      <c r="AI87" s="312"/>
      <c r="AJ87" s="312"/>
      <c r="AK87" s="312"/>
      <c r="AL87" s="312"/>
      <c r="AM87" s="312"/>
      <c r="AN87" s="312"/>
      <c r="AO87" s="312"/>
      <c r="AP87" s="312"/>
      <c r="AQ87" s="312"/>
      <c r="AR87" s="312"/>
      <c r="AS87" s="312"/>
      <c r="AT87" s="312"/>
      <c r="AU87" s="312"/>
      <c r="AV87" s="312"/>
      <c r="AW87" s="312"/>
      <c r="AX87" s="312"/>
      <c r="AY87" s="312"/>
      <c r="AZ87" s="694"/>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304"/>
      <c r="CC87" s="2154"/>
      <c r="CD87" s="2154"/>
      <c r="CE87" s="2154"/>
      <c r="CF87" s="2154"/>
      <c r="CG87" s="2154"/>
      <c r="CH87" s="2154"/>
      <c r="CI87" s="2154"/>
      <c r="CJ87" s="2154"/>
      <c r="CK87" s="2154"/>
      <c r="CL87" s="2154"/>
      <c r="CM87" s="2154"/>
      <c r="CN87" s="2154"/>
      <c r="CO87" s="2154"/>
      <c r="CP87" s="2154"/>
      <c r="CQ87" s="2154"/>
      <c r="CR87" s="2154"/>
      <c r="CS87" s="2154"/>
      <c r="CT87" s="2154"/>
      <c r="CU87" s="2154"/>
      <c r="CV87" s="2154"/>
      <c r="CW87" s="2154"/>
      <c r="CX87" s="2154"/>
      <c r="CY87" s="2154"/>
      <c r="CZ87" s="2154"/>
    </row>
    <row r="88" s="399" customFormat="true" ht="15" customHeight="true" x14ac:dyDescent="0.2">
      <c r="A88" s="865"/>
      <c r="B88" s="890"/>
      <c r="C88" s="964"/>
      <c r="D88" s="965"/>
      <c r="E88" s="965"/>
      <c r="F88" s="965"/>
      <c r="G88" s="966"/>
      <c r="H88" s="967"/>
      <c r="I88" s="965"/>
      <c r="J88" s="965"/>
      <c r="K88" s="965"/>
      <c r="L88" s="968"/>
      <c r="M88" s="969"/>
      <c r="N88" s="965"/>
      <c r="O88" s="965"/>
      <c r="P88" s="965"/>
      <c r="Q88" s="966"/>
      <c r="R88" s="967"/>
      <c r="S88" s="965"/>
      <c r="T88" s="965"/>
      <c r="U88" s="965"/>
      <c r="V88" s="965"/>
      <c r="W88" s="965"/>
      <c r="X88" s="965"/>
      <c r="Y88" s="965"/>
      <c r="Z88" s="965"/>
      <c r="AA88" s="965"/>
      <c r="AB88" s="2112"/>
      <c r="AC88" s="667"/>
      <c r="AD88" s="667"/>
      <c r="AE88" s="667"/>
      <c r="AF88" s="667"/>
      <c r="AG88" s="667"/>
      <c r="AH88" s="667"/>
      <c r="AI88" s="667"/>
      <c r="AJ88" s="667"/>
      <c r="AK88" s="667"/>
      <c r="AL88" s="667"/>
      <c r="AM88" s="667"/>
      <c r="AN88" s="667"/>
      <c r="AO88" s="667"/>
      <c r="AP88" s="667"/>
      <c r="AQ88" s="667"/>
      <c r="AR88" s="667"/>
      <c r="AS88" s="667"/>
      <c r="AT88" s="667"/>
      <c r="AU88" s="667"/>
      <c r="AV88" s="667"/>
      <c r="AW88" s="667"/>
      <c r="AX88" s="667"/>
      <c r="AY88" s="667"/>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304"/>
      <c r="CC88" s="2154"/>
      <c r="CD88" s="2154"/>
      <c r="CE88" s="2154"/>
      <c r="CF88" s="2154"/>
      <c r="CG88" s="2154"/>
      <c r="CH88" s="2154"/>
      <c r="CI88" s="2154"/>
      <c r="CJ88" s="2154"/>
      <c r="CK88" s="2154"/>
      <c r="CL88" s="2154"/>
      <c r="CM88" s="2154"/>
      <c r="CN88" s="2154"/>
      <c r="CO88" s="2154"/>
      <c r="CP88" s="2154"/>
      <c r="CQ88" s="2154"/>
      <c r="CR88" s="2154"/>
      <c r="CS88" s="2154"/>
      <c r="CT88" s="2154"/>
      <c r="CU88" s="2154"/>
      <c r="CV88" s="2154"/>
      <c r="CW88" s="2154"/>
      <c r="CX88" s="2154"/>
      <c r="CY88" s="2154"/>
      <c r="CZ88" s="2154"/>
    </row>
    <row r="89" s="399" customFormat="true" ht="15" customHeight="true" x14ac:dyDescent="0.2">
      <c r="A89" s="865"/>
      <c r="B89" s="890"/>
      <c r="C89" s="964"/>
      <c r="D89" s="965"/>
      <c r="E89" s="965"/>
      <c r="F89" s="965"/>
      <c r="G89" s="966"/>
      <c r="H89" s="967"/>
      <c r="I89" s="965"/>
      <c r="J89" s="965"/>
      <c r="K89" s="965"/>
      <c r="L89" s="968"/>
      <c r="M89" s="969"/>
      <c r="N89" s="965"/>
      <c r="O89" s="965"/>
      <c r="P89" s="965"/>
      <c r="Q89" s="966"/>
      <c r="R89" s="967"/>
      <c r="S89" s="965"/>
      <c r="T89" s="965"/>
      <c r="U89" s="965"/>
      <c r="V89" s="965"/>
      <c r="W89" s="965"/>
      <c r="X89" s="965"/>
      <c r="Y89" s="965"/>
      <c r="Z89" s="965"/>
      <c r="AA89" s="965"/>
      <c r="AB89" s="2112"/>
      <c r="AC89" s="667"/>
      <c r="AD89" s="667"/>
      <c r="AE89" s="667"/>
      <c r="AF89" s="667"/>
      <c r="AG89" s="667"/>
      <c r="AH89" s="667"/>
      <c r="AI89" s="667"/>
      <c r="AJ89" s="667"/>
      <c r="AK89" s="667"/>
      <c r="AL89" s="667"/>
      <c r="AM89" s="667"/>
      <c r="AN89" s="667"/>
      <c r="AO89" s="667"/>
      <c r="AP89" s="667"/>
      <c r="AQ89" s="667"/>
      <c r="AR89" s="667"/>
      <c r="AS89" s="667"/>
      <c r="AT89" s="667"/>
      <c r="AU89" s="667"/>
      <c r="AV89" s="667"/>
      <c r="AW89" s="667"/>
      <c r="AX89" s="667"/>
      <c r="AY89" s="667"/>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304"/>
      <c r="CC89" s="2154"/>
      <c r="CD89" s="2154"/>
      <c r="CE89" s="2154"/>
      <c r="CF89" s="2154"/>
      <c r="CG89" s="2154"/>
      <c r="CH89" s="2154"/>
      <c r="CI89" s="2154"/>
      <c r="CJ89" s="2154"/>
      <c r="CK89" s="2154"/>
      <c r="CL89" s="2154"/>
      <c r="CM89" s="2154"/>
      <c r="CN89" s="2154"/>
      <c r="CO89" s="2154"/>
      <c r="CP89" s="2154"/>
      <c r="CQ89" s="2154"/>
      <c r="CR89" s="2154"/>
      <c r="CS89" s="2154"/>
      <c r="CT89" s="2154"/>
      <c r="CU89" s="2154"/>
      <c r="CV89" s="2154"/>
      <c r="CW89" s="2154"/>
      <c r="CX89" s="2154"/>
      <c r="CY89" s="2154"/>
      <c r="CZ89" s="2154"/>
    </row>
    <row r="90" s="399" customFormat="true" ht="15" customHeight="true" x14ac:dyDescent="0.2">
      <c r="A90" s="866"/>
      <c r="B90" s="891"/>
      <c r="C90" s="970"/>
      <c r="D90" s="971"/>
      <c r="E90" s="971"/>
      <c r="F90" s="971"/>
      <c r="G90" s="972"/>
      <c r="H90" s="973"/>
      <c r="I90" s="971"/>
      <c r="J90" s="971"/>
      <c r="K90" s="971"/>
      <c r="L90" s="974"/>
      <c r="M90" s="975"/>
      <c r="N90" s="971"/>
      <c r="O90" s="971"/>
      <c r="P90" s="971"/>
      <c r="Q90" s="972"/>
      <c r="R90" s="973"/>
      <c r="S90" s="971"/>
      <c r="T90" s="971"/>
      <c r="U90" s="971"/>
      <c r="V90" s="971"/>
      <c r="W90" s="971"/>
      <c r="X90" s="971"/>
      <c r="Y90" s="971"/>
      <c r="Z90" s="971"/>
      <c r="AA90" s="971"/>
      <c r="AB90" s="2113"/>
      <c r="AC90" s="667"/>
      <c r="AD90" s="667"/>
      <c r="AE90" s="667"/>
      <c r="AF90" s="667"/>
      <c r="AG90" s="667"/>
      <c r="AH90" s="667"/>
      <c r="AI90" s="667"/>
      <c r="AJ90" s="667"/>
      <c r="AK90" s="667"/>
      <c r="AL90" s="667"/>
      <c r="AM90" s="667"/>
      <c r="AN90" s="667"/>
      <c r="AO90" s="667"/>
      <c r="AP90" s="667"/>
      <c r="AQ90" s="667"/>
      <c r="AR90" s="667"/>
      <c r="AS90" s="667"/>
      <c r="AT90" s="667"/>
      <c r="AU90" s="667"/>
      <c r="AV90" s="667"/>
      <c r="AW90" s="667"/>
      <c r="AX90" s="667"/>
      <c r="AY90" s="667"/>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304"/>
      <c r="CC90" s="2154"/>
      <c r="CD90" s="2154"/>
      <c r="CE90" s="2154"/>
      <c r="CF90" s="2154"/>
      <c r="CG90" s="2154"/>
      <c r="CH90" s="2154"/>
      <c r="CI90" s="2154"/>
      <c r="CJ90" s="2154"/>
      <c r="CK90" s="2154"/>
      <c r="CL90" s="2154"/>
      <c r="CM90" s="2154"/>
      <c r="CN90" s="2154"/>
      <c r="CO90" s="2154"/>
      <c r="CP90" s="2154"/>
      <c r="CQ90" s="2154"/>
      <c r="CR90" s="2154"/>
      <c r="CS90" s="2154"/>
      <c r="CT90" s="2154"/>
      <c r="CU90" s="2154"/>
      <c r="CV90" s="2154"/>
      <c r="CW90" s="2154"/>
      <c r="CX90" s="2154"/>
      <c r="CY90" s="2154"/>
      <c r="CZ90" s="2154"/>
    </row>
    <row r="91" s="399" customFormat="true" ht="15" customHeight="true" x14ac:dyDescent="0.2">
      <c r="A91" s="769"/>
      <c r="B91" s="892"/>
      <c r="C91" s="976"/>
      <c r="D91" s="938"/>
      <c r="E91" s="938"/>
      <c r="F91" s="938"/>
      <c r="G91" s="939"/>
      <c r="H91" s="977"/>
      <c r="I91" s="938"/>
      <c r="J91" s="938"/>
      <c r="K91" s="938"/>
      <c r="L91" s="978"/>
      <c r="M91" s="976"/>
      <c r="N91" s="938"/>
      <c r="O91" s="938"/>
      <c r="P91" s="938"/>
      <c r="Q91" s="939"/>
      <c r="R91" s="977"/>
      <c r="S91" s="938"/>
      <c r="T91" s="938"/>
      <c r="U91" s="938"/>
      <c r="V91" s="938"/>
      <c r="W91" s="938"/>
      <c r="X91" s="938"/>
      <c r="Y91" s="938"/>
      <c r="Z91" s="938"/>
      <c r="AA91" s="938"/>
      <c r="AB91" s="978"/>
      <c r="AC91" s="667"/>
      <c r="AD91" s="667"/>
      <c r="AE91" s="667"/>
      <c r="AF91" s="667"/>
      <c r="AG91" s="667"/>
      <c r="AH91" s="667"/>
      <c r="AI91" s="667"/>
      <c r="AJ91" s="667"/>
      <c r="AK91" s="667"/>
      <c r="AL91" s="667"/>
      <c r="AM91" s="667"/>
      <c r="AN91" s="667"/>
      <c r="AO91" s="667"/>
      <c r="AP91" s="667"/>
      <c r="AQ91" s="667"/>
      <c r="AR91" s="667"/>
      <c r="AS91" s="667"/>
      <c r="AT91" s="667"/>
      <c r="AU91" s="667"/>
      <c r="AV91" s="667"/>
      <c r="AW91" s="667"/>
      <c r="AX91" s="667"/>
      <c r="AY91" s="667"/>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304"/>
      <c r="CC91" s="2154"/>
      <c r="CD91" s="2154"/>
      <c r="CE91" s="2154"/>
      <c r="CF91" s="2154"/>
      <c r="CG91" s="2154"/>
      <c r="CH91" s="2154"/>
      <c r="CI91" s="2154"/>
      <c r="CJ91" s="2154"/>
      <c r="CK91" s="2154"/>
      <c r="CL91" s="2154"/>
      <c r="CM91" s="2154"/>
      <c r="CN91" s="2154"/>
      <c r="CO91" s="2154"/>
      <c r="CP91" s="2154"/>
      <c r="CQ91" s="2154"/>
      <c r="CR91" s="2154"/>
      <c r="CS91" s="2154"/>
      <c r="CT91" s="2154"/>
      <c r="CU91" s="2154"/>
      <c r="CV91" s="2154"/>
      <c r="CW91" s="2154"/>
      <c r="CX91" s="2154"/>
      <c r="CY91" s="2154"/>
      <c r="CZ91" s="2154"/>
    </row>
    <row r="92" s="399" customFormat="true" ht="15" customHeight="true" x14ac:dyDescent="0.2">
      <c r="A92" s="769"/>
      <c r="B92" s="892"/>
      <c r="C92" s="976"/>
      <c r="D92" s="938"/>
      <c r="E92" s="938"/>
      <c r="F92" s="938"/>
      <c r="G92" s="939"/>
      <c r="H92" s="977"/>
      <c r="I92" s="938"/>
      <c r="J92" s="938"/>
      <c r="K92" s="938"/>
      <c r="L92" s="978"/>
      <c r="M92" s="976"/>
      <c r="N92" s="938"/>
      <c r="O92" s="938"/>
      <c r="P92" s="938"/>
      <c r="Q92" s="939"/>
      <c r="R92" s="977"/>
      <c r="S92" s="938"/>
      <c r="T92" s="938"/>
      <c r="U92" s="938"/>
      <c r="V92" s="938"/>
      <c r="W92" s="938"/>
      <c r="X92" s="938"/>
      <c r="Y92" s="938"/>
      <c r="Z92" s="938"/>
      <c r="AA92" s="938"/>
      <c r="AB92" s="978"/>
      <c r="AC92" s="667"/>
      <c r="AD92" s="667"/>
      <c r="AE92" s="667"/>
      <c r="AF92" s="667"/>
      <c r="AG92" s="667"/>
      <c r="AH92" s="667"/>
      <c r="AI92" s="667"/>
      <c r="AJ92" s="667"/>
      <c r="AK92" s="667"/>
      <c r="AL92" s="667"/>
      <c r="AM92" s="667"/>
      <c r="AN92" s="667"/>
      <c r="AO92" s="667"/>
      <c r="AP92" s="667"/>
      <c r="AQ92" s="667"/>
      <c r="AR92" s="667"/>
      <c r="AS92" s="667"/>
      <c r="AT92" s="667"/>
      <c r="AU92" s="667"/>
      <c r="AV92" s="667"/>
      <c r="AW92" s="667"/>
      <c r="AX92" s="667"/>
      <c r="AY92" s="667"/>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304"/>
      <c r="CC92" s="2154"/>
      <c r="CD92" s="2154"/>
      <c r="CE92" s="2154"/>
      <c r="CF92" s="2154"/>
      <c r="CG92" s="2154"/>
      <c r="CH92" s="2154"/>
      <c r="CI92" s="2154"/>
      <c r="CJ92" s="2154"/>
      <c r="CK92" s="2154"/>
      <c r="CL92" s="2154"/>
      <c r="CM92" s="2154"/>
      <c r="CN92" s="2154"/>
      <c r="CO92" s="2154"/>
      <c r="CP92" s="2154"/>
      <c r="CQ92" s="2154"/>
      <c r="CR92" s="2154"/>
      <c r="CS92" s="2154"/>
      <c r="CT92" s="2154"/>
      <c r="CU92" s="2154"/>
      <c r="CV92" s="2154"/>
      <c r="CW92" s="2154"/>
      <c r="CX92" s="2154"/>
      <c r="CY92" s="2154"/>
      <c r="CZ92" s="2154"/>
    </row>
    <row r="93" s="399" customFormat="true" ht="15" customHeight="true" x14ac:dyDescent="0.2">
      <c r="A93" s="867"/>
      <c r="B93" s="893"/>
      <c r="C93" s="775"/>
      <c r="D93" s="776"/>
      <c r="E93" s="776"/>
      <c r="F93" s="776"/>
      <c r="G93" s="845"/>
      <c r="H93" s="831"/>
      <c r="I93" s="776"/>
      <c r="J93" s="776"/>
      <c r="K93" s="776"/>
      <c r="L93" s="800"/>
      <c r="M93" s="775"/>
      <c r="N93" s="776"/>
      <c r="O93" s="776"/>
      <c r="P93" s="776"/>
      <c r="Q93" s="845"/>
      <c r="R93" s="831"/>
      <c r="S93" s="776"/>
      <c r="T93" s="776"/>
      <c r="U93" s="776"/>
      <c r="V93" s="776"/>
      <c r="W93" s="776"/>
      <c r="X93" s="776"/>
      <c r="Y93" s="776"/>
      <c r="Z93" s="776"/>
      <c r="AA93" s="776"/>
      <c r="AB93" s="800"/>
      <c r="AC93" s="667"/>
      <c r="AD93" s="667"/>
      <c r="AE93" s="667"/>
      <c r="AF93" s="667"/>
      <c r="AG93" s="667"/>
      <c r="AH93" s="667"/>
      <c r="AI93" s="667"/>
      <c r="AJ93" s="667"/>
      <c r="AK93" s="667"/>
      <c r="AL93" s="667"/>
      <c r="AM93" s="667"/>
      <c r="AN93" s="667"/>
      <c r="AO93" s="667"/>
      <c r="AP93" s="667"/>
      <c r="AQ93" s="667"/>
      <c r="AR93" s="667"/>
      <c r="AS93" s="667"/>
      <c r="AT93" s="667"/>
      <c r="AU93" s="667"/>
      <c r="AV93" s="667"/>
      <c r="AW93" s="667"/>
      <c r="AX93" s="667"/>
      <c r="AY93" s="667"/>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304"/>
      <c r="CC93" s="2154"/>
      <c r="CD93" s="2154"/>
      <c r="CE93" s="2154"/>
      <c r="CF93" s="2154"/>
      <c r="CG93" s="2154"/>
      <c r="CH93" s="2154"/>
      <c r="CI93" s="2154"/>
      <c r="CJ93" s="2154"/>
      <c r="CK93" s="2154"/>
      <c r="CL93" s="2154"/>
      <c r="CM93" s="2154"/>
      <c r="CN93" s="2154"/>
      <c r="CO93" s="2154"/>
      <c r="CP93" s="2154"/>
      <c r="CQ93" s="2154"/>
      <c r="CR93" s="2154"/>
      <c r="CS93" s="2154"/>
      <c r="CT93" s="2154"/>
      <c r="CU93" s="2154"/>
      <c r="CV93" s="2154"/>
      <c r="CW93" s="2154"/>
      <c r="CX93" s="2154"/>
      <c r="CY93" s="2154"/>
      <c r="CZ93" s="2154"/>
    </row>
    <row r="94" s="399" customFormat="true" ht="15" customHeight="true" x14ac:dyDescent="0.2">
      <c r="A94" s="1108"/>
      <c r="B94" s="893"/>
      <c r="C94" s="775"/>
      <c r="D94" s="777"/>
      <c r="E94" s="777"/>
      <c r="F94" s="777"/>
      <c r="G94" s="846"/>
      <c r="H94" s="831"/>
      <c r="I94" s="777"/>
      <c r="J94" s="777"/>
      <c r="K94" s="777"/>
      <c r="L94" s="801"/>
      <c r="M94" s="775"/>
      <c r="N94" s="777"/>
      <c r="O94" s="777"/>
      <c r="P94" s="777"/>
      <c r="Q94" s="846"/>
      <c r="R94" s="831"/>
      <c r="S94" s="777"/>
      <c r="T94" s="777"/>
      <c r="U94" s="777"/>
      <c r="V94" s="777"/>
      <c r="W94" s="777"/>
      <c r="X94" s="777"/>
      <c r="Y94" s="777"/>
      <c r="Z94" s="777"/>
      <c r="AA94" s="777"/>
      <c r="AB94" s="801"/>
      <c r="AC94" s="667"/>
      <c r="AD94" s="667"/>
      <c r="AE94" s="667"/>
      <c r="AF94" s="667"/>
      <c r="AG94" s="667"/>
      <c r="AH94" s="667"/>
      <c r="AI94" s="667"/>
      <c r="AJ94" s="667"/>
      <c r="AK94" s="667"/>
      <c r="AL94" s="667"/>
      <c r="AM94" s="667"/>
      <c r="AN94" s="667"/>
      <c r="AO94" s="667"/>
      <c r="AP94" s="667"/>
      <c r="AQ94" s="667"/>
      <c r="AR94" s="667"/>
      <c r="AS94" s="667"/>
      <c r="AT94" s="667"/>
      <c r="AU94" s="667"/>
      <c r="AV94" s="667"/>
      <c r="AW94" s="667"/>
      <c r="AX94" s="667"/>
      <c r="AY94" s="667"/>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304"/>
      <c r="CC94" s="2154"/>
      <c r="CD94" s="2154"/>
      <c r="CE94" s="2154"/>
      <c r="CF94" s="2154"/>
      <c r="CG94" s="2154"/>
      <c r="CH94" s="2154"/>
      <c r="CI94" s="2154"/>
      <c r="CJ94" s="2154"/>
      <c r="CK94" s="2154"/>
      <c r="CL94" s="2154"/>
      <c r="CM94" s="2154"/>
      <c r="CN94" s="2154"/>
      <c r="CO94" s="2154"/>
      <c r="CP94" s="2154"/>
      <c r="CQ94" s="2154"/>
      <c r="CR94" s="2154"/>
      <c r="CS94" s="2154"/>
      <c r="CT94" s="2154"/>
      <c r="CU94" s="2154"/>
      <c r="CV94" s="2154"/>
      <c r="CW94" s="2154"/>
      <c r="CX94" s="2154"/>
      <c r="CY94" s="2154"/>
      <c r="CZ94" s="2154"/>
    </row>
    <row r="95" s="399" customFormat="true" ht="15" customHeight="true" x14ac:dyDescent="0.2">
      <c r="A95" s="867"/>
      <c r="B95" s="894"/>
      <c r="C95" s="979"/>
      <c r="D95" s="980"/>
      <c r="E95" s="980"/>
      <c r="F95" s="980"/>
      <c r="G95" s="981"/>
      <c r="H95" s="982"/>
      <c r="I95" s="980"/>
      <c r="J95" s="980"/>
      <c r="K95" s="980"/>
      <c r="L95" s="983"/>
      <c r="M95" s="979"/>
      <c r="N95" s="980"/>
      <c r="O95" s="980"/>
      <c r="P95" s="980"/>
      <c r="Q95" s="981"/>
      <c r="R95" s="982"/>
      <c r="S95" s="980"/>
      <c r="T95" s="980"/>
      <c r="U95" s="980"/>
      <c r="V95" s="980"/>
      <c r="W95" s="980"/>
      <c r="X95" s="980"/>
      <c r="Y95" s="980"/>
      <c r="Z95" s="980"/>
      <c r="AA95" s="980"/>
      <c r="AB95" s="983"/>
      <c r="AC95" s="667"/>
      <c r="AD95" s="667"/>
      <c r="AE95" s="667"/>
      <c r="AF95" s="667"/>
      <c r="AG95" s="667"/>
      <c r="AH95" s="667"/>
      <c r="AI95" s="667"/>
      <c r="AJ95" s="667"/>
      <c r="AK95" s="667"/>
      <c r="AL95" s="667"/>
      <c r="AM95" s="667"/>
      <c r="AN95" s="667"/>
      <c r="AO95" s="667"/>
      <c r="AP95" s="667"/>
      <c r="AQ95" s="667"/>
      <c r="AR95" s="667"/>
      <c r="AS95" s="667"/>
      <c r="AT95" s="667"/>
      <c r="AU95" s="667"/>
      <c r="AV95" s="667"/>
      <c r="AW95" s="667"/>
      <c r="AX95" s="667"/>
      <c r="AY95" s="667"/>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304"/>
      <c r="CC95" s="2154"/>
      <c r="CD95" s="2154"/>
      <c r="CE95" s="2154"/>
      <c r="CF95" s="2154"/>
      <c r="CG95" s="2154"/>
      <c r="CH95" s="2154"/>
      <c r="CI95" s="2154"/>
      <c r="CJ95" s="2154"/>
      <c r="CK95" s="2154"/>
      <c r="CL95" s="2154"/>
      <c r="CM95" s="2154"/>
      <c r="CN95" s="2154"/>
      <c r="CO95" s="2154"/>
      <c r="CP95" s="2154"/>
      <c r="CQ95" s="2154"/>
      <c r="CR95" s="2154"/>
      <c r="CS95" s="2154"/>
      <c r="CT95" s="2154"/>
      <c r="CU95" s="2154"/>
      <c r="CV95" s="2154"/>
      <c r="CW95" s="2154"/>
      <c r="CX95" s="2154"/>
      <c r="CY95" s="2154"/>
      <c r="CZ95" s="2154"/>
    </row>
    <row r="96" s="131" customFormat="true" ht="15" customHeight="true" x14ac:dyDescent="0.2">
      <c r="A96" s="1108"/>
      <c r="B96" s="894"/>
      <c r="C96" s="979"/>
      <c r="D96" s="980"/>
      <c r="E96" s="980"/>
      <c r="F96" s="980"/>
      <c r="G96" s="981"/>
      <c r="H96" s="982"/>
      <c r="I96" s="980"/>
      <c r="J96" s="980"/>
      <c r="K96" s="980"/>
      <c r="L96" s="983"/>
      <c r="M96" s="979"/>
      <c r="N96" s="980"/>
      <c r="O96" s="980"/>
      <c r="P96" s="980"/>
      <c r="Q96" s="981"/>
      <c r="R96" s="982"/>
      <c r="S96" s="980"/>
      <c r="T96" s="980"/>
      <c r="U96" s="980"/>
      <c r="V96" s="980"/>
      <c r="W96" s="980"/>
      <c r="X96" s="980"/>
      <c r="Y96" s="980"/>
      <c r="Z96" s="980"/>
      <c r="AA96" s="980"/>
      <c r="AB96" s="983"/>
      <c r="AC96" s="667"/>
      <c r="AD96" s="667"/>
      <c r="AE96" s="667"/>
      <c r="AF96" s="667"/>
      <c r="AG96" s="667"/>
      <c r="AH96" s="667"/>
      <c r="AI96" s="667"/>
      <c r="AJ96" s="667"/>
      <c r="AK96" s="667"/>
      <c r="AL96" s="667"/>
      <c r="AM96" s="667"/>
      <c r="AN96" s="667"/>
      <c r="AO96" s="667"/>
      <c r="AP96" s="667"/>
      <c r="AQ96" s="667"/>
      <c r="AR96" s="667"/>
      <c r="AS96" s="667"/>
      <c r="AT96" s="667"/>
      <c r="AU96" s="667"/>
      <c r="AV96" s="667"/>
      <c r="AW96" s="667"/>
      <c r="AX96" s="667"/>
      <c r="AY96" s="667"/>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304"/>
      <c r="CC96" s="2154"/>
      <c r="CD96" s="2154"/>
      <c r="CE96" s="2154"/>
      <c r="CF96" s="2154"/>
      <c r="CG96" s="2154"/>
      <c r="CH96" s="2154"/>
      <c r="CI96" s="2154"/>
      <c r="CJ96" s="2154"/>
      <c r="CK96" s="2154"/>
      <c r="CL96" s="2154"/>
      <c r="CM96" s="2154"/>
      <c r="CN96" s="2154"/>
      <c r="CO96" s="2154"/>
      <c r="CP96" s="2154"/>
      <c r="CQ96" s="2154"/>
      <c r="CR96" s="2154"/>
      <c r="CS96" s="2154"/>
      <c r="CT96" s="2154"/>
      <c r="CU96" s="2154"/>
      <c r="CV96" s="2154"/>
      <c r="CW96" s="2154"/>
      <c r="CX96" s="2154"/>
      <c r="CY96" s="2154"/>
      <c r="CZ96" s="2154"/>
    </row>
    <row r="97" s="131" customFormat="true" ht="15" customHeight="true" x14ac:dyDescent="0.2">
      <c r="A97" s="867"/>
      <c r="B97" s="894"/>
      <c r="C97" s="979"/>
      <c r="D97" s="980"/>
      <c r="E97" s="980"/>
      <c r="F97" s="980"/>
      <c r="G97" s="981"/>
      <c r="H97" s="982"/>
      <c r="I97" s="980"/>
      <c r="J97" s="980"/>
      <c r="K97" s="980"/>
      <c r="L97" s="983"/>
      <c r="M97" s="979"/>
      <c r="N97" s="980"/>
      <c r="O97" s="980"/>
      <c r="P97" s="980"/>
      <c r="Q97" s="981"/>
      <c r="R97" s="982"/>
      <c r="S97" s="980"/>
      <c r="T97" s="980"/>
      <c r="U97" s="980"/>
      <c r="V97" s="980"/>
      <c r="W97" s="980"/>
      <c r="X97" s="980"/>
      <c r="Y97" s="980"/>
      <c r="Z97" s="980"/>
      <c r="AA97" s="980"/>
      <c r="AB97" s="983"/>
      <c r="AC97" s="667"/>
      <c r="AD97" s="667"/>
      <c r="AE97" s="667"/>
      <c r="AF97" s="667"/>
      <c r="AG97" s="667"/>
      <c r="AH97" s="667"/>
      <c r="AI97" s="667"/>
      <c r="AJ97" s="667"/>
      <c r="AK97" s="667"/>
      <c r="AL97" s="667"/>
      <c r="AM97" s="667"/>
      <c r="AN97" s="667"/>
      <c r="AO97" s="667"/>
      <c r="AP97" s="667"/>
      <c r="AQ97" s="667"/>
      <c r="AR97" s="667"/>
      <c r="AS97" s="667"/>
      <c r="AT97" s="667"/>
      <c r="AU97" s="667"/>
      <c r="AV97" s="667"/>
      <c r="AW97" s="667"/>
      <c r="AX97" s="667"/>
      <c r="AY97" s="667"/>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304"/>
      <c r="CC97" s="2154"/>
      <c r="CD97" s="2154"/>
      <c r="CE97" s="2154"/>
      <c r="CF97" s="2154"/>
      <c r="CG97" s="2154"/>
      <c r="CH97" s="2154"/>
      <c r="CI97" s="2154"/>
      <c r="CJ97" s="2154"/>
      <c r="CK97" s="2154"/>
      <c r="CL97" s="2154"/>
      <c r="CM97" s="2154"/>
      <c r="CN97" s="2154"/>
      <c r="CO97" s="2154"/>
      <c r="CP97" s="2154"/>
      <c r="CQ97" s="2154"/>
      <c r="CR97" s="2154"/>
      <c r="CS97" s="2154"/>
      <c r="CT97" s="2154"/>
      <c r="CU97" s="2154"/>
      <c r="CV97" s="2154"/>
      <c r="CW97" s="2154"/>
      <c r="CX97" s="2154"/>
      <c r="CY97" s="2154"/>
      <c r="CZ97" s="2154"/>
    </row>
    <row r="98" s="131" customFormat="true" ht="15" customHeight="true" x14ac:dyDescent="0.2">
      <c r="A98" s="1108"/>
      <c r="B98" s="894"/>
      <c r="C98" s="979"/>
      <c r="D98" s="980"/>
      <c r="E98" s="980"/>
      <c r="F98" s="980"/>
      <c r="G98" s="981"/>
      <c r="H98" s="982"/>
      <c r="I98" s="980"/>
      <c r="J98" s="980"/>
      <c r="K98" s="980"/>
      <c r="L98" s="983"/>
      <c r="M98" s="979"/>
      <c r="N98" s="980"/>
      <c r="O98" s="980"/>
      <c r="P98" s="980"/>
      <c r="Q98" s="981"/>
      <c r="R98" s="982"/>
      <c r="S98" s="980"/>
      <c r="T98" s="980"/>
      <c r="U98" s="980"/>
      <c r="V98" s="980"/>
      <c r="W98" s="980"/>
      <c r="X98" s="980"/>
      <c r="Y98" s="980"/>
      <c r="Z98" s="980"/>
      <c r="AA98" s="980"/>
      <c r="AB98" s="983"/>
      <c r="AC98" s="667"/>
      <c r="AD98" s="667"/>
      <c r="AE98" s="667"/>
      <c r="AF98" s="667"/>
      <c r="AG98" s="667"/>
      <c r="AH98" s="667"/>
      <c r="AI98" s="667"/>
      <c r="AJ98" s="667"/>
      <c r="AK98" s="667"/>
      <c r="AL98" s="667"/>
      <c r="AM98" s="667"/>
      <c r="AN98" s="667"/>
      <c r="AO98" s="667"/>
      <c r="AP98" s="667"/>
      <c r="AQ98" s="667"/>
      <c r="AR98" s="667"/>
      <c r="AS98" s="667"/>
      <c r="AT98" s="667"/>
      <c r="AU98" s="667"/>
      <c r="AV98" s="667"/>
      <c r="AW98" s="667"/>
      <c r="AX98" s="667"/>
      <c r="AY98" s="667"/>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304"/>
      <c r="CC98" s="2154"/>
      <c r="CD98" s="2154"/>
      <c r="CE98" s="2154"/>
      <c r="CF98" s="2154"/>
      <c r="CG98" s="2154"/>
      <c r="CH98" s="2154"/>
      <c r="CI98" s="2154"/>
      <c r="CJ98" s="2154"/>
      <c r="CK98" s="2154"/>
      <c r="CL98" s="2154"/>
      <c r="CM98" s="2154"/>
      <c r="CN98" s="2154"/>
      <c r="CO98" s="2154"/>
      <c r="CP98" s="2154"/>
      <c r="CQ98" s="2154"/>
      <c r="CR98" s="2154"/>
      <c r="CS98" s="2154"/>
      <c r="CT98" s="2154"/>
      <c r="CU98" s="2154"/>
      <c r="CV98" s="2154"/>
      <c r="CW98" s="2154"/>
      <c r="CX98" s="2154"/>
      <c r="CY98" s="2154"/>
      <c r="CZ98" s="2154"/>
    </row>
    <row r="99" s="131" customFormat="true" ht="15" customHeight="true" x14ac:dyDescent="0.2">
      <c r="A99" s="1108"/>
      <c r="B99" s="894"/>
      <c r="C99" s="979"/>
      <c r="D99" s="980"/>
      <c r="E99" s="980"/>
      <c r="F99" s="980"/>
      <c r="G99" s="981"/>
      <c r="H99" s="982"/>
      <c r="I99" s="980"/>
      <c r="J99" s="980"/>
      <c r="K99" s="980"/>
      <c r="L99" s="983"/>
      <c r="M99" s="979"/>
      <c r="N99" s="980"/>
      <c r="O99" s="980"/>
      <c r="P99" s="980"/>
      <c r="Q99" s="981"/>
      <c r="R99" s="982"/>
      <c r="S99" s="980"/>
      <c r="T99" s="980"/>
      <c r="U99" s="980"/>
      <c r="V99" s="980"/>
      <c r="W99" s="980"/>
      <c r="X99" s="980"/>
      <c r="Y99" s="980"/>
      <c r="Z99" s="980"/>
      <c r="AA99" s="980"/>
      <c r="AB99" s="983"/>
      <c r="AC99" s="667"/>
      <c r="AD99" s="667"/>
      <c r="AE99" s="667"/>
      <c r="AF99" s="667"/>
      <c r="AG99" s="667"/>
      <c r="AH99" s="667"/>
      <c r="AI99" s="667"/>
      <c r="AJ99" s="667"/>
      <c r="AK99" s="667"/>
      <c r="AL99" s="667"/>
      <c r="AM99" s="667"/>
      <c r="AN99" s="667"/>
      <c r="AO99" s="667"/>
      <c r="AP99" s="667"/>
      <c r="AQ99" s="667"/>
      <c r="AR99" s="667"/>
      <c r="AS99" s="667"/>
      <c r="AT99" s="667"/>
      <c r="AU99" s="667"/>
      <c r="AV99" s="667"/>
      <c r="AW99" s="667"/>
      <c r="AX99" s="667"/>
      <c r="AY99" s="667"/>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304"/>
      <c r="CC99" s="2154"/>
      <c r="CD99" s="2154"/>
      <c r="CE99" s="2154"/>
      <c r="CF99" s="2154"/>
      <c r="CG99" s="2154"/>
      <c r="CH99" s="2154"/>
      <c r="CI99" s="2154"/>
      <c r="CJ99" s="2154"/>
      <c r="CK99" s="2154"/>
      <c r="CL99" s="2154"/>
      <c r="CM99" s="2154"/>
      <c r="CN99" s="2154"/>
      <c r="CO99" s="2154"/>
      <c r="CP99" s="2154"/>
      <c r="CQ99" s="2154"/>
      <c r="CR99" s="2154"/>
      <c r="CS99" s="2154"/>
      <c r="CT99" s="2154"/>
      <c r="CU99" s="2154"/>
      <c r="CV99" s="2154"/>
      <c r="CW99" s="2154"/>
      <c r="CX99" s="2154"/>
      <c r="CY99" s="2154"/>
      <c r="CZ99" s="2154"/>
    </row>
    <row r="100" s="131" customFormat="true" ht="15" customHeight="true" x14ac:dyDescent="0.2">
      <c r="A100" s="1108"/>
      <c r="B100" s="894"/>
      <c r="C100" s="979"/>
      <c r="D100" s="980"/>
      <c r="E100" s="980"/>
      <c r="F100" s="980"/>
      <c r="G100" s="981"/>
      <c r="H100" s="982"/>
      <c r="I100" s="980"/>
      <c r="J100" s="980"/>
      <c r="K100" s="980"/>
      <c r="L100" s="983"/>
      <c r="M100" s="979"/>
      <c r="N100" s="980"/>
      <c r="O100" s="980"/>
      <c r="P100" s="980"/>
      <c r="Q100" s="981"/>
      <c r="R100" s="982"/>
      <c r="S100" s="980"/>
      <c r="T100" s="980"/>
      <c r="U100" s="980"/>
      <c r="V100" s="980"/>
      <c r="W100" s="980"/>
      <c r="X100" s="980"/>
      <c r="Y100" s="980"/>
      <c r="Z100" s="980"/>
      <c r="AA100" s="980"/>
      <c r="AB100" s="983"/>
      <c r="AC100" s="667"/>
      <c r="AD100" s="667"/>
      <c r="AE100" s="667"/>
      <c r="AF100" s="667"/>
      <c r="AG100" s="667"/>
      <c r="AH100" s="667"/>
      <c r="AI100" s="667"/>
      <c r="AJ100" s="667"/>
      <c r="AK100" s="667"/>
      <c r="AL100" s="667"/>
      <c r="AM100" s="667"/>
      <c r="AN100" s="667"/>
      <c r="AO100" s="667"/>
      <c r="AP100" s="667"/>
      <c r="AQ100" s="667"/>
      <c r="AR100" s="667"/>
      <c r="AS100" s="667"/>
      <c r="AT100" s="667"/>
      <c r="AU100" s="667"/>
      <c r="AV100" s="667"/>
      <c r="AW100" s="667"/>
      <c r="AX100" s="667"/>
      <c r="AY100" s="667"/>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304"/>
      <c r="CC100" s="2154"/>
      <c r="CD100" s="2154"/>
      <c r="CE100" s="2154"/>
      <c r="CF100" s="2154"/>
      <c r="CG100" s="2154"/>
      <c r="CH100" s="2154"/>
      <c r="CI100" s="2154"/>
      <c r="CJ100" s="2154"/>
      <c r="CK100" s="2154"/>
      <c r="CL100" s="2154"/>
      <c r="CM100" s="2154"/>
      <c r="CN100" s="2154"/>
      <c r="CO100" s="2154"/>
      <c r="CP100" s="2154"/>
      <c r="CQ100" s="2154"/>
      <c r="CR100" s="2154"/>
      <c r="CS100" s="2154"/>
      <c r="CT100" s="2154"/>
      <c r="CU100" s="2154"/>
      <c r="CV100" s="2154"/>
      <c r="CW100" s="2154"/>
      <c r="CX100" s="2154"/>
      <c r="CY100" s="2154"/>
      <c r="CZ100" s="2154"/>
    </row>
    <row r="101" s="131" customFormat="true" ht="15" customHeight="true" x14ac:dyDescent="0.2">
      <c r="A101" s="867"/>
      <c r="B101" s="894"/>
      <c r="C101" s="979"/>
      <c r="D101" s="980"/>
      <c r="E101" s="980"/>
      <c r="F101" s="980"/>
      <c r="G101" s="981"/>
      <c r="H101" s="982"/>
      <c r="I101" s="980"/>
      <c r="J101" s="980"/>
      <c r="K101" s="980"/>
      <c r="L101" s="983"/>
      <c r="M101" s="979"/>
      <c r="N101" s="980"/>
      <c r="O101" s="980"/>
      <c r="P101" s="980"/>
      <c r="Q101" s="981"/>
      <c r="R101" s="982"/>
      <c r="S101" s="980"/>
      <c r="T101" s="980"/>
      <c r="U101" s="980"/>
      <c r="V101" s="980"/>
      <c r="W101" s="980"/>
      <c r="X101" s="980"/>
      <c r="Y101" s="980"/>
      <c r="Z101" s="980"/>
      <c r="AA101" s="980"/>
      <c r="AB101" s="983"/>
      <c r="AC101" s="667"/>
      <c r="AD101" s="667"/>
      <c r="AE101" s="667"/>
      <c r="AF101" s="667"/>
      <c r="AG101" s="667"/>
      <c r="AH101" s="667"/>
      <c r="AI101" s="667"/>
      <c r="AJ101" s="667"/>
      <c r="AK101" s="667"/>
      <c r="AL101" s="667"/>
      <c r="AM101" s="667"/>
      <c r="AN101" s="667"/>
      <c r="AO101" s="667"/>
      <c r="AP101" s="667"/>
      <c r="AQ101" s="667"/>
      <c r="AR101" s="667"/>
      <c r="AS101" s="667"/>
      <c r="AT101" s="667"/>
      <c r="AU101" s="667"/>
      <c r="AV101" s="667"/>
      <c r="AW101" s="667"/>
      <c r="AX101" s="667"/>
      <c r="AY101" s="667"/>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304"/>
      <c r="CC101" s="2154"/>
      <c r="CD101" s="2154"/>
      <c r="CE101" s="2154"/>
      <c r="CF101" s="2154"/>
      <c r="CG101" s="2154"/>
      <c r="CH101" s="2154"/>
      <c r="CI101" s="2154"/>
      <c r="CJ101" s="2154"/>
      <c r="CK101" s="2154"/>
      <c r="CL101" s="2154"/>
      <c r="CM101" s="2154"/>
      <c r="CN101" s="2154"/>
      <c r="CO101" s="2154"/>
      <c r="CP101" s="2154"/>
      <c r="CQ101" s="2154"/>
      <c r="CR101" s="2154"/>
      <c r="CS101" s="2154"/>
      <c r="CT101" s="2154"/>
      <c r="CU101" s="2154"/>
      <c r="CV101" s="2154"/>
      <c r="CW101" s="2154"/>
      <c r="CX101" s="2154"/>
      <c r="CY101" s="2154"/>
      <c r="CZ101" s="2154"/>
    </row>
    <row r="102" s="131" customFormat="true" ht="15" customHeight="true" x14ac:dyDescent="0.2">
      <c r="A102" s="1108"/>
      <c r="B102" s="894"/>
      <c r="C102" s="979"/>
      <c r="D102" s="980"/>
      <c r="E102" s="980"/>
      <c r="F102" s="980"/>
      <c r="G102" s="981"/>
      <c r="H102" s="982"/>
      <c r="I102" s="980"/>
      <c r="J102" s="980"/>
      <c r="K102" s="980"/>
      <c r="L102" s="983"/>
      <c r="M102" s="979"/>
      <c r="N102" s="980"/>
      <c r="O102" s="980"/>
      <c r="P102" s="980"/>
      <c r="Q102" s="981"/>
      <c r="R102" s="982"/>
      <c r="S102" s="980"/>
      <c r="T102" s="980"/>
      <c r="U102" s="980"/>
      <c r="V102" s="980"/>
      <c r="W102" s="980"/>
      <c r="X102" s="980"/>
      <c r="Y102" s="980"/>
      <c r="Z102" s="980"/>
      <c r="AA102" s="980"/>
      <c r="AB102" s="983"/>
      <c r="AC102" s="667"/>
      <c r="AD102" s="667"/>
      <c r="AE102" s="667"/>
      <c r="AF102" s="667"/>
      <c r="AG102" s="667"/>
      <c r="AH102" s="667"/>
      <c r="AI102" s="667"/>
      <c r="AJ102" s="667"/>
      <c r="AK102" s="667"/>
      <c r="AL102" s="667"/>
      <c r="AM102" s="667"/>
      <c r="AN102" s="667"/>
      <c r="AO102" s="667"/>
      <c r="AP102" s="667"/>
      <c r="AQ102" s="667"/>
      <c r="AR102" s="667"/>
      <c r="AS102" s="667"/>
      <c r="AT102" s="667"/>
      <c r="AU102" s="667"/>
      <c r="AV102" s="667"/>
      <c r="AW102" s="667"/>
      <c r="AX102" s="667"/>
      <c r="AY102" s="667"/>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304"/>
      <c r="CC102" s="2154"/>
      <c r="CD102" s="2154"/>
      <c r="CE102" s="2154"/>
      <c r="CF102" s="2154"/>
      <c r="CG102" s="2154"/>
      <c r="CH102" s="2154"/>
      <c r="CI102" s="2154"/>
      <c r="CJ102" s="2154"/>
      <c r="CK102" s="2154"/>
      <c r="CL102" s="2154"/>
      <c r="CM102" s="2154"/>
      <c r="CN102" s="2154"/>
      <c r="CO102" s="2154"/>
      <c r="CP102" s="2154"/>
      <c r="CQ102" s="2154"/>
      <c r="CR102" s="2154"/>
      <c r="CS102" s="2154"/>
      <c r="CT102" s="2154"/>
      <c r="CU102" s="2154"/>
      <c r="CV102" s="2154"/>
      <c r="CW102" s="2154"/>
      <c r="CX102" s="2154"/>
      <c r="CY102" s="2154"/>
      <c r="CZ102" s="2154"/>
    </row>
    <row r="103" s="131" customFormat="true" ht="15" customHeight="true" x14ac:dyDescent="0.2">
      <c r="A103" s="1108"/>
      <c r="B103" s="894"/>
      <c r="C103" s="979"/>
      <c r="D103" s="980"/>
      <c r="E103" s="980"/>
      <c r="F103" s="980"/>
      <c r="G103" s="981"/>
      <c r="H103" s="982"/>
      <c r="I103" s="980"/>
      <c r="J103" s="980"/>
      <c r="K103" s="980"/>
      <c r="L103" s="983"/>
      <c r="M103" s="979"/>
      <c r="N103" s="980"/>
      <c r="O103" s="980"/>
      <c r="P103" s="980"/>
      <c r="Q103" s="981"/>
      <c r="R103" s="982"/>
      <c r="S103" s="980"/>
      <c r="T103" s="980"/>
      <c r="U103" s="980"/>
      <c r="V103" s="980"/>
      <c r="W103" s="980"/>
      <c r="X103" s="980"/>
      <c r="Y103" s="980"/>
      <c r="Z103" s="980"/>
      <c r="AA103" s="980"/>
      <c r="AB103" s="983"/>
      <c r="AC103" s="667"/>
      <c r="AD103" s="667"/>
      <c r="AE103" s="667"/>
      <c r="AF103" s="667"/>
      <c r="AG103" s="667"/>
      <c r="AH103" s="667"/>
      <c r="AI103" s="667"/>
      <c r="AJ103" s="667"/>
      <c r="AK103" s="667"/>
      <c r="AL103" s="667"/>
      <c r="AM103" s="667"/>
      <c r="AN103" s="667"/>
      <c r="AO103" s="667"/>
      <c r="AP103" s="667"/>
      <c r="AQ103" s="667"/>
      <c r="AR103" s="667"/>
      <c r="AS103" s="667"/>
      <c r="AT103" s="667"/>
      <c r="AU103" s="667"/>
      <c r="AV103" s="667"/>
      <c r="AW103" s="667"/>
      <c r="AX103" s="667"/>
      <c r="AY103" s="667"/>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304"/>
      <c r="CC103" s="2154"/>
      <c r="CD103" s="2154"/>
      <c r="CE103" s="2154"/>
      <c r="CF103" s="2154"/>
      <c r="CG103" s="2154"/>
      <c r="CH103" s="2154"/>
      <c r="CI103" s="2154"/>
      <c r="CJ103" s="2154"/>
      <c r="CK103" s="2154"/>
      <c r="CL103" s="2154"/>
      <c r="CM103" s="2154"/>
      <c r="CN103" s="2154"/>
      <c r="CO103" s="2154"/>
      <c r="CP103" s="2154"/>
      <c r="CQ103" s="2154"/>
      <c r="CR103" s="2154"/>
      <c r="CS103" s="2154"/>
      <c r="CT103" s="2154"/>
      <c r="CU103" s="2154"/>
      <c r="CV103" s="2154"/>
      <c r="CW103" s="2154"/>
      <c r="CX103" s="2154"/>
      <c r="CY103" s="2154"/>
      <c r="CZ103" s="2154"/>
    </row>
    <row r="104" s="131" customFormat="true" ht="15" customHeight="true" x14ac:dyDescent="0.2">
      <c r="A104" s="1108"/>
      <c r="B104" s="894"/>
      <c r="C104" s="979"/>
      <c r="D104" s="980"/>
      <c r="E104" s="980"/>
      <c r="F104" s="980"/>
      <c r="G104" s="981"/>
      <c r="H104" s="982"/>
      <c r="I104" s="980"/>
      <c r="J104" s="980"/>
      <c r="K104" s="980"/>
      <c r="L104" s="983"/>
      <c r="M104" s="979"/>
      <c r="N104" s="980"/>
      <c r="O104" s="980"/>
      <c r="P104" s="980"/>
      <c r="Q104" s="981"/>
      <c r="R104" s="982"/>
      <c r="S104" s="980"/>
      <c r="T104" s="980"/>
      <c r="U104" s="980"/>
      <c r="V104" s="980"/>
      <c r="W104" s="980"/>
      <c r="X104" s="980"/>
      <c r="Y104" s="980"/>
      <c r="Z104" s="980"/>
      <c r="AA104" s="980"/>
      <c r="AB104" s="983"/>
      <c r="AC104" s="667"/>
      <c r="AD104" s="667"/>
      <c r="AE104" s="667"/>
      <c r="AF104" s="667"/>
      <c r="AG104" s="667"/>
      <c r="AH104" s="667"/>
      <c r="AI104" s="667"/>
      <c r="AJ104" s="667"/>
      <c r="AK104" s="667"/>
      <c r="AL104" s="667"/>
      <c r="AM104" s="667"/>
      <c r="AN104" s="667"/>
      <c r="AO104" s="667"/>
      <c r="AP104" s="667"/>
      <c r="AQ104" s="667"/>
      <c r="AR104" s="667"/>
      <c r="AS104" s="667"/>
      <c r="AT104" s="667"/>
      <c r="AU104" s="667"/>
      <c r="AV104" s="667"/>
      <c r="AW104" s="667"/>
      <c r="AX104" s="667"/>
      <c r="AY104" s="667"/>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304"/>
      <c r="CC104" s="2154"/>
      <c r="CD104" s="2154"/>
      <c r="CE104" s="2154"/>
      <c r="CF104" s="2154"/>
      <c r="CG104" s="2154"/>
      <c r="CH104" s="2154"/>
      <c r="CI104" s="2154"/>
      <c r="CJ104" s="2154"/>
      <c r="CK104" s="2154"/>
      <c r="CL104" s="2154"/>
      <c r="CM104" s="2154"/>
      <c r="CN104" s="2154"/>
      <c r="CO104" s="2154"/>
      <c r="CP104" s="2154"/>
      <c r="CQ104" s="2154"/>
      <c r="CR104" s="2154"/>
      <c r="CS104" s="2154"/>
      <c r="CT104" s="2154"/>
      <c r="CU104" s="2154"/>
      <c r="CV104" s="2154"/>
      <c r="CW104" s="2154"/>
      <c r="CX104" s="2154"/>
      <c r="CY104" s="2154"/>
      <c r="CZ104" s="2154"/>
    </row>
    <row r="105" s="131" customFormat="true" ht="15" customHeight="true" x14ac:dyDescent="0.2">
      <c r="A105" s="889"/>
      <c r="B105" s="895"/>
      <c r="C105" s="984"/>
      <c r="D105" s="985"/>
      <c r="E105" s="985"/>
      <c r="F105" s="985"/>
      <c r="G105" s="986"/>
      <c r="H105" s="987"/>
      <c r="I105" s="985"/>
      <c r="J105" s="985"/>
      <c r="K105" s="985"/>
      <c r="L105" s="988"/>
      <c r="M105" s="984"/>
      <c r="N105" s="985"/>
      <c r="O105" s="985"/>
      <c r="P105" s="985"/>
      <c r="Q105" s="986"/>
      <c r="R105" s="987"/>
      <c r="S105" s="985"/>
      <c r="T105" s="985"/>
      <c r="U105" s="985"/>
      <c r="V105" s="985"/>
      <c r="W105" s="985"/>
      <c r="X105" s="985"/>
      <c r="Y105" s="985"/>
      <c r="Z105" s="985"/>
      <c r="AA105" s="985"/>
      <c r="AB105" s="988"/>
      <c r="AC105" s="667"/>
      <c r="AD105" s="667"/>
      <c r="AE105" s="667"/>
      <c r="AF105" s="667"/>
      <c r="AG105" s="667"/>
      <c r="AH105" s="667"/>
      <c r="AI105" s="667"/>
      <c r="AJ105" s="667"/>
      <c r="AK105" s="667"/>
      <c r="AL105" s="667"/>
      <c r="AM105" s="667"/>
      <c r="AN105" s="667"/>
      <c r="AO105" s="667"/>
      <c r="AP105" s="667"/>
      <c r="AQ105" s="667"/>
      <c r="AR105" s="667"/>
      <c r="AS105" s="667"/>
      <c r="AT105" s="667"/>
      <c r="AU105" s="667"/>
      <c r="AV105" s="667"/>
      <c r="AW105" s="667"/>
      <c r="AX105" s="667"/>
      <c r="AY105" s="667"/>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333"/>
      <c r="CC105" s="2154"/>
      <c r="CD105" s="2154"/>
      <c r="CE105" s="2154"/>
      <c r="CF105" s="2154"/>
      <c r="CG105" s="2154"/>
      <c r="CH105" s="2154"/>
      <c r="CI105" s="2154"/>
      <c r="CJ105" s="2154"/>
      <c r="CK105" s="2154"/>
      <c r="CL105" s="2154"/>
      <c r="CM105" s="2154"/>
      <c r="CN105" s="2154"/>
      <c r="CO105" s="2154"/>
      <c r="CP105" s="2154"/>
      <c r="CQ105" s="2154"/>
      <c r="CR105" s="2154"/>
      <c r="CS105" s="2154"/>
      <c r="CT105" s="2154"/>
      <c r="CU105" s="2154"/>
      <c r="CV105" s="2154"/>
      <c r="CW105" s="2154"/>
      <c r="CX105" s="2154"/>
      <c r="CY105" s="2154"/>
      <c r="CZ105" s="2154"/>
    </row>
    <row r="106" s="131" customFormat="true" ht="250.15" customHeight="true" x14ac:dyDescent="0.2">
      <c r="A106" s="400"/>
      <c r="B106" s="702"/>
      <c r="C106" s="703"/>
      <c r="D106" s="703"/>
      <c r="E106" s="703"/>
      <c r="F106" s="703"/>
      <c r="G106" s="703"/>
      <c r="H106" s="703"/>
      <c r="I106" s="703"/>
      <c r="J106" s="703"/>
      <c r="K106" s="703"/>
      <c r="L106" s="703"/>
      <c r="M106" s="703"/>
      <c r="N106" s="703"/>
      <c r="O106" s="703"/>
      <c r="P106" s="703"/>
      <c r="Q106" s="703"/>
      <c r="R106" s="703"/>
      <c r="S106" s="703"/>
      <c r="T106" s="703"/>
      <c r="U106" s="703"/>
      <c r="V106" s="703"/>
      <c r="W106" s="703"/>
      <c r="X106" s="703"/>
      <c r="Y106" s="703"/>
      <c r="Z106" s="703"/>
      <c r="AA106" s="703"/>
      <c r="AB106" s="703"/>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99"/>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400"/>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78"/>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447" t="str">
        <f>A1026</f>
        <v>Ethiopia</v>
      </c>
      <c r="B108" s="2448"/>
      <c r="C108" s="113"/>
      <c r="D108" s="113"/>
      <c r="E108" s="113"/>
      <c r="F108" s="113"/>
      <c r="G108" s="113"/>
      <c r="H108" s="113"/>
      <c r="I108" s="113"/>
      <c r="J108" s="113"/>
      <c r="K108" s="113"/>
      <c r="L108" s="113"/>
      <c r="M108" s="113"/>
      <c r="N108" s="113"/>
      <c r="O108" s="113"/>
      <c r="P108" s="113"/>
      <c r="Q108" s="113"/>
      <c r="R108" s="113"/>
      <c r="S108" s="113"/>
      <c r="T108" s="113"/>
      <c r="U108" s="113"/>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2016</v>
      </c>
      <c r="B109" s="139"/>
      <c r="C109" s="113"/>
      <c r="D109" s="113"/>
      <c r="E109" s="113"/>
      <c r="F109" s="113"/>
      <c r="G109" s="113"/>
      <c r="H109" s="113"/>
      <c r="I109" s="113"/>
      <c r="J109" s="113"/>
      <c r="K109" s="113"/>
      <c r="L109" s="113"/>
      <c r="M109" s="113"/>
      <c r="N109" s="113"/>
      <c r="O109" s="113"/>
      <c r="P109" s="113"/>
      <c r="Q109" s="113"/>
      <c r="R109" s="113"/>
      <c r="S109" s="113"/>
      <c r="T109" s="113"/>
      <c r="U109" s="113"/>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5" t="s">
        <v>97</v>
      </c>
      <c r="B112" s="222"/>
      <c r="C112" s="113"/>
      <c r="D112" s="113"/>
      <c r="E112" s="113"/>
      <c r="F112" s="113"/>
      <c r="G112" s="113"/>
      <c r="H112" s="113"/>
      <c r="I112" s="113"/>
      <c r="J112" s="113"/>
      <c r="K112" s="113"/>
      <c r="L112" s="113"/>
      <c r="M112" s="113"/>
      <c r="N112" s="113"/>
      <c r="O112" s="113"/>
      <c r="P112" s="113"/>
      <c r="Q112" s="113"/>
      <c r="R112" s="113"/>
      <c r="S112" s="113"/>
      <c r="T112" s="113"/>
      <c r="U112" s="113"/>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DHS16</v>
      </c>
      <c r="C115" s="113"/>
      <c r="D115" s="113"/>
      <c r="E115" s="113"/>
      <c r="F115" s="113"/>
      <c r="G115" s="113"/>
      <c r="H115" s="113"/>
      <c r="I115" s="113"/>
      <c r="J115" s="113"/>
      <c r="K115" s="113"/>
      <c r="L115" s="113"/>
      <c r="M115" s="113"/>
      <c r="N115" s="113"/>
      <c r="O115" s="113"/>
      <c r="P115" s="113"/>
      <c r="Q115" s="113"/>
      <c r="R115" s="113"/>
      <c r="S115" s="113"/>
      <c r="T115" s="113"/>
      <c r="U115" s="113"/>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96" t="str">
        <f>B1030</f>
        <v/>
      </c>
      <c r="B116" s="697"/>
      <c r="C116" s="113"/>
      <c r="D116" s="113"/>
      <c r="E116" s="113"/>
      <c r="F116" s="113"/>
      <c r="G116" s="113"/>
      <c r="H116" s="113"/>
      <c r="I116" s="113"/>
      <c r="J116" s="113"/>
      <c r="K116" s="113"/>
      <c r="L116" s="113"/>
      <c r="M116" s="113"/>
      <c r="N116" s="113"/>
      <c r="O116" s="113"/>
      <c r="P116" s="113"/>
      <c r="Q116" s="113"/>
      <c r="R116" s="113"/>
      <c r="S116" s="113"/>
      <c r="T116" s="113"/>
      <c r="U116" s="113"/>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96" t="str">
        <f>B1029</f>
        <v/>
      </c>
      <c r="B117" s="698"/>
      <c r="C117" s="113"/>
      <c r="D117" s="113"/>
      <c r="E117" s="113"/>
      <c r="F117" s="113"/>
      <c r="G117" s="113"/>
      <c r="H117" s="113"/>
      <c r="I117" s="113"/>
      <c r="J117" s="113"/>
      <c r="K117" s="113"/>
      <c r="L117" s="113"/>
      <c r="M117" s="113"/>
      <c r="N117" s="113"/>
      <c r="O117" s="113"/>
      <c r="P117" s="113"/>
      <c r="Q117" s="113"/>
      <c r="R117" s="113"/>
      <c r="S117" s="113"/>
      <c r="T117" s="113"/>
      <c r="U117" s="113"/>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99"/>
      <c r="B118" s="697"/>
      <c r="C118" s="113"/>
      <c r="D118" s="113"/>
      <c r="E118" s="113"/>
      <c r="F118" s="113"/>
      <c r="G118" s="113"/>
      <c r="H118" s="113"/>
      <c r="I118" s="113"/>
      <c r="J118" s="113"/>
      <c r="K118" s="113"/>
      <c r="L118" s="113"/>
      <c r="M118" s="113"/>
      <c r="N118" s="113"/>
      <c r="O118" s="113"/>
      <c r="P118" s="113"/>
      <c r="Q118" s="113"/>
      <c r="R118" s="113"/>
      <c r="S118" s="113"/>
      <c r="T118" s="113"/>
      <c r="U118" s="113"/>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700"/>
      <c r="B119" s="701"/>
      <c r="C119" s="113"/>
      <c r="D119" s="113"/>
      <c r="E119" s="113"/>
      <c r="F119" s="113"/>
      <c r="G119" s="113"/>
      <c r="H119" s="113"/>
      <c r="I119" s="113"/>
      <c r="J119" s="113"/>
      <c r="K119" s="113"/>
      <c r="L119" s="113"/>
      <c r="M119" s="113"/>
      <c r="N119" s="113"/>
      <c r="O119" s="113"/>
      <c r="P119" s="113"/>
      <c r="Q119" s="113"/>
      <c r="R119" s="113"/>
      <c r="S119" s="113"/>
      <c r="T119" s="113"/>
      <c r="U119" s="113"/>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135" customFormat="true" ht="15" customHeight="true" x14ac:dyDescent="0.2">
      <c r="A120" s="116" t="s">
        <v>98</v>
      </c>
      <c r="B120" s="207"/>
      <c r="C120" s="2485" t="s">
        <v>114</v>
      </c>
      <c r="D120" s="2486"/>
      <c r="E120" s="2486"/>
      <c r="F120" s="2486"/>
      <c r="G120" s="2487"/>
      <c r="H120" s="2832" t="s">
        <v>38</v>
      </c>
      <c r="I120" s="2833"/>
      <c r="J120" s="2833"/>
      <c r="K120" s="2833"/>
      <c r="L120" s="2834"/>
      <c r="M120" s="2826" t="s">
        <v>37</v>
      </c>
      <c r="N120" s="2827"/>
      <c r="O120" s="2827"/>
      <c r="P120" s="2827"/>
      <c r="Q120" s="2828"/>
      <c r="R120" s="2270" t="s">
        <v>137</v>
      </c>
      <c r="S120" s="2279"/>
      <c r="T120" s="2279"/>
      <c r="U120" s="2279"/>
      <c r="V120" s="2279"/>
      <c r="W120" s="2279"/>
      <c r="X120" s="2279"/>
      <c r="Y120" s="2279"/>
      <c r="Z120" s="2279"/>
      <c r="AA120" s="2279"/>
      <c r="AB120" s="2280"/>
      <c r="AC120" s="312"/>
      <c r="AD120" s="312"/>
      <c r="AE120" s="312"/>
      <c r="AF120" s="312"/>
      <c r="AG120" s="312"/>
      <c r="AH120" s="312"/>
      <c r="AI120" s="312"/>
      <c r="AJ120" s="312"/>
      <c r="AK120" s="312"/>
      <c r="AL120" s="312"/>
      <c r="AM120" s="312"/>
      <c r="AN120" s="312"/>
      <c r="AO120" s="312"/>
      <c r="AP120" s="312"/>
      <c r="AQ120" s="312"/>
      <c r="AR120" s="312"/>
      <c r="AS120" s="312"/>
      <c r="AT120" s="312"/>
      <c r="AU120" s="312"/>
      <c r="AV120" s="312"/>
      <c r="AW120" s="312"/>
      <c r="AX120" s="312"/>
      <c r="AY120" s="312"/>
      <c r="AZ120" s="694"/>
      <c r="BA120" s="217" t="s">
        <v>128</v>
      </c>
      <c r="BB120" s="116" t="s">
        <v>98</v>
      </c>
      <c r="BC120" s="2528" t="s">
        <v>114</v>
      </c>
      <c r="BD120" s="2529"/>
      <c r="BE120" s="2529"/>
      <c r="BF120" s="2529"/>
      <c r="BG120" s="2530"/>
      <c r="BH120" s="2531" t="s">
        <v>38</v>
      </c>
      <c r="BI120" s="2529"/>
      <c r="BJ120" s="2529"/>
      <c r="BK120" s="2529"/>
      <c r="BL120" s="2530"/>
      <c r="BM120" s="2531" t="s">
        <v>37</v>
      </c>
      <c r="BN120" s="2529"/>
      <c r="BO120" s="2529"/>
      <c r="BP120" s="2529"/>
      <c r="BQ120" s="2551"/>
      <c r="BR120" s="2076" t="s">
        <v>137</v>
      </c>
      <c r="BS120" s="2077"/>
      <c r="BT120" s="2077"/>
      <c r="BU120" s="2077"/>
      <c r="BV120" s="2077"/>
      <c r="BW120" s="2077"/>
      <c r="BX120" s="2077"/>
      <c r="BY120" s="2078"/>
      <c r="BZ120" s="313"/>
      <c r="CA120" s="313"/>
      <c r="CB120" s="313"/>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135" customFormat="true" ht="12.75" x14ac:dyDescent="0.2">
      <c r="A121" s="187" t="s">
        <v>87</v>
      </c>
      <c r="B121" s="245"/>
      <c r="C121" s="279" t="s">
        <v>0</v>
      </c>
      <c r="D121" s="280" t="s">
        <v>1</v>
      </c>
      <c r="E121" s="280" t="s">
        <v>2</v>
      </c>
      <c r="F121" s="280" t="s">
        <v>3</v>
      </c>
      <c r="G121" s="281" t="s">
        <v>4</v>
      </c>
      <c r="H121" s="1840" t="s">
        <v>0</v>
      </c>
      <c r="I121" s="1806" t="s">
        <v>1</v>
      </c>
      <c r="J121" s="1806" t="s">
        <v>2</v>
      </c>
      <c r="K121" s="1806" t="s">
        <v>3</v>
      </c>
      <c r="L121" s="1807" t="s">
        <v>4</v>
      </c>
      <c r="M121" s="1830" t="s">
        <v>0</v>
      </c>
      <c r="N121" s="1806" t="s">
        <v>1</v>
      </c>
      <c r="O121" s="1806" t="s">
        <v>2</v>
      </c>
      <c r="P121" s="1806" t="s">
        <v>3</v>
      </c>
      <c r="Q121" s="1852" t="s">
        <v>4</v>
      </c>
      <c r="R121" s="1840" t="s">
        <v>414</v>
      </c>
      <c r="S121" s="1806" t="s">
        <v>247</v>
      </c>
      <c r="T121" s="1806" t="s">
        <v>150</v>
      </c>
      <c r="U121" s="1806" t="s">
        <v>415</v>
      </c>
      <c r="V121" s="1806" t="s">
        <v>152</v>
      </c>
      <c r="W121" s="1806" t="s">
        <v>153</v>
      </c>
      <c r="X121" s="1806" t="s">
        <v>154</v>
      </c>
      <c r="Y121" s="1806" t="s">
        <v>416</v>
      </c>
      <c r="Z121" s="1806" t="s">
        <v>417</v>
      </c>
      <c r="AA121" s="1806" t="s">
        <v>157</v>
      </c>
      <c r="AB121" s="1808" t="s">
        <v>158</v>
      </c>
      <c r="AC121" s="312"/>
      <c r="AD121" s="312"/>
      <c r="AE121" s="312"/>
      <c r="AF121" s="312"/>
      <c r="AG121" s="312"/>
      <c r="AH121" s="312"/>
      <c r="AI121" s="312"/>
      <c r="AJ121" s="312"/>
      <c r="AK121" s="312"/>
      <c r="AL121" s="312"/>
      <c r="AM121" s="312"/>
      <c r="AN121" s="312"/>
      <c r="AO121" s="312"/>
      <c r="AP121" s="312"/>
      <c r="AQ121" s="312"/>
      <c r="AR121" s="312"/>
      <c r="AS121" s="312"/>
      <c r="AT121" s="312"/>
      <c r="AU121" s="312"/>
      <c r="AV121" s="312"/>
      <c r="AW121" s="312"/>
      <c r="AX121" s="312"/>
      <c r="AY121" s="312"/>
      <c r="AZ121" s="694"/>
      <c r="BA121" s="198" t="s">
        <v>116</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414</v>
      </c>
      <c r="BS121" s="172" t="s">
        <v>247</v>
      </c>
      <c r="BT121" s="172" t="s">
        <v>150</v>
      </c>
      <c r="BU121" s="172" t="s">
        <v>415</v>
      </c>
      <c r="BV121" s="172" t="s">
        <v>152</v>
      </c>
      <c r="BW121" s="172" t="s">
        <v>153</v>
      </c>
      <c r="BX121" s="172" t="s">
        <v>154</v>
      </c>
      <c r="BY121" s="173" t="s">
        <v>416</v>
      </c>
      <c r="BZ121" s="173" t="s">
        <v>417</v>
      </c>
      <c r="CA121" s="173" t="s">
        <v>157</v>
      </c>
      <c r="CB121" s="173" t="s">
        <v>158</v>
      </c>
      <c r="CC121" s="2155"/>
      <c r="CD121" s="2155"/>
      <c r="CE121" s="2155"/>
      <c r="CF121" s="2155"/>
      <c r="CG121" s="2155"/>
      <c r="CH121" s="2155"/>
      <c r="CI121" s="2155"/>
      <c r="CJ121" s="2155"/>
      <c r="CK121" s="2155"/>
      <c r="CL121" s="2155"/>
      <c r="CM121" s="2155"/>
      <c r="CN121" s="2155"/>
      <c r="CO121" s="2155"/>
      <c r="CP121" s="2155"/>
      <c r="CQ121" s="2155"/>
      <c r="CR121" s="2155"/>
      <c r="CS121" s="2155"/>
      <c r="CT121" s="2155"/>
      <c r="CU121" s="2155"/>
      <c r="CV121" s="2155"/>
      <c r="CW121" s="2155"/>
      <c r="CX121" s="2155"/>
      <c r="CY121" s="2155"/>
      <c r="CZ121" s="2155"/>
    </row>
    <row r="122" s="135" customFormat="true" ht="15" customHeight="true" x14ac:dyDescent="0.2">
      <c r="A122" s="2829" t="s">
        <v>18</v>
      </c>
      <c r="B122" s="2028" t="s">
        <v>14</v>
      </c>
      <c r="C122" s="1924">
        <v>5.1706975459099782</v>
      </c>
      <c r="D122" s="1925">
        <v>4.0898293541075512</v>
      </c>
      <c r="E122" s="1925">
        <v>5.8059431198862947</v>
      </c>
      <c r="F122" s="1925">
        <v>6.4605550688595414</v>
      </c>
      <c r="G122" s="1926">
        <v>42.650657858319654</v>
      </c>
      <c r="H122" s="1927">
        <v>18.338276818741615</v>
      </c>
      <c r="I122" s="1925">
        <v>26.797404974225277</v>
      </c>
      <c r="J122" s="1925">
        <v>50.292774553400754</v>
      </c>
      <c r="K122" s="1925">
        <v>72.718380860821441</v>
      </c>
      <c r="L122" s="1928">
        <v>89.238866530852249</v>
      </c>
      <c r="M122" s="1929">
        <v>5.0150543615130623</v>
      </c>
      <c r="N122" s="1925">
        <v>4.0067944874888708</v>
      </c>
      <c r="O122" s="1925">
        <v>5.0337951543502086</v>
      </c>
      <c r="P122" s="1925">
        <v>5.5208868871323196</v>
      </c>
      <c r="Q122" s="1926">
        <v>8.9062670678582325</v>
      </c>
      <c r="R122" s="1927">
        <v>81.592582980477445</v>
      </c>
      <c r="S122" s="1925">
        <v>15.482808814411708</v>
      </c>
      <c r="T122" s="1925">
        <v>5.6959422423220669</v>
      </c>
      <c r="U122" s="1925">
        <v>3.4881231669066488</v>
      </c>
      <c r="V122" s="1925">
        <v>58.991981681082692</v>
      </c>
      <c r="W122" s="1925">
        <v>15.578074688314988</v>
      </c>
      <c r="X122" s="1925">
        <v>38.626096287459127</v>
      </c>
      <c r="Y122" s="1925">
        <v>8.3863854102430739</v>
      </c>
      <c r="Z122" s="1925">
        <v>11.546662020904218</v>
      </c>
      <c r="AA122" s="1925">
        <v>30.732206176298206</v>
      </c>
      <c r="AB122" s="2294">
        <v>17.79947241097079</v>
      </c>
      <c r="AC122" s="312"/>
      <c r="AD122" s="312"/>
      <c r="AE122" s="312"/>
      <c r="AF122" s="312"/>
      <c r="AG122" s="312"/>
      <c r="AH122" s="312"/>
      <c r="AI122" s="312"/>
      <c r="AJ122" s="312"/>
      <c r="AK122" s="312"/>
      <c r="AL122" s="312"/>
      <c r="AM122" s="312"/>
      <c r="AN122" s="312"/>
      <c r="AO122" s="312"/>
      <c r="AP122" s="312"/>
      <c r="AQ122" s="312"/>
      <c r="AR122" s="312"/>
      <c r="AS122" s="312"/>
      <c r="AT122" s="312"/>
      <c r="AU122" s="312"/>
      <c r="AV122" s="312"/>
      <c r="AW122" s="312"/>
      <c r="AX122" s="312"/>
      <c r="AY122" s="312"/>
      <c r="AZ122" s="694"/>
      <c r="BA122" s="2552" t="s">
        <v>18</v>
      </c>
      <c r="BB122" s="155" t="s">
        <v>14</v>
      </c>
      <c r="BC122" s="368">
        <v>808.29127599999947</v>
      </c>
      <c r="BD122" s="372">
        <v>639.14176500000008</v>
      </c>
      <c r="BE122" s="372">
        <v>907.51104000000021</v>
      </c>
      <c r="BF122" s="372">
        <v>1009.8236980000001</v>
      </c>
      <c r="BG122" s="376">
        <v>6666.2144569999919</v>
      </c>
      <c r="BH122" s="380">
        <v>445.50570300000032</v>
      </c>
      <c r="BI122" s="372">
        <v>659.78640900000039</v>
      </c>
      <c r="BJ122" s="372">
        <v>1218.3860860000004</v>
      </c>
      <c r="BK122" s="372">
        <v>1775.0868570000005</v>
      </c>
      <c r="BL122" s="376">
        <v>2174.7296109999979</v>
      </c>
      <c r="BM122" s="380">
        <v>661.53434599999969</v>
      </c>
      <c r="BN122" s="372">
        <v>528.42855299999985</v>
      </c>
      <c r="BO122" s="372">
        <v>663.98539600000015</v>
      </c>
      <c r="BP122" s="372">
        <v>728.52732700000035</v>
      </c>
      <c r="BQ122" s="376">
        <v>1175.0119480000008</v>
      </c>
      <c r="BR122" s="380">
        <v>2292.685043000004</v>
      </c>
      <c r="BS122" s="372">
        <v>98.446517999999941</v>
      </c>
      <c r="BT122" s="372">
        <v>1011.2653270000001</v>
      </c>
      <c r="BU122" s="372">
        <v>27.775584999999996</v>
      </c>
      <c r="BV122" s="372">
        <v>233.31960500000025</v>
      </c>
      <c r="BW122" s="372">
        <v>32.010655999999997</v>
      </c>
      <c r="BX122" s="372">
        <v>70.17403999999982</v>
      </c>
      <c r="BY122" s="384">
        <v>2561.2681749999997</v>
      </c>
      <c r="BZ122" s="384">
        <v>1959.4519389999996</v>
      </c>
      <c r="CA122" s="384">
        <v>820.54721000000029</v>
      </c>
      <c r="CB122" s="384">
        <v>924.03813799999966</v>
      </c>
      <c r="CC122" s="2219"/>
      <c r="CD122" s="2219"/>
      <c r="CE122" s="2219"/>
      <c r="CF122" s="2219"/>
      <c r="CG122" s="2219"/>
      <c r="CH122" s="2219"/>
      <c r="CI122" s="2219"/>
      <c r="CJ122" s="2219"/>
      <c r="CK122" s="2219"/>
      <c r="CL122" s="2219"/>
      <c r="CM122" s="2219"/>
      <c r="CN122" s="2219"/>
      <c r="CO122" s="2219"/>
      <c r="CP122" s="2219"/>
      <c r="CQ122" s="2219"/>
      <c r="CR122" s="2219"/>
      <c r="CS122" s="2219"/>
      <c r="CT122" s="2219"/>
      <c r="CU122" s="2219"/>
      <c r="CV122" s="2219"/>
      <c r="CW122" s="2219"/>
      <c r="CX122" s="2219"/>
      <c r="CY122" s="2219"/>
      <c r="CZ122" s="2156"/>
    </row>
    <row r="123" s="135" customFormat="true" ht="15" customHeight="true" x14ac:dyDescent="0.2">
      <c r="A123" s="2830"/>
      <c r="B123" s="2029" t="s">
        <v>51</v>
      </c>
      <c r="C123" s="1930">
        <v>94.829302454090055</v>
      </c>
      <c r="D123" s="1931">
        <v>95.910170645892407</v>
      </c>
      <c r="E123" s="1931">
        <v>94.194056880113749</v>
      </c>
      <c r="F123" s="1931">
        <v>93.539444931140508</v>
      </c>
      <c r="G123" s="1932">
        <v>57.349342141680282</v>
      </c>
      <c r="H123" s="1933">
        <v>81.661723181258481</v>
      </c>
      <c r="I123" s="1931">
        <v>73.202595025774841</v>
      </c>
      <c r="J123" s="1931">
        <v>49.707225446599004</v>
      </c>
      <c r="K123" s="1931">
        <v>27.281619139178371</v>
      </c>
      <c r="L123" s="1934">
        <v>10.761133469147522</v>
      </c>
      <c r="M123" s="1935">
        <v>94.984945638486963</v>
      </c>
      <c r="N123" s="1931">
        <v>95.993205512511125</v>
      </c>
      <c r="O123" s="1931">
        <v>94.966204845649784</v>
      </c>
      <c r="P123" s="1931">
        <v>94.479113112867708</v>
      </c>
      <c r="Q123" s="1932">
        <v>91.09373293214172</v>
      </c>
      <c r="R123" s="1933">
        <v>18.407417019522342</v>
      </c>
      <c r="S123" s="1931">
        <v>84.517191185588274</v>
      </c>
      <c r="T123" s="1931">
        <v>94.304057757678194</v>
      </c>
      <c r="U123" s="1931">
        <v>96.511876833093382</v>
      </c>
      <c r="V123" s="1931">
        <v>41.008018318917394</v>
      </c>
      <c r="W123" s="1931">
        <v>84.421925311685214</v>
      </c>
      <c r="X123" s="1931">
        <v>61.373903712540667</v>
      </c>
      <c r="Y123" s="1931">
        <v>91.613614589756835</v>
      </c>
      <c r="Z123" s="1931">
        <v>88.453337979095679</v>
      </c>
      <c r="AA123" s="1931">
        <v>69.267793823702178</v>
      </c>
      <c r="AB123" s="2295">
        <v>82.200527589029264</v>
      </c>
      <c r="AC123" s="312"/>
      <c r="AD123" s="312"/>
      <c r="AE123" s="312"/>
      <c r="AF123" s="312"/>
      <c r="AG123" s="312"/>
      <c r="AH123" s="312"/>
      <c r="AI123" s="312"/>
      <c r="AJ123" s="312"/>
      <c r="AK123" s="312"/>
      <c r="AL123" s="312"/>
      <c r="AM123" s="312"/>
      <c r="AN123" s="312"/>
      <c r="AO123" s="312"/>
      <c r="AP123" s="312"/>
      <c r="AQ123" s="312"/>
      <c r="AR123" s="312"/>
      <c r="AS123" s="312"/>
      <c r="AT123" s="312"/>
      <c r="AU123" s="312"/>
      <c r="AV123" s="312"/>
      <c r="AW123" s="312"/>
      <c r="AX123" s="312"/>
      <c r="AY123" s="312"/>
      <c r="AZ123" s="694"/>
      <c r="BA123" s="2553"/>
      <c r="BB123" s="156" t="s">
        <v>51</v>
      </c>
      <c r="BC123" s="369">
        <v>14823.860262999957</v>
      </c>
      <c r="BD123" s="373">
        <v>14988.44828000001</v>
      </c>
      <c r="BE123" s="373">
        <v>14723.214601999978</v>
      </c>
      <c r="BF123" s="373">
        <v>14620.779047999984</v>
      </c>
      <c r="BG123" s="377">
        <v>8963.5900799999963</v>
      </c>
      <c r="BH123" s="381">
        <v>1983.8703360000022</v>
      </c>
      <c r="BI123" s="373">
        <v>1802.3415830000004</v>
      </c>
      <c r="BJ123" s="373">
        <v>1204.2006509999992</v>
      </c>
      <c r="BK123" s="373">
        <v>665.95602099999985</v>
      </c>
      <c r="BL123" s="377">
        <v>262.24622199999999</v>
      </c>
      <c r="BM123" s="381">
        <v>12529.436245999968</v>
      </c>
      <c r="BN123" s="373">
        <v>12659.883316999985</v>
      </c>
      <c r="BO123" s="373">
        <v>12526.567171999981</v>
      </c>
      <c r="BP123" s="373">
        <v>12467.311346999986</v>
      </c>
      <c r="BQ123" s="377">
        <v>12018.079378000013</v>
      </c>
      <c r="BR123" s="381">
        <v>517.23340700000028</v>
      </c>
      <c r="BS123" s="373">
        <v>537.39752799999928</v>
      </c>
      <c r="BT123" s="373">
        <v>16742.870582000014</v>
      </c>
      <c r="BU123" s="373">
        <v>768.51467400000138</v>
      </c>
      <c r="BV123" s="373">
        <v>162.19110400000005</v>
      </c>
      <c r="BW123" s="373">
        <v>173.47465999999997</v>
      </c>
      <c r="BX123" s="373">
        <v>111.50116600000007</v>
      </c>
      <c r="BY123" s="385">
        <v>27979.519657999928</v>
      </c>
      <c r="BZ123" s="385">
        <v>15010.404245000031</v>
      </c>
      <c r="CA123" s="385">
        <v>1849.4440210000032</v>
      </c>
      <c r="CB123" s="385">
        <v>4267.3412280000002</v>
      </c>
      <c r="CC123" s="2220"/>
      <c r="CD123" s="2220"/>
      <c r="CE123" s="2220"/>
      <c r="CF123" s="2220"/>
      <c r="CG123" s="2220"/>
      <c r="CH123" s="2220"/>
      <c r="CI123" s="2220"/>
      <c r="CJ123" s="2220"/>
      <c r="CK123" s="2220"/>
      <c r="CL123" s="2220"/>
      <c r="CM123" s="2220"/>
      <c r="CN123" s="2220"/>
      <c r="CO123" s="2220"/>
      <c r="CP123" s="2220"/>
      <c r="CQ123" s="2220"/>
      <c r="CR123" s="2220"/>
      <c r="CS123" s="2220"/>
      <c r="CT123" s="2220"/>
      <c r="CU123" s="2220"/>
      <c r="CV123" s="2220"/>
      <c r="CW123" s="2220"/>
      <c r="CX123" s="2220"/>
      <c r="CY123" s="2220"/>
      <c r="CZ123" s="2157"/>
    </row>
    <row r="124" s="135" customFormat="true" ht="15" customHeight="true" x14ac:dyDescent="0.2">
      <c r="A124" s="2830" t="s">
        <v>50</v>
      </c>
      <c r="B124" s="2029" t="s">
        <v>15</v>
      </c>
      <c r="C124" s="1469">
        <f>C122*C129/100</f>
        <v>3.5046017282599058</v>
      </c>
      <c r="D124" s="1470">
        <f>D122*D129/100</f>
        <v>3.091114455965366</v>
      </c>
      <c r="E124" s="1470">
        <f t="shared" ref="E124:AB124" si="3">E122*E129/100</f>
        <v>4.3535083244729735</v>
      </c>
      <c r="F124" s="1470">
        <f t="shared" si="3"/>
        <v>4.7619643662844657</v>
      </c>
      <c r="G124" s="1471">
        <f t="shared" si="3"/>
        <v>18.179032004359097</v>
      </c>
      <c r="H124" s="1472">
        <f t="shared" si="3"/>
        <v>5.8769313069692268</v>
      </c>
      <c r="I124" s="1470">
        <f t="shared" si="3"/>
        <v>8.6567097930138814</v>
      </c>
      <c r="J124" s="1470">
        <f t="shared" si="3"/>
        <v>12.208962819893424</v>
      </c>
      <c r="K124" s="1470">
        <f t="shared" si="3"/>
        <v>23.507188348536612</v>
      </c>
      <c r="L124" s="1473">
        <f t="shared" si="3"/>
        <v>51.511275491585813</v>
      </c>
      <c r="M124" s="1469">
        <f t="shared" si="3"/>
        <v>3.2600265992617965</v>
      </c>
      <c r="N124" s="1470">
        <f t="shared" si="3"/>
        <v>3.1744052091482753</v>
      </c>
      <c r="O124" s="1470">
        <f t="shared" si="3"/>
        <v>3.9654576508716333</v>
      </c>
      <c r="P124" s="1470">
        <f t="shared" si="3"/>
        <v>4.6191477939252144</v>
      </c>
      <c r="Q124" s="1471">
        <f t="shared" si="3"/>
        <v>6.3287963629457469</v>
      </c>
      <c r="R124" s="1472">
        <f t="shared" si="3"/>
        <v>28.956733495237085</v>
      </c>
      <c r="S124" s="1470">
        <f t="shared" si="3"/>
        <v>3.7845511256073054</v>
      </c>
      <c r="T124" s="1470">
        <f t="shared" si="3"/>
        <v>1.8665390177170607</v>
      </c>
      <c r="U124" s="1470">
        <f t="shared" si="3"/>
        <v>2.0358916634694104</v>
      </c>
      <c r="V124" s="1470">
        <f t="shared" si="3"/>
        <v>30.056563398893982</v>
      </c>
      <c r="W124" s="1470">
        <f t="shared" si="3"/>
        <v>8.7976792463360454</v>
      </c>
      <c r="X124" s="1470">
        <f t="shared" si="3"/>
        <v>18.440526771715859</v>
      </c>
      <c r="Y124" s="1470">
        <f t="shared" si="3"/>
        <v>5.4741916225013645</v>
      </c>
      <c r="Z124" s="1470">
        <f t="shared" si="3"/>
        <v>8.4610252404717556</v>
      </c>
      <c r="AA124" s="1470">
        <f t="shared" si="3"/>
        <v>14.723144047659277</v>
      </c>
      <c r="AB124" s="1473">
        <f t="shared" si="3"/>
        <v>8.4851210043508178</v>
      </c>
      <c r="AC124" s="312"/>
      <c r="AD124" s="312"/>
      <c r="AE124" s="312"/>
      <c r="AF124" s="312"/>
      <c r="AG124" s="312"/>
      <c r="AH124" s="312"/>
      <c r="AI124" s="312"/>
      <c r="AJ124" s="312"/>
      <c r="AK124" s="312"/>
      <c r="AL124" s="312"/>
      <c r="AM124" s="312"/>
      <c r="AN124" s="312"/>
      <c r="AO124" s="312"/>
      <c r="AP124" s="312"/>
      <c r="AQ124" s="312"/>
      <c r="AR124" s="312"/>
      <c r="AS124" s="312"/>
      <c r="AT124" s="312"/>
      <c r="AU124" s="312"/>
      <c r="AV124" s="312"/>
      <c r="AW124" s="312"/>
      <c r="AX124" s="312"/>
      <c r="AY124" s="312"/>
      <c r="AZ124" s="694"/>
      <c r="BA124" s="2553" t="s">
        <v>50</v>
      </c>
      <c r="BB124" s="156" t="s">
        <v>15</v>
      </c>
      <c r="BC124" s="369">
        <v>547.84465299999977</v>
      </c>
      <c r="BD124" s="373">
        <v>483.06669499999992</v>
      </c>
      <c r="BE124" s="373">
        <v>680.48494200000039</v>
      </c>
      <c r="BF124" s="373">
        <v>744.32373300000017</v>
      </c>
      <c r="BG124" s="377">
        <v>2841.3471689999997</v>
      </c>
      <c r="BH124" s="381">
        <v>142.77276099999997</v>
      </c>
      <c r="BI124" s="373">
        <v>213.13927499999986</v>
      </c>
      <c r="BJ124" s="373">
        <v>295.77271400000001</v>
      </c>
      <c r="BK124" s="373">
        <v>573.82054699999992</v>
      </c>
      <c r="BL124" s="377">
        <v>1255.317335</v>
      </c>
      <c r="BM124" s="381">
        <v>430.02915000000013</v>
      </c>
      <c r="BN124" s="373">
        <v>418.65045899999984</v>
      </c>
      <c r="BO124" s="373">
        <v>523.06577600000003</v>
      </c>
      <c r="BP124" s="373">
        <v>609.53529100000048</v>
      </c>
      <c r="BQ124" s="377">
        <v>834.96388400000001</v>
      </c>
      <c r="BR124" s="381">
        <v>813.66059699999983</v>
      </c>
      <c r="BS124" s="373">
        <v>24.063843000000009</v>
      </c>
      <c r="BT124" s="373">
        <v>331.38787399999995</v>
      </c>
      <c r="BU124" s="373">
        <v>16.211607000000001</v>
      </c>
      <c r="BV124" s="373">
        <v>118.87692700000007</v>
      </c>
      <c r="BW124" s="373">
        <v>18.077939000000001</v>
      </c>
      <c r="BX124" s="373">
        <v>33.501864999999988</v>
      </c>
      <c r="BY124" s="385">
        <v>1671.8612489999996</v>
      </c>
      <c r="BZ124" s="385">
        <v>1435.8238150000011</v>
      </c>
      <c r="CA124" s="385">
        <v>393.10665500000016</v>
      </c>
      <c r="CB124" s="385">
        <v>440.494821</v>
      </c>
      <c r="CC124" s="2220"/>
      <c r="CD124" s="2220"/>
      <c r="CE124" s="2220"/>
      <c r="CF124" s="2220"/>
      <c r="CG124" s="2220"/>
      <c r="CH124" s="2220"/>
      <c r="CI124" s="2220"/>
      <c r="CJ124" s="2220"/>
      <c r="CK124" s="2220"/>
      <c r="CL124" s="2220"/>
      <c r="CM124" s="2220"/>
      <c r="CN124" s="2220"/>
      <c r="CO124" s="2220"/>
      <c r="CP124" s="2220"/>
      <c r="CQ124" s="2220"/>
      <c r="CR124" s="2220"/>
      <c r="CS124" s="2220"/>
      <c r="CT124" s="2220"/>
      <c r="CU124" s="2220"/>
      <c r="CV124" s="2220"/>
      <c r="CW124" s="2220"/>
      <c r="CX124" s="2220"/>
      <c r="CY124" s="2220"/>
      <c r="CZ124" s="2157"/>
    </row>
    <row r="125" s="135" customFormat="true" ht="15" customHeight="true" x14ac:dyDescent="0.2">
      <c r="A125" s="2830"/>
      <c r="B125" s="2029" t="s">
        <v>16</v>
      </c>
      <c r="C125" s="1469">
        <f>C122*C128/100</f>
        <v>1.6660958176500749</v>
      </c>
      <c r="D125" s="1470">
        <f>D122*D128/100</f>
        <v>0.99871489814218417</v>
      </c>
      <c r="E125" s="1470">
        <f t="shared" ref="E125:AB125" si="4">E122*E128/100</f>
        <v>1.452434795413323</v>
      </c>
      <c r="F125" s="1470">
        <f t="shared" si="4"/>
        <v>1.6985907025750759</v>
      </c>
      <c r="G125" s="1471">
        <f t="shared" si="4"/>
        <v>24.4716258539606</v>
      </c>
      <c r="H125" s="1472">
        <f t="shared" si="4"/>
        <v>12.461345511772381</v>
      </c>
      <c r="I125" s="1470">
        <f t="shared" si="4"/>
        <v>18.140695181211356</v>
      </c>
      <c r="J125" s="1470">
        <f t="shared" si="4"/>
        <v>38.083811733507311</v>
      </c>
      <c r="K125" s="1470">
        <f t="shared" si="4"/>
        <v>49.211192512284768</v>
      </c>
      <c r="L125" s="1473">
        <f t="shared" si="4"/>
        <v>37.727591039266507</v>
      </c>
      <c r="M125" s="1469">
        <f t="shared" si="4"/>
        <v>1.755027762251268</v>
      </c>
      <c r="N125" s="1470">
        <f t="shared" si="4"/>
        <v>0.83238927834059551</v>
      </c>
      <c r="O125" s="1470">
        <f t="shared" si="4"/>
        <v>1.0683375034785745</v>
      </c>
      <c r="P125" s="1470">
        <f t="shared" si="4"/>
        <v>0.90173909320710566</v>
      </c>
      <c r="Q125" s="1471">
        <f t="shared" si="4"/>
        <v>2.5774707049124816</v>
      </c>
      <c r="R125" s="1472">
        <f t="shared" si="4"/>
        <v>52.635849485240207</v>
      </c>
      <c r="S125" s="1470">
        <f t="shared" si="4"/>
        <v>11.698257688804404</v>
      </c>
      <c r="T125" s="1470">
        <f t="shared" si="4"/>
        <v>3.829403224605008</v>
      </c>
      <c r="U125" s="1470">
        <f t="shared" si="4"/>
        <v>1.4522315034372386</v>
      </c>
      <c r="V125" s="1470">
        <f t="shared" si="4"/>
        <v>28.93541828218866</v>
      </c>
      <c r="W125" s="1470">
        <f t="shared" si="4"/>
        <v>6.7803954419789418</v>
      </c>
      <c r="X125" s="1470">
        <f t="shared" si="4"/>
        <v>20.185569515743349</v>
      </c>
      <c r="Y125" s="1470">
        <f t="shared" si="4"/>
        <v>2.9121937877417094</v>
      </c>
      <c r="Z125" s="1470">
        <f t="shared" si="4"/>
        <v>3.085636780432472</v>
      </c>
      <c r="AA125" s="1470">
        <f t="shared" si="4"/>
        <v>16.009062128638924</v>
      </c>
      <c r="AB125" s="1473">
        <f t="shared" si="4"/>
        <v>9.3143514066199771</v>
      </c>
      <c r="AC125" s="312"/>
      <c r="AD125" s="312"/>
      <c r="AE125" s="312"/>
      <c r="AF125" s="312"/>
      <c r="AG125" s="312"/>
      <c r="AH125" s="312"/>
      <c r="AI125" s="312"/>
      <c r="AJ125" s="312"/>
      <c r="AK125" s="312"/>
      <c r="AL125" s="312"/>
      <c r="AM125" s="312"/>
      <c r="AN125" s="312"/>
      <c r="AO125" s="312"/>
      <c r="AP125" s="312"/>
      <c r="AQ125" s="312"/>
      <c r="AR125" s="312"/>
      <c r="AS125" s="312"/>
      <c r="AT125" s="312"/>
      <c r="AU125" s="312"/>
      <c r="AV125" s="312"/>
      <c r="AW125" s="312"/>
      <c r="AX125" s="312"/>
      <c r="AY125" s="312"/>
      <c r="AZ125" s="694"/>
      <c r="BA125" s="2553"/>
      <c r="BB125" s="156" t="s">
        <v>16</v>
      </c>
      <c r="BC125" s="369">
        <v>260.44662300000005</v>
      </c>
      <c r="BD125" s="373">
        <v>156.07507000000001</v>
      </c>
      <c r="BE125" s="373">
        <v>227.02609800000008</v>
      </c>
      <c r="BF125" s="373">
        <v>265.49996500000009</v>
      </c>
      <c r="BG125" s="377">
        <v>3824.8672879999986</v>
      </c>
      <c r="BH125" s="381">
        <v>302.73294200000015</v>
      </c>
      <c r="BI125" s="373">
        <v>446.64713399999954</v>
      </c>
      <c r="BJ125" s="373">
        <v>922.61337200000003</v>
      </c>
      <c r="BK125" s="373">
        <v>1201.2663099999991</v>
      </c>
      <c r="BL125" s="377">
        <v>919.41227599999968</v>
      </c>
      <c r="BM125" s="381">
        <v>231.50519599999987</v>
      </c>
      <c r="BN125" s="373">
        <v>109.778094</v>
      </c>
      <c r="BO125" s="373">
        <v>140.91962000000001</v>
      </c>
      <c r="BP125" s="373">
        <v>118.992036</v>
      </c>
      <c r="BQ125" s="377">
        <v>340.04806400000018</v>
      </c>
      <c r="BR125" s="381">
        <v>1479.0244459999999</v>
      </c>
      <c r="BS125" s="373">
        <v>74.382674999999935</v>
      </c>
      <c r="BT125" s="373">
        <v>679.8774530000004</v>
      </c>
      <c r="BU125" s="373">
        <v>11.563977999999999</v>
      </c>
      <c r="BV125" s="373">
        <v>114.44267799999999</v>
      </c>
      <c r="BW125" s="373">
        <v>13.932716999999995</v>
      </c>
      <c r="BX125" s="373">
        <v>36.672174999999982</v>
      </c>
      <c r="BY125" s="385">
        <v>889.40692600000034</v>
      </c>
      <c r="BZ125" s="385">
        <v>523.62812399999984</v>
      </c>
      <c r="CA125" s="385">
        <v>427.44055500000013</v>
      </c>
      <c r="CB125" s="385">
        <v>483.54331699999989</v>
      </c>
      <c r="CC125" s="2220"/>
      <c r="CD125" s="2220"/>
      <c r="CE125" s="2220"/>
      <c r="CF125" s="2220"/>
      <c r="CG125" s="2220"/>
      <c r="CH125" s="2220"/>
      <c r="CI125" s="2220"/>
      <c r="CJ125" s="2220"/>
      <c r="CK125" s="2220"/>
      <c r="CL125" s="2220"/>
      <c r="CM125" s="2220"/>
      <c r="CN125" s="2220"/>
      <c r="CO125" s="2220"/>
      <c r="CP125" s="2220"/>
      <c r="CQ125" s="2220"/>
      <c r="CR125" s="2220"/>
      <c r="CS125" s="2220"/>
      <c r="CT125" s="2220"/>
      <c r="CU125" s="2220"/>
      <c r="CV125" s="2220"/>
      <c r="CW125" s="2220"/>
      <c r="CX125" s="2220"/>
      <c r="CY125" s="2220"/>
      <c r="CZ125" s="2157"/>
    </row>
    <row r="126" s="135" customFormat="true" ht="15" customHeight="true" x14ac:dyDescent="0.2">
      <c r="A126" s="2830"/>
      <c r="B126" s="2029" t="s">
        <v>22</v>
      </c>
      <c r="C126" s="1469">
        <f>100-C124-C125-C127</f>
        <v>39.983125709897138</v>
      </c>
      <c r="D126" s="1470">
        <f>100-D124-D125-D127</f>
        <v>51.278215559307768</v>
      </c>
      <c r="E126" s="1470">
        <f t="shared" ref="E126:AB126" si="5">100-E124-E125-E127</f>
        <v>60.583720051709108</v>
      </c>
      <c r="F126" s="1470">
        <f t="shared" si="5"/>
        <v>69.522428505074103</v>
      </c>
      <c r="G126" s="1471">
        <f t="shared" si="5"/>
        <v>50.081635713804324</v>
      </c>
      <c r="H126" s="1472">
        <f t="shared" si="5"/>
        <v>60.591482190048879</v>
      </c>
      <c r="I126" s="1470">
        <f t="shared" si="5"/>
        <v>65.678769432551903</v>
      </c>
      <c r="J126" s="1470">
        <f t="shared" si="5"/>
        <v>45.40659573502829</v>
      </c>
      <c r="K126" s="1470">
        <f t="shared" si="5"/>
        <v>26.549576733817805</v>
      </c>
      <c r="L126" s="1473">
        <f t="shared" si="5"/>
        <v>10.500677254767158</v>
      </c>
      <c r="M126" s="1469">
        <f t="shared" si="5"/>
        <v>38.368976950562669</v>
      </c>
      <c r="N126" s="1470">
        <f t="shared" si="5"/>
        <v>49.979277590438095</v>
      </c>
      <c r="O126" s="1470">
        <f t="shared" si="5"/>
        <v>57.077203621209179</v>
      </c>
      <c r="P126" s="1470">
        <f t="shared" si="5"/>
        <v>66.436638190140357</v>
      </c>
      <c r="Q126" s="1471">
        <f t="shared" si="5"/>
        <v>71.146782229134146</v>
      </c>
      <c r="R126" s="1472">
        <f t="shared" si="5"/>
        <v>17.246904300728325</v>
      </c>
      <c r="S126" s="1470">
        <f t="shared" si="5"/>
        <v>13.538801462646617</v>
      </c>
      <c r="T126" s="1470">
        <f t="shared" si="5"/>
        <v>51.352824974028906</v>
      </c>
      <c r="U126" s="1470">
        <f t="shared" si="5"/>
        <v>81.019228693088934</v>
      </c>
      <c r="V126" s="1470">
        <f t="shared" si="5"/>
        <v>16.233552604007983</v>
      </c>
      <c r="W126" s="1470">
        <f t="shared" si="5"/>
        <v>39.788431403049543</v>
      </c>
      <c r="X126" s="1470">
        <f t="shared" si="5"/>
        <v>35.413396476347017</v>
      </c>
      <c r="Y126" s="1470">
        <f t="shared" si="5"/>
        <v>59.425954242704293</v>
      </c>
      <c r="Z126" s="1470">
        <f t="shared" si="5"/>
        <v>70.539152325205222</v>
      </c>
      <c r="AA126" s="1470">
        <f t="shared" si="5"/>
        <v>9.9489627499825559</v>
      </c>
      <c r="AB126" s="1473">
        <f t="shared" si="5"/>
        <v>28.880368073643872</v>
      </c>
      <c r="AC126" s="312"/>
      <c r="AD126" s="312"/>
      <c r="AE126" s="312"/>
      <c r="AF126" s="312"/>
      <c r="AG126" s="312"/>
      <c r="AH126" s="312"/>
      <c r="AI126" s="312"/>
      <c r="AJ126" s="312"/>
      <c r="AK126" s="312"/>
      <c r="AL126" s="312"/>
      <c r="AM126" s="312"/>
      <c r="AN126" s="312"/>
      <c r="AO126" s="312"/>
      <c r="AP126" s="312"/>
      <c r="AQ126" s="312"/>
      <c r="AR126" s="312"/>
      <c r="AS126" s="312"/>
      <c r="AT126" s="312"/>
      <c r="AU126" s="312"/>
      <c r="AV126" s="312"/>
      <c r="AW126" s="312"/>
      <c r="AX126" s="312"/>
      <c r="AY126" s="312"/>
      <c r="AZ126" s="694"/>
      <c r="BA126" s="2553"/>
      <c r="BB126" s="156" t="s">
        <v>22</v>
      </c>
      <c r="BC126" s="369">
        <v>6250.2228010000099</v>
      </c>
      <c r="BD126" s="373">
        <v>8013.5493099999949</v>
      </c>
      <c r="BE126" s="373">
        <v>9469.6750650000013</v>
      </c>
      <c r="BF126" s="373">
        <v>10866.774618999985</v>
      </c>
      <c r="BG126" s="377">
        <v>7827.6617709999882</v>
      </c>
      <c r="BH126" s="381">
        <v>1471.99495</v>
      </c>
      <c r="BI126" s="373">
        <v>1617.0953669999997</v>
      </c>
      <c r="BJ126" s="373">
        <v>1100.0141659999995</v>
      </c>
      <c r="BK126" s="373">
        <v>648.08655199999987</v>
      </c>
      <c r="BL126" s="377">
        <v>255.89896699999991</v>
      </c>
      <c r="BM126" s="381">
        <v>5061.2404660000075</v>
      </c>
      <c r="BN126" s="373">
        <v>6591.4229990000067</v>
      </c>
      <c r="BO126" s="373">
        <v>7528.7985479999943</v>
      </c>
      <c r="BP126" s="373">
        <v>8766.8715960000081</v>
      </c>
      <c r="BQ126" s="377">
        <v>9386.4599550000039</v>
      </c>
      <c r="BR126" s="381">
        <v>484.62394600000022</v>
      </c>
      <c r="BS126" s="373">
        <v>86.085662999999997</v>
      </c>
      <c r="BT126" s="373">
        <v>9117.2503389999802</v>
      </c>
      <c r="BU126" s="373">
        <v>645.1482260000007</v>
      </c>
      <c r="BV126" s="373">
        <v>64.205439000000027</v>
      </c>
      <c r="BW126" s="373">
        <v>81.759384000000097</v>
      </c>
      <c r="BX126" s="373">
        <v>64.337360999999959</v>
      </c>
      <c r="BY126" s="385">
        <v>18149.154602999963</v>
      </c>
      <c r="BZ126" s="385">
        <v>11970.392703000025</v>
      </c>
      <c r="CA126" s="385">
        <v>265.63643300000012</v>
      </c>
      <c r="CB126" s="385">
        <v>1499.2894690000014</v>
      </c>
      <c r="CC126" s="2220"/>
      <c r="CD126" s="2220"/>
      <c r="CE126" s="2220"/>
      <c r="CF126" s="2220"/>
      <c r="CG126" s="2220"/>
      <c r="CH126" s="2220"/>
      <c r="CI126" s="2220"/>
      <c r="CJ126" s="2220"/>
      <c r="CK126" s="2220"/>
      <c r="CL126" s="2220"/>
      <c r="CM126" s="2220"/>
      <c r="CN126" s="2220"/>
      <c r="CO126" s="2220"/>
      <c r="CP126" s="2220"/>
      <c r="CQ126" s="2220"/>
      <c r="CR126" s="2220"/>
      <c r="CS126" s="2220"/>
      <c r="CT126" s="2220"/>
      <c r="CU126" s="2220"/>
      <c r="CV126" s="2220"/>
      <c r="CW126" s="2220"/>
      <c r="CX126" s="2220"/>
      <c r="CY126" s="2220"/>
      <c r="CZ126" s="2157"/>
    </row>
    <row r="127" s="135" customFormat="true" ht="15" customHeight="true" x14ac:dyDescent="0.2">
      <c r="A127" s="2830"/>
      <c r="B127" s="2029" t="s">
        <v>19</v>
      </c>
      <c r="C127" s="1930">
        <v>54.846176744192888</v>
      </c>
      <c r="D127" s="1931">
        <v>44.631955086584682</v>
      </c>
      <c r="E127" s="1931">
        <v>33.610336828404598</v>
      </c>
      <c r="F127" s="1931">
        <v>24.017016426066359</v>
      </c>
      <c r="G127" s="1932">
        <v>7.2677064278759724</v>
      </c>
      <c r="H127" s="1933">
        <v>21.070240991209513</v>
      </c>
      <c r="I127" s="1931">
        <v>7.5238255932228633</v>
      </c>
      <c r="J127" s="1931">
        <v>4.3006297115709726</v>
      </c>
      <c r="K127" s="1931">
        <v>0.73204240536081089</v>
      </c>
      <c r="L127" s="1934">
        <v>0.26045621438052197</v>
      </c>
      <c r="M127" s="1935">
        <v>56.615968687924266</v>
      </c>
      <c r="N127" s="1931">
        <v>46.01392792207303</v>
      </c>
      <c r="O127" s="1931">
        <v>37.889001224440619</v>
      </c>
      <c r="P127" s="1931">
        <v>28.042474922727319</v>
      </c>
      <c r="Q127" s="1932">
        <v>19.946950703007623</v>
      </c>
      <c r="R127" s="1933">
        <v>1.1605127187943793</v>
      </c>
      <c r="S127" s="1931">
        <v>70.978389722941671</v>
      </c>
      <c r="T127" s="1931">
        <v>42.951232783649033</v>
      </c>
      <c r="U127" s="1931">
        <v>15.49264814000442</v>
      </c>
      <c r="V127" s="1931">
        <v>24.774465714909368</v>
      </c>
      <c r="W127" s="1931">
        <v>44.633493908635472</v>
      </c>
      <c r="X127" s="1931">
        <v>25.960507236193759</v>
      </c>
      <c r="Y127" s="1931">
        <v>32.187660347052628</v>
      </c>
      <c r="Z127" s="1931">
        <v>17.914185653890559</v>
      </c>
      <c r="AA127" s="1931">
        <v>59.318831073719238</v>
      </c>
      <c r="AB127" s="2295">
        <v>53.320159515385335</v>
      </c>
      <c r="AC127" s="312"/>
      <c r="AD127" s="312"/>
      <c r="AE127" s="312"/>
      <c r="AF127" s="312"/>
      <c r="AG127" s="312"/>
      <c r="AH127" s="312"/>
      <c r="AI127" s="312"/>
      <c r="AJ127" s="312"/>
      <c r="AK127" s="312"/>
      <c r="AL127" s="312"/>
      <c r="AM127" s="312"/>
      <c r="AN127" s="312"/>
      <c r="AO127" s="312"/>
      <c r="AP127" s="312"/>
      <c r="AQ127" s="312"/>
      <c r="AR127" s="312"/>
      <c r="AS127" s="312"/>
      <c r="AT127" s="312"/>
      <c r="AU127" s="312"/>
      <c r="AV127" s="312"/>
      <c r="AW127" s="312"/>
      <c r="AX127" s="312"/>
      <c r="AY127" s="312"/>
      <c r="AZ127" s="694"/>
      <c r="BA127" s="2553"/>
      <c r="BB127" s="156" t="s">
        <v>19</v>
      </c>
      <c r="BC127" s="369">
        <v>8573.6374619999824</v>
      </c>
      <c r="BD127" s="373">
        <v>6974.8989699999856</v>
      </c>
      <c r="BE127" s="373">
        <v>5253.5395369999969</v>
      </c>
      <c r="BF127" s="373">
        <v>3754.0044289999937</v>
      </c>
      <c r="BG127" s="377">
        <v>1135.9283089999992</v>
      </c>
      <c r="BH127" s="381">
        <v>511.87538600000005</v>
      </c>
      <c r="BI127" s="373">
        <v>185.246216</v>
      </c>
      <c r="BJ127" s="373">
        <v>104.18648499999998</v>
      </c>
      <c r="BK127" s="373">
        <v>17.869468999999999</v>
      </c>
      <c r="BL127" s="377">
        <v>6.3472550000000005</v>
      </c>
      <c r="BM127" s="381">
        <v>7468.1957799999982</v>
      </c>
      <c r="BN127" s="373">
        <v>6068.4603179999949</v>
      </c>
      <c r="BO127" s="373">
        <v>4997.7686239999975</v>
      </c>
      <c r="BP127" s="373">
        <v>3700.4397509999981</v>
      </c>
      <c r="BQ127" s="377">
        <v>2631.6194229999987</v>
      </c>
      <c r="BR127" s="381">
        <v>32.609461000000003</v>
      </c>
      <c r="BS127" s="373">
        <v>451.31186500000007</v>
      </c>
      <c r="BT127" s="373">
        <v>7625.6202429999985</v>
      </c>
      <c r="BU127" s="373">
        <v>123.36644800000005</v>
      </c>
      <c r="BV127" s="373">
        <v>97.985664999999955</v>
      </c>
      <c r="BW127" s="373">
        <v>91.715276000000131</v>
      </c>
      <c r="BX127" s="373">
        <v>47.163804999999982</v>
      </c>
      <c r="BY127" s="385">
        <v>9830.3650550000002</v>
      </c>
      <c r="BZ127" s="385">
        <v>3040.0115419999966</v>
      </c>
      <c r="CA127" s="385">
        <v>1583.8075880000026</v>
      </c>
      <c r="CB127" s="385">
        <v>2768.0517589999981</v>
      </c>
      <c r="CC127" s="2220"/>
      <c r="CD127" s="2220"/>
      <c r="CE127" s="2220"/>
      <c r="CF127" s="2220"/>
      <c r="CG127" s="2220"/>
      <c r="CH127" s="2220"/>
      <c r="CI127" s="2220"/>
      <c r="CJ127" s="2220"/>
      <c r="CK127" s="2220"/>
      <c r="CL127" s="2220"/>
      <c r="CM127" s="2220"/>
      <c r="CN127" s="2220"/>
      <c r="CO127" s="2220"/>
      <c r="CP127" s="2220"/>
      <c r="CQ127" s="2220"/>
      <c r="CR127" s="2220"/>
      <c r="CS127" s="2220"/>
      <c r="CT127" s="2220"/>
      <c r="CU127" s="2220"/>
      <c r="CV127" s="2220"/>
      <c r="CW127" s="2220"/>
      <c r="CX127" s="2220"/>
      <c r="CY127" s="2220"/>
      <c r="CZ127" s="2157"/>
    </row>
    <row r="128" s="135" customFormat="true" ht="15" customHeight="true" x14ac:dyDescent="0.2">
      <c r="A128" s="2830" t="s">
        <v>172</v>
      </c>
      <c r="B128" s="2029" t="s">
        <v>49</v>
      </c>
      <c r="C128" s="1930">
        <v>32.221877277814414</v>
      </c>
      <c r="D128" s="1931">
        <v>24.419476014057693</v>
      </c>
      <c r="E128" s="1931">
        <v>25.016345586275186</v>
      </c>
      <c r="F128" s="1931">
        <v>26.291714635518492</v>
      </c>
      <c r="G128" s="1932">
        <v>57.376901278410273</v>
      </c>
      <c r="H128" s="1933">
        <v>67.952652448985589</v>
      </c>
      <c r="I128" s="1931">
        <v>67.695716054072179</v>
      </c>
      <c r="J128" s="1931">
        <v>75.72422096750698</v>
      </c>
      <c r="K128" s="1931">
        <v>67.673663700615123</v>
      </c>
      <c r="L128" s="1934">
        <v>42.277084532694147</v>
      </c>
      <c r="M128" s="1935">
        <v>34.995189199140988</v>
      </c>
      <c r="N128" s="1931">
        <v>20.77444403349643</v>
      </c>
      <c r="O128" s="1931">
        <v>21.223301122122869</v>
      </c>
      <c r="P128" s="1931">
        <v>16.333228911260857</v>
      </c>
      <c r="Q128" s="1932">
        <v>28.939966489600323</v>
      </c>
      <c r="R128" s="1933">
        <v>64.510581185834397</v>
      </c>
      <c r="S128" s="1931">
        <v>75.556430548412067</v>
      </c>
      <c r="T128" s="1931">
        <v>67.230373161998102</v>
      </c>
      <c r="U128" s="1931">
        <v>41.63360735696476</v>
      </c>
      <c r="V128" s="1931">
        <v>49.049747876951812</v>
      </c>
      <c r="W128" s="1931">
        <v>43.525246717842947</v>
      </c>
      <c r="X128" s="1931">
        <v>52.258890894695639</v>
      </c>
      <c r="Y128" s="1931">
        <v>34.725255819804985</v>
      </c>
      <c r="Z128" s="1931">
        <v>26.723193030558939</v>
      </c>
      <c r="AA128" s="1931">
        <v>52.092134345323039</v>
      </c>
      <c r="AB128" s="2295">
        <v>52.329367924855077</v>
      </c>
      <c r="AC128" s="312"/>
      <c r="AD128" s="312"/>
      <c r="AE128" s="312"/>
      <c r="AF128" s="312"/>
      <c r="AG128" s="312"/>
      <c r="AH128" s="312"/>
      <c r="AI128" s="312"/>
      <c r="AJ128" s="312"/>
      <c r="AK128" s="312"/>
      <c r="AL128" s="312"/>
      <c r="AM128" s="312"/>
      <c r="AN128" s="312"/>
      <c r="AO128" s="312"/>
      <c r="AP128" s="312"/>
      <c r="AQ128" s="312"/>
      <c r="AR128" s="312"/>
      <c r="AS128" s="312"/>
      <c r="AT128" s="312"/>
      <c r="AU128" s="312"/>
      <c r="AV128" s="312"/>
      <c r="AW128" s="312"/>
      <c r="AX128" s="312"/>
      <c r="AY128" s="312"/>
      <c r="AZ128" s="694"/>
      <c r="BA128" s="2553" t="s">
        <v>108</v>
      </c>
      <c r="BB128" s="156" t="s">
        <v>49</v>
      </c>
      <c r="BC128" s="1225" t="s">
        <v>35</v>
      </c>
      <c r="BD128" s="1245" t="s">
        <v>35</v>
      </c>
      <c r="BE128" s="1245" t="s">
        <v>35</v>
      </c>
      <c r="BF128" s="1245" t="s">
        <v>35</v>
      </c>
      <c r="BG128" s="1266" t="s">
        <v>35</v>
      </c>
      <c r="BH128" s="1287" t="s">
        <v>35</v>
      </c>
      <c r="BI128" s="1245" t="s">
        <v>35</v>
      </c>
      <c r="BJ128" s="1245" t="s">
        <v>35</v>
      </c>
      <c r="BK128" s="1245" t="s">
        <v>35</v>
      </c>
      <c r="BL128" s="1266" t="s">
        <v>35</v>
      </c>
      <c r="BM128" s="1287" t="s">
        <v>35</v>
      </c>
      <c r="BN128" s="1245" t="s">
        <v>35</v>
      </c>
      <c r="BO128" s="1245" t="s">
        <v>35</v>
      </c>
      <c r="BP128" s="1245" t="s">
        <v>35</v>
      </c>
      <c r="BQ128" s="1266" t="s">
        <v>35</v>
      </c>
      <c r="BR128" s="1287" t="s">
        <v>35</v>
      </c>
      <c r="BS128" s="1245" t="s">
        <v>35</v>
      </c>
      <c r="BT128" s="1245" t="s">
        <v>35</v>
      </c>
      <c r="BU128" s="1245" t="s">
        <v>35</v>
      </c>
      <c r="BV128" s="1245" t="s">
        <v>35</v>
      </c>
      <c r="BW128" s="1245" t="s">
        <v>35</v>
      </c>
      <c r="BX128" s="1245" t="s">
        <v>35</v>
      </c>
      <c r="BY128" s="1306" t="s">
        <v>35</v>
      </c>
      <c r="BZ128" s="1306" t="s">
        <v>35</v>
      </c>
      <c r="CA128" s="1306" t="s">
        <v>35</v>
      </c>
      <c r="CB128" s="1306" t="s">
        <v>35</v>
      </c>
      <c r="CC128" s="2157"/>
      <c r="CD128" s="2157"/>
      <c r="CE128" s="2157"/>
      <c r="CF128" s="2157"/>
      <c r="CG128" s="2157"/>
      <c r="CH128" s="2157"/>
      <c r="CI128" s="2157"/>
      <c r="CJ128" s="2157"/>
      <c r="CK128" s="2157"/>
      <c r="CL128" s="2157"/>
      <c r="CM128" s="2157"/>
      <c r="CN128" s="2157"/>
      <c r="CO128" s="2157"/>
      <c r="CP128" s="2157"/>
      <c r="CQ128" s="2157"/>
      <c r="CR128" s="2157"/>
      <c r="CS128" s="2157"/>
      <c r="CT128" s="2157"/>
      <c r="CU128" s="2157"/>
      <c r="CV128" s="2157"/>
      <c r="CW128" s="2157"/>
      <c r="CX128" s="2157"/>
      <c r="CY128" s="2157"/>
      <c r="CZ128" s="2157"/>
    </row>
    <row r="129" s="135" customFormat="true" ht="15" customHeight="true" x14ac:dyDescent="0.2">
      <c r="A129" s="2831"/>
      <c r="B129" s="2030" t="s">
        <v>48</v>
      </c>
      <c r="C129" s="1936">
        <v>67.778122722185628</v>
      </c>
      <c r="D129" s="1937">
        <v>75.580523985942278</v>
      </c>
      <c r="E129" s="1937">
        <v>74.98365441372485</v>
      </c>
      <c r="F129" s="1937">
        <v>73.708285364481512</v>
      </c>
      <c r="G129" s="1938">
        <v>42.623098721589827</v>
      </c>
      <c r="H129" s="1939">
        <v>32.047347551014369</v>
      </c>
      <c r="I129" s="1937">
        <v>32.304283945927679</v>
      </c>
      <c r="J129" s="1937">
        <v>24.275779032492981</v>
      </c>
      <c r="K129" s="1937">
        <v>32.326336299384799</v>
      </c>
      <c r="L129" s="1940">
        <v>57.722915467305938</v>
      </c>
      <c r="M129" s="1941">
        <v>65.004810800859062</v>
      </c>
      <c r="N129" s="1937">
        <v>79.225555966503563</v>
      </c>
      <c r="O129" s="1937">
        <v>78.776698877877109</v>
      </c>
      <c r="P129" s="1937">
        <v>83.666771088739154</v>
      </c>
      <c r="Q129" s="1938">
        <v>71.060033510399634</v>
      </c>
      <c r="R129" s="1939">
        <v>35.489418814165411</v>
      </c>
      <c r="S129" s="1937">
        <v>24.44356945158794</v>
      </c>
      <c r="T129" s="1937">
        <v>32.769626838001926</v>
      </c>
      <c r="U129" s="1937">
        <v>58.366392643035248</v>
      </c>
      <c r="V129" s="1937">
        <v>50.950252123048102</v>
      </c>
      <c r="W129" s="1937">
        <v>56.474753282157053</v>
      </c>
      <c r="X129" s="1937">
        <v>47.741109105304574</v>
      </c>
      <c r="Y129" s="1937">
        <v>65.274744180195015</v>
      </c>
      <c r="Z129" s="1937">
        <v>73.276806969441139</v>
      </c>
      <c r="AA129" s="1937">
        <v>47.907865654676954</v>
      </c>
      <c r="AB129" s="2296">
        <v>47.670632075144951</v>
      </c>
      <c r="AC129" s="312"/>
      <c r="AD129" s="312"/>
      <c r="AE129" s="312"/>
      <c r="AF129" s="312"/>
      <c r="AG129" s="312"/>
      <c r="AH129" s="312"/>
      <c r="AI129" s="312"/>
      <c r="AJ129" s="312"/>
      <c r="AK129" s="312"/>
      <c r="AL129" s="312"/>
      <c r="AM129" s="312"/>
      <c r="AN129" s="312"/>
      <c r="AO129" s="312"/>
      <c r="AP129" s="312"/>
      <c r="AQ129" s="312"/>
      <c r="AR129" s="312"/>
      <c r="AS129" s="312"/>
      <c r="AT129" s="312"/>
      <c r="AU129" s="312"/>
      <c r="AV129" s="312"/>
      <c r="AW129" s="312"/>
      <c r="AX129" s="312"/>
      <c r="AY129" s="312"/>
      <c r="AZ129" s="694"/>
      <c r="BA129" s="2554"/>
      <c r="BB129" s="157" t="s">
        <v>48</v>
      </c>
      <c r="BC129" s="1226" t="s">
        <v>35</v>
      </c>
      <c r="BD129" s="1246" t="s">
        <v>35</v>
      </c>
      <c r="BE129" s="1246" t="s">
        <v>35</v>
      </c>
      <c r="BF129" s="1246" t="s">
        <v>35</v>
      </c>
      <c r="BG129" s="1267" t="s">
        <v>35</v>
      </c>
      <c r="BH129" s="1288" t="s">
        <v>35</v>
      </c>
      <c r="BI129" s="1246" t="s">
        <v>35</v>
      </c>
      <c r="BJ129" s="1246" t="s">
        <v>35</v>
      </c>
      <c r="BK129" s="1246" t="s">
        <v>35</v>
      </c>
      <c r="BL129" s="1267" t="s">
        <v>35</v>
      </c>
      <c r="BM129" s="1288" t="s">
        <v>35</v>
      </c>
      <c r="BN129" s="1246" t="s">
        <v>35</v>
      </c>
      <c r="BO129" s="1246" t="s">
        <v>35</v>
      </c>
      <c r="BP129" s="1246" t="s">
        <v>35</v>
      </c>
      <c r="BQ129" s="1267" t="s">
        <v>35</v>
      </c>
      <c r="BR129" s="1288" t="s">
        <v>35</v>
      </c>
      <c r="BS129" s="1246" t="s">
        <v>35</v>
      </c>
      <c r="BT129" s="1246" t="s">
        <v>35</v>
      </c>
      <c r="BU129" s="1246" t="s">
        <v>35</v>
      </c>
      <c r="BV129" s="1246" t="s">
        <v>35</v>
      </c>
      <c r="BW129" s="1246" t="s">
        <v>35</v>
      </c>
      <c r="BX129" s="1246" t="s">
        <v>35</v>
      </c>
      <c r="BY129" s="1307" t="s">
        <v>35</v>
      </c>
      <c r="BZ129" s="1307" t="s">
        <v>35</v>
      </c>
      <c r="CA129" s="1307" t="s">
        <v>35</v>
      </c>
      <c r="CB129" s="1307" t="s">
        <v>35</v>
      </c>
      <c r="CC129" s="2158"/>
      <c r="CD129" s="2158"/>
      <c r="CE129" s="2158"/>
      <c r="CF129" s="2158"/>
      <c r="CG129" s="2158"/>
      <c r="CH129" s="2158"/>
      <c r="CI129" s="2158"/>
      <c r="CJ129" s="2158"/>
      <c r="CK129" s="2158"/>
      <c r="CL129" s="2158"/>
      <c r="CM129" s="2158"/>
      <c r="CN129" s="2158"/>
      <c r="CO129" s="2158"/>
      <c r="CP129" s="2158"/>
      <c r="CQ129" s="2158"/>
      <c r="CR129" s="2158"/>
      <c r="CS129" s="2158"/>
      <c r="CT129" s="2158"/>
      <c r="CU129" s="2158"/>
      <c r="CV129" s="2158"/>
      <c r="CW129" s="2158"/>
      <c r="CX129" s="2158"/>
      <c r="CY129" s="2158"/>
      <c r="CZ129" s="2158"/>
    </row>
    <row r="130" s="131" customFormat="true" ht="15" hidden="true" customHeight="true" x14ac:dyDescent="0.2">
      <c r="A130" s="2479" t="s">
        <v>47</v>
      </c>
      <c r="B130" s="248" t="s">
        <v>42</v>
      </c>
      <c r="C130" s="254"/>
      <c r="D130" s="255"/>
      <c r="E130" s="255"/>
      <c r="F130" s="255"/>
      <c r="G130" s="256"/>
      <c r="H130" s="257"/>
      <c r="I130" s="255"/>
      <c r="J130" s="255"/>
      <c r="K130" s="255"/>
      <c r="L130" s="258"/>
      <c r="M130" s="254"/>
      <c r="N130" s="255"/>
      <c r="O130" s="255"/>
      <c r="P130" s="255"/>
      <c r="Q130" s="256"/>
      <c r="R130" s="257"/>
      <c r="S130" s="255"/>
      <c r="T130" s="255"/>
      <c r="U130" s="255"/>
      <c r="V130" s="255"/>
      <c r="W130" s="255"/>
      <c r="X130" s="255"/>
      <c r="Y130" s="255"/>
      <c r="Z130" s="255"/>
      <c r="AA130" s="255"/>
      <c r="AB130" s="258"/>
      <c r="AC130" s="667"/>
      <c r="AD130" s="667"/>
      <c r="AE130" s="667"/>
      <c r="AF130" s="667"/>
      <c r="AG130" s="667"/>
      <c r="AH130" s="667"/>
      <c r="AI130" s="667"/>
      <c r="AJ130" s="667"/>
      <c r="AK130" s="667"/>
      <c r="AL130" s="667"/>
      <c r="AM130" s="667"/>
      <c r="AN130" s="667"/>
      <c r="AO130" s="667"/>
      <c r="AP130" s="667"/>
      <c r="AQ130" s="667"/>
      <c r="AR130" s="667"/>
      <c r="AS130" s="667"/>
      <c r="AT130" s="667"/>
      <c r="AU130" s="667"/>
      <c r="AV130" s="667"/>
      <c r="AW130" s="667"/>
      <c r="AX130" s="667"/>
      <c r="AY130" s="667"/>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480"/>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0"/>
      <c r="AB131" s="263"/>
      <c r="AC131" s="667"/>
      <c r="AD131" s="667"/>
      <c r="AE131" s="667"/>
      <c r="AF131" s="667"/>
      <c r="AG131" s="667"/>
      <c r="AH131" s="667"/>
      <c r="AI131" s="667"/>
      <c r="AJ131" s="667"/>
      <c r="AK131" s="667"/>
      <c r="AL131" s="667"/>
      <c r="AM131" s="667"/>
      <c r="AN131" s="667"/>
      <c r="AO131" s="667"/>
      <c r="AP131" s="667"/>
      <c r="AQ131" s="667"/>
      <c r="AR131" s="667"/>
      <c r="AS131" s="667"/>
      <c r="AT131" s="667"/>
      <c r="AU131" s="667"/>
      <c r="AV131" s="667"/>
      <c r="AW131" s="667"/>
      <c r="AX131" s="667"/>
      <c r="AY131" s="667"/>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481"/>
      <c r="B132" s="241" t="s">
        <v>46</v>
      </c>
      <c r="C132" s="264"/>
      <c r="D132" s="265"/>
      <c r="E132" s="265"/>
      <c r="F132" s="265"/>
      <c r="G132" s="266"/>
      <c r="H132" s="267"/>
      <c r="I132" s="265"/>
      <c r="J132" s="265"/>
      <c r="K132" s="265"/>
      <c r="L132" s="268"/>
      <c r="M132" s="264"/>
      <c r="N132" s="265"/>
      <c r="O132" s="265"/>
      <c r="P132" s="265"/>
      <c r="Q132" s="266"/>
      <c r="R132" s="2063"/>
      <c r="S132" s="2064"/>
      <c r="T132" s="2064"/>
      <c r="U132" s="2064"/>
      <c r="V132" s="2064"/>
      <c r="W132" s="2064"/>
      <c r="X132" s="2064"/>
      <c r="Y132" s="2064"/>
      <c r="Z132" s="2064"/>
      <c r="AA132" s="2064"/>
      <c r="AB132" s="2065"/>
      <c r="AC132" s="667"/>
      <c r="AD132" s="667"/>
      <c r="AE132" s="667"/>
      <c r="AF132" s="667"/>
      <c r="AG132" s="667"/>
      <c r="AH132" s="667"/>
      <c r="AI132" s="667"/>
      <c r="AJ132" s="667"/>
      <c r="AK132" s="667"/>
      <c r="AL132" s="667"/>
      <c r="AM132" s="667"/>
      <c r="AN132" s="667"/>
      <c r="AO132" s="667"/>
      <c r="AP132" s="667"/>
      <c r="AQ132" s="667"/>
      <c r="AR132" s="667"/>
      <c r="AS132" s="667"/>
      <c r="AT132" s="667"/>
      <c r="AU132" s="667"/>
      <c r="AV132" s="667"/>
      <c r="AW132" s="667"/>
      <c r="AX132" s="667"/>
      <c r="AY132" s="667"/>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135" customFormat="true" ht="15" customHeight="true" x14ac:dyDescent="0.2">
      <c r="A133" s="130"/>
      <c r="B133" s="188"/>
      <c r="C133" s="2482" t="s">
        <v>114</v>
      </c>
      <c r="D133" s="2483"/>
      <c r="E133" s="2483"/>
      <c r="F133" s="2483"/>
      <c r="G133" s="2484"/>
      <c r="H133" s="2789" t="s">
        <v>38</v>
      </c>
      <c r="I133" s="2790"/>
      <c r="J133" s="2790"/>
      <c r="K133" s="2790"/>
      <c r="L133" s="2791"/>
      <c r="M133" s="2792" t="s">
        <v>37</v>
      </c>
      <c r="N133" s="2790"/>
      <c r="O133" s="2790"/>
      <c r="P133" s="2790"/>
      <c r="Q133" s="2791"/>
      <c r="R133" s="2271" t="s">
        <v>137</v>
      </c>
      <c r="S133" s="2281"/>
      <c r="T133" s="2281"/>
      <c r="U133" s="2281"/>
      <c r="V133" s="2281"/>
      <c r="W133" s="2281"/>
      <c r="X133" s="2281"/>
      <c r="Y133" s="2281"/>
      <c r="Z133" s="2281"/>
      <c r="AA133" s="2281"/>
      <c r="AB133" s="2282"/>
      <c r="AC133" s="312"/>
      <c r="AD133" s="312"/>
      <c r="AE133" s="312"/>
      <c r="AF133" s="312"/>
      <c r="AG133" s="312"/>
      <c r="AH133" s="312"/>
      <c r="AI133" s="312"/>
      <c r="AJ133" s="312"/>
      <c r="AK133" s="312"/>
      <c r="AL133" s="312"/>
      <c r="AM133" s="312"/>
      <c r="AN133" s="312"/>
      <c r="AO133" s="312"/>
      <c r="AP133" s="312"/>
      <c r="AQ133" s="312"/>
      <c r="AR133" s="312"/>
      <c r="AS133" s="312"/>
      <c r="AT133" s="312"/>
      <c r="AU133" s="312"/>
      <c r="AV133" s="312"/>
      <c r="AW133" s="312"/>
      <c r="AX133" s="312"/>
      <c r="AY133" s="312"/>
      <c r="AZ133" s="694"/>
      <c r="BA133" s="217" t="s">
        <v>128</v>
      </c>
      <c r="BB133" s="116" t="s">
        <v>98</v>
      </c>
      <c r="BC133" s="2555" t="s">
        <v>114</v>
      </c>
      <c r="BD133" s="2556"/>
      <c r="BE133" s="2556"/>
      <c r="BF133" s="2556"/>
      <c r="BG133" s="2557"/>
      <c r="BH133" s="2558" t="s">
        <v>38</v>
      </c>
      <c r="BI133" s="2556"/>
      <c r="BJ133" s="2556"/>
      <c r="BK133" s="2556"/>
      <c r="BL133" s="2557"/>
      <c r="BM133" s="2558" t="s">
        <v>37</v>
      </c>
      <c r="BN133" s="2556"/>
      <c r="BO133" s="2556"/>
      <c r="BP133" s="2556"/>
      <c r="BQ133" s="2559"/>
      <c r="BR133" s="2079" t="s">
        <v>137</v>
      </c>
      <c r="BS133" s="2080"/>
      <c r="BT133" s="2080"/>
      <c r="BU133" s="2080"/>
      <c r="BV133" s="2080"/>
      <c r="BW133" s="2080"/>
      <c r="BX133" s="2080"/>
      <c r="BY133" s="2081"/>
      <c r="BZ133" s="313"/>
      <c r="CA133" s="313"/>
      <c r="CB133" s="313"/>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135" customFormat="true" ht="12.75" x14ac:dyDescent="0.2">
      <c r="A134" s="189" t="s">
        <v>69</v>
      </c>
      <c r="B134" s="246"/>
      <c r="C134" s="282" t="s">
        <v>0</v>
      </c>
      <c r="D134" s="283" t="s">
        <v>1</v>
      </c>
      <c r="E134" s="283" t="s">
        <v>2</v>
      </c>
      <c r="F134" s="283" t="s">
        <v>3</v>
      </c>
      <c r="G134" s="284" t="s">
        <v>4</v>
      </c>
      <c r="H134" s="1841" t="s">
        <v>0</v>
      </c>
      <c r="I134" s="1809" t="s">
        <v>1</v>
      </c>
      <c r="J134" s="1809" t="s">
        <v>2</v>
      </c>
      <c r="K134" s="1809" t="s">
        <v>3</v>
      </c>
      <c r="L134" s="1810" t="s">
        <v>4</v>
      </c>
      <c r="M134" s="1831" t="s">
        <v>0</v>
      </c>
      <c r="N134" s="1809" t="s">
        <v>1</v>
      </c>
      <c r="O134" s="1809" t="s">
        <v>2</v>
      </c>
      <c r="P134" s="1809" t="s">
        <v>3</v>
      </c>
      <c r="Q134" s="1853" t="s">
        <v>4</v>
      </c>
      <c r="R134" s="1841" t="s">
        <v>414</v>
      </c>
      <c r="S134" s="1809" t="s">
        <v>247</v>
      </c>
      <c r="T134" s="1809" t="s">
        <v>150</v>
      </c>
      <c r="U134" s="1809" t="s">
        <v>415</v>
      </c>
      <c r="V134" s="1809" t="s">
        <v>152</v>
      </c>
      <c r="W134" s="1809" t="s">
        <v>153</v>
      </c>
      <c r="X134" s="1809" t="s">
        <v>154</v>
      </c>
      <c r="Y134" s="1809" t="s">
        <v>416</v>
      </c>
      <c r="Z134" s="1809" t="s">
        <v>417</v>
      </c>
      <c r="AA134" s="1809" t="s">
        <v>157</v>
      </c>
      <c r="AB134" s="1811" t="s">
        <v>158</v>
      </c>
      <c r="AC134" s="312"/>
      <c r="AD134" s="312"/>
      <c r="AE134" s="312"/>
      <c r="AF134" s="312"/>
      <c r="AG134" s="312"/>
      <c r="AH134" s="312"/>
      <c r="AI134" s="312"/>
      <c r="AJ134" s="312"/>
      <c r="AK134" s="312"/>
      <c r="AL134" s="312"/>
      <c r="AM134" s="312"/>
      <c r="AN134" s="312"/>
      <c r="AO134" s="312"/>
      <c r="AP134" s="312"/>
      <c r="AQ134" s="312"/>
      <c r="AR134" s="312"/>
      <c r="AS134" s="312"/>
      <c r="AT134" s="312"/>
      <c r="AU134" s="312"/>
      <c r="AV134" s="312"/>
      <c r="AW134" s="312"/>
      <c r="AX134" s="312"/>
      <c r="AY134" s="312"/>
      <c r="AZ134" s="694"/>
      <c r="BA134" s="200" t="s">
        <v>116</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414</v>
      </c>
      <c r="BS134" s="174" t="s">
        <v>247</v>
      </c>
      <c r="BT134" s="174" t="s">
        <v>150</v>
      </c>
      <c r="BU134" s="174" t="s">
        <v>415</v>
      </c>
      <c r="BV134" s="174" t="s">
        <v>152</v>
      </c>
      <c r="BW134" s="174" t="s">
        <v>153</v>
      </c>
      <c r="BX134" s="174" t="s">
        <v>154</v>
      </c>
      <c r="BY134" s="175" t="s">
        <v>416</v>
      </c>
      <c r="BZ134" s="175" t="s">
        <v>417</v>
      </c>
      <c r="CA134" s="175" t="s">
        <v>157</v>
      </c>
      <c r="CB134" s="175" t="s">
        <v>158</v>
      </c>
      <c r="CC134" s="2159"/>
      <c r="CD134" s="2159"/>
      <c r="CE134" s="2159"/>
      <c r="CF134" s="2159"/>
      <c r="CG134" s="2159"/>
      <c r="CH134" s="2159"/>
      <c r="CI134" s="2159"/>
      <c r="CJ134" s="2159"/>
      <c r="CK134" s="2159"/>
      <c r="CL134" s="2159"/>
      <c r="CM134" s="2159"/>
      <c r="CN134" s="2159"/>
      <c r="CO134" s="2159"/>
      <c r="CP134" s="2159"/>
      <c r="CQ134" s="2159"/>
      <c r="CR134" s="2159"/>
      <c r="CS134" s="2159"/>
      <c r="CT134" s="2159"/>
      <c r="CU134" s="2159"/>
      <c r="CV134" s="2159"/>
      <c r="CW134" s="2159"/>
      <c r="CX134" s="2159"/>
      <c r="CY134" s="2159"/>
      <c r="CZ134" s="2159"/>
    </row>
    <row r="135" s="135" customFormat="true" ht="15" customHeight="true" x14ac:dyDescent="0.2">
      <c r="A135" s="2793" t="s">
        <v>45</v>
      </c>
      <c r="B135" s="2031" t="s">
        <v>44</v>
      </c>
      <c r="C135" s="1942">
        <v>0</v>
      </c>
      <c r="D135" s="1943">
        <v>0</v>
      </c>
      <c r="E135" s="1943">
        <v>0</v>
      </c>
      <c r="F135" s="1943">
        <v>0</v>
      </c>
      <c r="G135" s="1944">
        <v>2.2140187177697159</v>
      </c>
      <c r="H135" s="1945">
        <v>0</v>
      </c>
      <c r="I135" s="1943">
        <v>0.22530465589215418</v>
      </c>
      <c r="J135" s="1943">
        <v>0.43406243580041426</v>
      </c>
      <c r="K135" s="1943">
        <v>1.6965379171844239</v>
      </c>
      <c r="L135" s="1946">
        <v>11.751254900524065</v>
      </c>
      <c r="M135" s="1947">
        <v>0</v>
      </c>
      <c r="N135" s="1943">
        <v>0</v>
      </c>
      <c r="O135" s="1943">
        <v>0</v>
      </c>
      <c r="P135" s="1943">
        <v>0</v>
      </c>
      <c r="Q135" s="1944">
        <v>1.6641361343972833E-2</v>
      </c>
      <c r="R135" s="1945">
        <v>10.024975778211607</v>
      </c>
      <c r="S135" s="1943">
        <v>8.1560880102980543E-2</v>
      </c>
      <c r="T135" s="1943">
        <v>3.9961359067908743E-2</v>
      </c>
      <c r="U135" s="1943">
        <v>0</v>
      </c>
      <c r="V135" s="1943">
        <v>3.074455311398408E-2</v>
      </c>
      <c r="W135" s="1943">
        <v>0.32373700123662441</v>
      </c>
      <c r="X135" s="1943">
        <v>0.38300768460391837</v>
      </c>
      <c r="Y135" s="1943">
        <v>0.14536161359934122</v>
      </c>
      <c r="Z135" s="1943">
        <v>0</v>
      </c>
      <c r="AA135" s="1943">
        <v>0.12287324999083521</v>
      </c>
      <c r="AB135" s="2297">
        <v>0.1460462136451772</v>
      </c>
      <c r="AC135" s="312"/>
      <c r="AD135" s="312"/>
      <c r="AE135" s="312"/>
      <c r="AF135" s="312"/>
      <c r="AG135" s="312"/>
      <c r="AH135" s="312"/>
      <c r="AI135" s="312"/>
      <c r="AJ135" s="312"/>
      <c r="AK135" s="312"/>
      <c r="AL135" s="312"/>
      <c r="AM135" s="312"/>
      <c r="AN135" s="312"/>
      <c r="AO135" s="312"/>
      <c r="AP135" s="312"/>
      <c r="AQ135" s="312"/>
      <c r="AR135" s="312"/>
      <c r="AS135" s="312"/>
      <c r="AT135" s="312"/>
      <c r="AU135" s="312"/>
      <c r="AV135" s="312"/>
      <c r="AW135" s="312"/>
      <c r="AX135" s="312"/>
      <c r="AY135" s="312"/>
      <c r="AZ135" s="694"/>
      <c r="BA135" s="2560" t="s">
        <v>45</v>
      </c>
      <c r="BB135" s="158" t="s">
        <v>44</v>
      </c>
      <c r="BC135" s="1227" t="s">
        <v>35</v>
      </c>
      <c r="BD135" s="1247" t="s">
        <v>35</v>
      </c>
      <c r="BE135" s="1247" t="s">
        <v>35</v>
      </c>
      <c r="BF135" s="1247" t="s">
        <v>35</v>
      </c>
      <c r="BG135" s="1268" t="s">
        <v>35</v>
      </c>
      <c r="BH135" s="1289" t="s">
        <v>35</v>
      </c>
      <c r="BI135" s="1247" t="s">
        <v>35</v>
      </c>
      <c r="BJ135" s="1247" t="s">
        <v>35</v>
      </c>
      <c r="BK135" s="1247" t="s">
        <v>35</v>
      </c>
      <c r="BL135" s="1268" t="s">
        <v>35</v>
      </c>
      <c r="BM135" s="1289" t="s">
        <v>35</v>
      </c>
      <c r="BN135" s="1247" t="s">
        <v>35</v>
      </c>
      <c r="BO135" s="1247" t="s">
        <v>35</v>
      </c>
      <c r="BP135" s="1247" t="s">
        <v>35</v>
      </c>
      <c r="BQ135" s="1268" t="s">
        <v>35</v>
      </c>
      <c r="BR135" s="1289" t="s">
        <v>35</v>
      </c>
      <c r="BS135" s="1247" t="s">
        <v>35</v>
      </c>
      <c r="BT135" s="1247" t="s">
        <v>35</v>
      </c>
      <c r="BU135" s="1247" t="s">
        <v>35</v>
      </c>
      <c r="BV135" s="1247" t="s">
        <v>35</v>
      </c>
      <c r="BW135" s="1247" t="s">
        <v>35</v>
      </c>
      <c r="BX135" s="1247" t="s">
        <v>35</v>
      </c>
      <c r="BY135" s="1308" t="s">
        <v>35</v>
      </c>
      <c r="BZ135" s="1308" t="s">
        <v>35</v>
      </c>
      <c r="CA135" s="1308" t="s">
        <v>35</v>
      </c>
      <c r="CB135" s="1308" t="s">
        <v>35</v>
      </c>
      <c r="CC135" s="2160"/>
      <c r="CD135" s="2160"/>
      <c r="CE135" s="2160"/>
      <c r="CF135" s="2160"/>
      <c r="CG135" s="2160"/>
      <c r="CH135" s="2160"/>
      <c r="CI135" s="2160"/>
      <c r="CJ135" s="2160"/>
      <c r="CK135" s="2160"/>
      <c r="CL135" s="2160"/>
      <c r="CM135" s="2160"/>
      <c r="CN135" s="2160"/>
      <c r="CO135" s="2160"/>
      <c r="CP135" s="2160"/>
      <c r="CQ135" s="2160"/>
      <c r="CR135" s="2160"/>
      <c r="CS135" s="2160"/>
      <c r="CT135" s="2160"/>
      <c r="CU135" s="2160"/>
      <c r="CV135" s="2160"/>
      <c r="CW135" s="2160"/>
      <c r="CX135" s="2160"/>
      <c r="CY135" s="2160"/>
      <c r="CZ135" s="2160"/>
    </row>
    <row r="136" s="135" customFormat="true" ht="15" customHeight="true" x14ac:dyDescent="0.2">
      <c r="A136" s="2787"/>
      <c r="B136" s="2032" t="s">
        <v>43</v>
      </c>
      <c r="C136" s="1948">
        <v>1.8118427223110152E-3</v>
      </c>
      <c r="D136" s="1949">
        <v>7.5400646971604049E-2</v>
      </c>
      <c r="E136" s="1949">
        <v>9.2725541551668594E-2</v>
      </c>
      <c r="F136" s="1949">
        <v>0.40721052818189313</v>
      </c>
      <c r="G136" s="1950">
        <v>3.8279706159066258</v>
      </c>
      <c r="H136" s="1951">
        <v>6.7773781150724521E-2</v>
      </c>
      <c r="I136" s="1949">
        <v>0.55727334422019814</v>
      </c>
      <c r="J136" s="1949">
        <v>1.1738186941126612</v>
      </c>
      <c r="K136" s="1949">
        <v>3.7284061177396408</v>
      </c>
      <c r="L136" s="1952">
        <v>18.772773197213706</v>
      </c>
      <c r="M136" s="1953">
        <v>2.1471505680694396E-3</v>
      </c>
      <c r="N136" s="1949">
        <v>8.9346567749917893E-2</v>
      </c>
      <c r="O136" s="1949">
        <v>0.10987921033089521</v>
      </c>
      <c r="P136" s="1949">
        <v>0.14900262488613708</v>
      </c>
      <c r="Q136" s="1950">
        <v>0.37889271562524407</v>
      </c>
      <c r="R136" s="1951">
        <v>12.53020350110156</v>
      </c>
      <c r="S136" s="1949">
        <v>0.21339823947962255</v>
      </c>
      <c r="T136" s="1949">
        <v>0.11452625520171147</v>
      </c>
      <c r="U136" s="1949">
        <v>0</v>
      </c>
      <c r="V136" s="1949">
        <v>1.0466042779134965</v>
      </c>
      <c r="W136" s="1949">
        <v>0.21671329546486964</v>
      </c>
      <c r="X136" s="1949">
        <v>0.52136558469073579</v>
      </c>
      <c r="Y136" s="1949">
        <v>0.16154087533620068</v>
      </c>
      <c r="Z136" s="1949">
        <v>0.58841674860006421</v>
      </c>
      <c r="AA136" s="1949">
        <v>0.71171267453499909</v>
      </c>
      <c r="AB136" s="2298">
        <v>2.7162632714443804</v>
      </c>
      <c r="AC136" s="312"/>
      <c r="AD136" s="312"/>
      <c r="AE136" s="312"/>
      <c r="AF136" s="312"/>
      <c r="AG136" s="312"/>
      <c r="AH136" s="312"/>
      <c r="AI136" s="312"/>
      <c r="AJ136" s="312"/>
      <c r="AK136" s="312"/>
      <c r="AL136" s="312"/>
      <c r="AM136" s="312"/>
      <c r="AN136" s="312"/>
      <c r="AO136" s="312"/>
      <c r="AP136" s="312"/>
      <c r="AQ136" s="312"/>
      <c r="AR136" s="312"/>
      <c r="AS136" s="312"/>
      <c r="AT136" s="312"/>
      <c r="AU136" s="312"/>
      <c r="AV136" s="312"/>
      <c r="AW136" s="312"/>
      <c r="AX136" s="312"/>
      <c r="AY136" s="312"/>
      <c r="AZ136" s="694"/>
      <c r="BA136" s="2521"/>
      <c r="BB136" s="159" t="s">
        <v>43</v>
      </c>
      <c r="BC136" s="1228" t="s">
        <v>35</v>
      </c>
      <c r="BD136" s="1248" t="s">
        <v>35</v>
      </c>
      <c r="BE136" s="1248" t="s">
        <v>35</v>
      </c>
      <c r="BF136" s="1248" t="s">
        <v>35</v>
      </c>
      <c r="BG136" s="1269" t="s">
        <v>35</v>
      </c>
      <c r="BH136" s="1290" t="s">
        <v>35</v>
      </c>
      <c r="BI136" s="1248" t="s">
        <v>35</v>
      </c>
      <c r="BJ136" s="1248" t="s">
        <v>35</v>
      </c>
      <c r="BK136" s="1248" t="s">
        <v>35</v>
      </c>
      <c r="BL136" s="1269" t="s">
        <v>35</v>
      </c>
      <c r="BM136" s="1290" t="s">
        <v>35</v>
      </c>
      <c r="BN136" s="1248" t="s">
        <v>35</v>
      </c>
      <c r="BO136" s="1248" t="s">
        <v>35</v>
      </c>
      <c r="BP136" s="1248" t="s">
        <v>35</v>
      </c>
      <c r="BQ136" s="1269" t="s">
        <v>35</v>
      </c>
      <c r="BR136" s="1290" t="s">
        <v>35</v>
      </c>
      <c r="BS136" s="1248" t="s">
        <v>35</v>
      </c>
      <c r="BT136" s="1248" t="s">
        <v>35</v>
      </c>
      <c r="BU136" s="1248" t="s">
        <v>35</v>
      </c>
      <c r="BV136" s="1248" t="s">
        <v>35</v>
      </c>
      <c r="BW136" s="1248" t="s">
        <v>35</v>
      </c>
      <c r="BX136" s="1248" t="s">
        <v>35</v>
      </c>
      <c r="BY136" s="1309" t="s">
        <v>35</v>
      </c>
      <c r="BZ136" s="1309" t="s">
        <v>35</v>
      </c>
      <c r="CA136" s="1309" t="s">
        <v>35</v>
      </c>
      <c r="CB136" s="1309" t="s">
        <v>35</v>
      </c>
      <c r="CC136" s="2161"/>
      <c r="CD136" s="2161"/>
      <c r="CE136" s="2161"/>
      <c r="CF136" s="2161"/>
      <c r="CG136" s="2161"/>
      <c r="CH136" s="2161"/>
      <c r="CI136" s="2161"/>
      <c r="CJ136" s="2161"/>
      <c r="CK136" s="2161"/>
      <c r="CL136" s="2161"/>
      <c r="CM136" s="2161"/>
      <c r="CN136" s="2161"/>
      <c r="CO136" s="2161"/>
      <c r="CP136" s="2161"/>
      <c r="CQ136" s="2161"/>
      <c r="CR136" s="2161"/>
      <c r="CS136" s="2161"/>
      <c r="CT136" s="2161"/>
      <c r="CU136" s="2161"/>
      <c r="CV136" s="2161"/>
      <c r="CW136" s="2161"/>
      <c r="CX136" s="2161"/>
      <c r="CY136" s="2161"/>
      <c r="CZ136" s="2161"/>
    </row>
    <row r="137" s="135" customFormat="true" ht="15" customHeight="true" x14ac:dyDescent="0.2">
      <c r="A137" s="2787"/>
      <c r="B137" s="2032" t="s">
        <v>42</v>
      </c>
      <c r="C137" s="1948">
        <v>5.1688857031876676</v>
      </c>
      <c r="D137" s="1949">
        <v>4.0144287071359468</v>
      </c>
      <c r="E137" s="1949">
        <v>5.7132175783346266</v>
      </c>
      <c r="F137" s="1949">
        <v>6.0533445406776494</v>
      </c>
      <c r="G137" s="1950">
        <v>36.608668524643242</v>
      </c>
      <c r="H137" s="1951">
        <v>18.270503037590892</v>
      </c>
      <c r="I137" s="1949">
        <v>26.014826974112911</v>
      </c>
      <c r="J137" s="1949">
        <v>48.684893423487722</v>
      </c>
      <c r="K137" s="1949">
        <v>67.293436825897373</v>
      </c>
      <c r="L137" s="1952">
        <v>58.714838433114537</v>
      </c>
      <c r="M137" s="1953">
        <v>5.0129072109449941</v>
      </c>
      <c r="N137" s="1949">
        <v>3.917447919738954</v>
      </c>
      <c r="O137" s="1949">
        <v>4.9239159440193125</v>
      </c>
      <c r="P137" s="1949">
        <v>5.3718842622461818</v>
      </c>
      <c r="Q137" s="1950">
        <v>8.5107329908890161</v>
      </c>
      <c r="R137" s="1951">
        <v>59.037403701164152</v>
      </c>
      <c r="S137" s="1949">
        <v>15.187849694829103</v>
      </c>
      <c r="T137" s="1949">
        <v>5.5414546280524464</v>
      </c>
      <c r="U137" s="1949">
        <v>3.4881231669066488</v>
      </c>
      <c r="V137" s="1949">
        <v>57.914632850055213</v>
      </c>
      <c r="W137" s="1949">
        <v>15.037624391613495</v>
      </c>
      <c r="X137" s="1949">
        <v>37.721723018164489</v>
      </c>
      <c r="Y137" s="1949">
        <v>8.0794829213075285</v>
      </c>
      <c r="Z137" s="1949">
        <v>10.958245272304158</v>
      </c>
      <c r="AA137" s="1949">
        <v>29.897620251772366</v>
      </c>
      <c r="AB137" s="2298">
        <v>14.937162925881239</v>
      </c>
      <c r="AC137" s="312"/>
      <c r="AD137" s="312"/>
      <c r="AE137" s="312"/>
      <c r="AF137" s="312"/>
      <c r="AG137" s="312"/>
      <c r="AH137" s="312"/>
      <c r="AI137" s="312"/>
      <c r="AJ137" s="312"/>
      <c r="AK137" s="312"/>
      <c r="AL137" s="312"/>
      <c r="AM137" s="312"/>
      <c r="AN137" s="312"/>
      <c r="AO137" s="312"/>
      <c r="AP137" s="312"/>
      <c r="AQ137" s="312"/>
      <c r="AR137" s="312"/>
      <c r="AS137" s="312"/>
      <c r="AT137" s="312"/>
      <c r="AU137" s="312"/>
      <c r="AV137" s="312"/>
      <c r="AW137" s="312"/>
      <c r="AX137" s="312"/>
      <c r="AY137" s="312"/>
      <c r="AZ137" s="694"/>
      <c r="BA137" s="2521"/>
      <c r="BB137" s="159" t="s">
        <v>42</v>
      </c>
      <c r="BC137" s="1228" t="s">
        <v>35</v>
      </c>
      <c r="BD137" s="1248" t="s">
        <v>35</v>
      </c>
      <c r="BE137" s="1248" t="s">
        <v>35</v>
      </c>
      <c r="BF137" s="1248" t="s">
        <v>35</v>
      </c>
      <c r="BG137" s="1269" t="s">
        <v>35</v>
      </c>
      <c r="BH137" s="1290" t="s">
        <v>35</v>
      </c>
      <c r="BI137" s="1248" t="s">
        <v>35</v>
      </c>
      <c r="BJ137" s="1248" t="s">
        <v>35</v>
      </c>
      <c r="BK137" s="1248" t="s">
        <v>35</v>
      </c>
      <c r="BL137" s="1269" t="s">
        <v>35</v>
      </c>
      <c r="BM137" s="1290" t="s">
        <v>35</v>
      </c>
      <c r="BN137" s="1248" t="s">
        <v>35</v>
      </c>
      <c r="BO137" s="1248" t="s">
        <v>35</v>
      </c>
      <c r="BP137" s="1248" t="s">
        <v>35</v>
      </c>
      <c r="BQ137" s="1269" t="s">
        <v>35</v>
      </c>
      <c r="BR137" s="1290" t="s">
        <v>35</v>
      </c>
      <c r="BS137" s="1248" t="s">
        <v>35</v>
      </c>
      <c r="BT137" s="1248" t="s">
        <v>35</v>
      </c>
      <c r="BU137" s="1248" t="s">
        <v>35</v>
      </c>
      <c r="BV137" s="1248" t="s">
        <v>35</v>
      </c>
      <c r="BW137" s="1248" t="s">
        <v>35</v>
      </c>
      <c r="BX137" s="1248" t="s">
        <v>35</v>
      </c>
      <c r="BY137" s="1309" t="s">
        <v>35</v>
      </c>
      <c r="BZ137" s="1309" t="s">
        <v>35</v>
      </c>
      <c r="CA137" s="1309" t="s">
        <v>35</v>
      </c>
      <c r="CB137" s="1309" t="s">
        <v>35</v>
      </c>
      <c r="CC137" s="2161"/>
      <c r="CD137" s="2161"/>
      <c r="CE137" s="2161"/>
      <c r="CF137" s="2161"/>
      <c r="CG137" s="2161"/>
      <c r="CH137" s="2161"/>
      <c r="CI137" s="2161"/>
      <c r="CJ137" s="2161"/>
      <c r="CK137" s="2161"/>
      <c r="CL137" s="2161"/>
      <c r="CM137" s="2161"/>
      <c r="CN137" s="2161"/>
      <c r="CO137" s="2161"/>
      <c r="CP137" s="2161"/>
      <c r="CQ137" s="2161"/>
      <c r="CR137" s="2161"/>
      <c r="CS137" s="2161"/>
      <c r="CT137" s="2161"/>
      <c r="CU137" s="2161"/>
      <c r="CV137" s="2161"/>
      <c r="CW137" s="2161"/>
      <c r="CX137" s="2161"/>
      <c r="CY137" s="2161"/>
      <c r="CZ137" s="2161"/>
    </row>
    <row r="138" s="135" customFormat="true" ht="15" customHeight="true" x14ac:dyDescent="0.2">
      <c r="A138" s="2787"/>
      <c r="B138" s="2032" t="s">
        <v>41</v>
      </c>
      <c r="C138" s="1948">
        <v>39.983125709897379</v>
      </c>
      <c r="D138" s="1949">
        <v>51.278215559307547</v>
      </c>
      <c r="E138" s="1949">
        <v>60.583720051709292</v>
      </c>
      <c r="F138" s="1949">
        <v>69.522428505074117</v>
      </c>
      <c r="G138" s="1950">
        <v>50.081635713804253</v>
      </c>
      <c r="H138" s="1951">
        <v>60.591482190048872</v>
      </c>
      <c r="I138" s="1949">
        <v>65.678769432551945</v>
      </c>
      <c r="J138" s="1949">
        <v>45.406595735028041</v>
      </c>
      <c r="K138" s="1949">
        <v>26.54957673381756</v>
      </c>
      <c r="L138" s="1952">
        <v>10.500677254766996</v>
      </c>
      <c r="M138" s="1953">
        <v>38.368976950562974</v>
      </c>
      <c r="N138" s="1949">
        <v>49.979277590438222</v>
      </c>
      <c r="O138" s="1949">
        <v>57.077203621209236</v>
      </c>
      <c r="P138" s="1949">
        <v>66.436638190140556</v>
      </c>
      <c r="Q138" s="1950">
        <v>71.146782229134018</v>
      </c>
      <c r="R138" s="1951">
        <v>17.246904300727962</v>
      </c>
      <c r="S138" s="1949">
        <v>13.53880146264672</v>
      </c>
      <c r="T138" s="1949">
        <v>51.352824974028962</v>
      </c>
      <c r="U138" s="1949">
        <v>81.019228693088891</v>
      </c>
      <c r="V138" s="1949">
        <v>16.233552604008008</v>
      </c>
      <c r="W138" s="1949">
        <v>39.788431403049884</v>
      </c>
      <c r="X138" s="1949">
        <v>35.41339647634684</v>
      </c>
      <c r="Y138" s="1949">
        <v>59.425954242704329</v>
      </c>
      <c r="Z138" s="1949">
        <v>70.539152325205066</v>
      </c>
      <c r="AA138" s="1949">
        <v>9.9489627499829343</v>
      </c>
      <c r="AB138" s="2298">
        <v>28.880368073643925</v>
      </c>
      <c r="AC138" s="312"/>
      <c r="AD138" s="312"/>
      <c r="AE138" s="312"/>
      <c r="AF138" s="312"/>
      <c r="AG138" s="312"/>
      <c r="AH138" s="312"/>
      <c r="AI138" s="312"/>
      <c r="AJ138" s="312"/>
      <c r="AK138" s="312"/>
      <c r="AL138" s="312"/>
      <c r="AM138" s="312"/>
      <c r="AN138" s="312"/>
      <c r="AO138" s="312"/>
      <c r="AP138" s="312"/>
      <c r="AQ138" s="312"/>
      <c r="AR138" s="312"/>
      <c r="AS138" s="312"/>
      <c r="AT138" s="312"/>
      <c r="AU138" s="312"/>
      <c r="AV138" s="312"/>
      <c r="AW138" s="312"/>
      <c r="AX138" s="312"/>
      <c r="AY138" s="312"/>
      <c r="AZ138" s="694"/>
      <c r="BA138" s="2521"/>
      <c r="BB138" s="159" t="s">
        <v>41</v>
      </c>
      <c r="BC138" s="1228" t="s">
        <v>35</v>
      </c>
      <c r="BD138" s="1248" t="s">
        <v>35</v>
      </c>
      <c r="BE138" s="1248" t="s">
        <v>35</v>
      </c>
      <c r="BF138" s="1248" t="s">
        <v>35</v>
      </c>
      <c r="BG138" s="1269" t="s">
        <v>35</v>
      </c>
      <c r="BH138" s="1290" t="s">
        <v>35</v>
      </c>
      <c r="BI138" s="1248" t="s">
        <v>35</v>
      </c>
      <c r="BJ138" s="1248" t="s">
        <v>35</v>
      </c>
      <c r="BK138" s="1248" t="s">
        <v>35</v>
      </c>
      <c r="BL138" s="1269" t="s">
        <v>35</v>
      </c>
      <c r="BM138" s="1290" t="s">
        <v>35</v>
      </c>
      <c r="BN138" s="1248" t="s">
        <v>35</v>
      </c>
      <c r="BO138" s="1248" t="s">
        <v>35</v>
      </c>
      <c r="BP138" s="1248" t="s">
        <v>35</v>
      </c>
      <c r="BQ138" s="1269" t="s">
        <v>35</v>
      </c>
      <c r="BR138" s="1290" t="s">
        <v>35</v>
      </c>
      <c r="BS138" s="1248" t="s">
        <v>35</v>
      </c>
      <c r="BT138" s="1248" t="s">
        <v>35</v>
      </c>
      <c r="BU138" s="1248" t="s">
        <v>35</v>
      </c>
      <c r="BV138" s="1248" t="s">
        <v>35</v>
      </c>
      <c r="BW138" s="1248" t="s">
        <v>35</v>
      </c>
      <c r="BX138" s="1248" t="s">
        <v>35</v>
      </c>
      <c r="BY138" s="1309" t="s">
        <v>35</v>
      </c>
      <c r="BZ138" s="1309" t="s">
        <v>35</v>
      </c>
      <c r="CA138" s="1309" t="s">
        <v>35</v>
      </c>
      <c r="CB138" s="1309" t="s">
        <v>35</v>
      </c>
      <c r="CC138" s="2161"/>
      <c r="CD138" s="2161"/>
      <c r="CE138" s="2161"/>
      <c r="CF138" s="2161"/>
      <c r="CG138" s="2161"/>
      <c r="CH138" s="2161"/>
      <c r="CI138" s="2161"/>
      <c r="CJ138" s="2161"/>
      <c r="CK138" s="2161"/>
      <c r="CL138" s="2161"/>
      <c r="CM138" s="2161"/>
      <c r="CN138" s="2161"/>
      <c r="CO138" s="2161"/>
      <c r="CP138" s="2161"/>
      <c r="CQ138" s="2161"/>
      <c r="CR138" s="2161"/>
      <c r="CS138" s="2161"/>
      <c r="CT138" s="2161"/>
      <c r="CU138" s="2161"/>
      <c r="CV138" s="2161"/>
      <c r="CW138" s="2161"/>
      <c r="CX138" s="2161"/>
      <c r="CY138" s="2161"/>
      <c r="CZ138" s="2161"/>
    </row>
    <row r="139" s="135" customFormat="true" ht="15" customHeight="true" x14ac:dyDescent="0.2">
      <c r="A139" s="2787"/>
      <c r="B139" s="2032" t="s">
        <v>19</v>
      </c>
      <c r="C139" s="1948">
        <v>54.846176744192888</v>
      </c>
      <c r="D139" s="1949">
        <v>44.631955086584682</v>
      </c>
      <c r="E139" s="1949">
        <v>33.610336828404598</v>
      </c>
      <c r="F139" s="1949">
        <v>24.017016426066359</v>
      </c>
      <c r="G139" s="1950">
        <v>7.2677064278759724</v>
      </c>
      <c r="H139" s="1951">
        <v>21.070240991209513</v>
      </c>
      <c r="I139" s="1949">
        <v>7.5238255932228633</v>
      </c>
      <c r="J139" s="1949">
        <v>4.3006297115709726</v>
      </c>
      <c r="K139" s="1949">
        <v>0.73204240536081089</v>
      </c>
      <c r="L139" s="1952">
        <v>0.26045621438052197</v>
      </c>
      <c r="M139" s="1953">
        <v>56.615968687924266</v>
      </c>
      <c r="N139" s="1949">
        <v>46.01392792207303</v>
      </c>
      <c r="O139" s="1949">
        <v>37.889001224440619</v>
      </c>
      <c r="P139" s="1949">
        <v>28.042474922727319</v>
      </c>
      <c r="Q139" s="1950">
        <v>19.946950703007623</v>
      </c>
      <c r="R139" s="1951">
        <v>1.1605127187943793</v>
      </c>
      <c r="S139" s="1949">
        <v>70.978389722941671</v>
      </c>
      <c r="T139" s="1949">
        <v>42.951232783649033</v>
      </c>
      <c r="U139" s="1949">
        <v>15.49264814000442</v>
      </c>
      <c r="V139" s="1949">
        <v>24.774465714909368</v>
      </c>
      <c r="W139" s="1949">
        <v>44.633493908635472</v>
      </c>
      <c r="X139" s="1949">
        <v>25.960507236193759</v>
      </c>
      <c r="Y139" s="1949">
        <v>32.187660347052628</v>
      </c>
      <c r="Z139" s="1949">
        <v>17.914185653890559</v>
      </c>
      <c r="AA139" s="1949">
        <v>59.318831073719238</v>
      </c>
      <c r="AB139" s="2298">
        <v>53.320159515385335</v>
      </c>
      <c r="AC139" s="312"/>
      <c r="AD139" s="312"/>
      <c r="AE139" s="312"/>
      <c r="AF139" s="312"/>
      <c r="AG139" s="312"/>
      <c r="AH139" s="312"/>
      <c r="AI139" s="312"/>
      <c r="AJ139" s="312"/>
      <c r="AK139" s="312"/>
      <c r="AL139" s="312"/>
      <c r="AM139" s="312"/>
      <c r="AN139" s="312"/>
      <c r="AO139" s="312"/>
      <c r="AP139" s="312"/>
      <c r="AQ139" s="312"/>
      <c r="AR139" s="312"/>
      <c r="AS139" s="312"/>
      <c r="AT139" s="312"/>
      <c r="AU139" s="312"/>
      <c r="AV139" s="312"/>
      <c r="AW139" s="312"/>
      <c r="AX139" s="312"/>
      <c r="AY139" s="312"/>
      <c r="AZ139" s="694"/>
      <c r="BA139" s="2521"/>
      <c r="BB139" s="159" t="s">
        <v>19</v>
      </c>
      <c r="BC139" s="1228" t="s">
        <v>35</v>
      </c>
      <c r="BD139" s="1248" t="s">
        <v>35</v>
      </c>
      <c r="BE139" s="1248" t="s">
        <v>35</v>
      </c>
      <c r="BF139" s="1248" t="s">
        <v>35</v>
      </c>
      <c r="BG139" s="1269" t="s">
        <v>35</v>
      </c>
      <c r="BH139" s="1290" t="s">
        <v>35</v>
      </c>
      <c r="BI139" s="1248" t="s">
        <v>35</v>
      </c>
      <c r="BJ139" s="1248" t="s">
        <v>35</v>
      </c>
      <c r="BK139" s="1248" t="s">
        <v>35</v>
      </c>
      <c r="BL139" s="1269" t="s">
        <v>35</v>
      </c>
      <c r="BM139" s="1290" t="s">
        <v>35</v>
      </c>
      <c r="BN139" s="1248" t="s">
        <v>35</v>
      </c>
      <c r="BO139" s="1248" t="s">
        <v>35</v>
      </c>
      <c r="BP139" s="1248" t="s">
        <v>35</v>
      </c>
      <c r="BQ139" s="1269" t="s">
        <v>35</v>
      </c>
      <c r="BR139" s="1290" t="s">
        <v>35</v>
      </c>
      <c r="BS139" s="1248" t="s">
        <v>35</v>
      </c>
      <c r="BT139" s="1248" t="s">
        <v>35</v>
      </c>
      <c r="BU139" s="1248" t="s">
        <v>35</v>
      </c>
      <c r="BV139" s="1248" t="s">
        <v>35</v>
      </c>
      <c r="BW139" s="1248" t="s">
        <v>35</v>
      </c>
      <c r="BX139" s="1248" t="s">
        <v>35</v>
      </c>
      <c r="BY139" s="1309" t="s">
        <v>35</v>
      </c>
      <c r="BZ139" s="1309" t="s">
        <v>35</v>
      </c>
      <c r="CA139" s="1309" t="s">
        <v>35</v>
      </c>
      <c r="CB139" s="1309" t="s">
        <v>35</v>
      </c>
      <c r="CC139" s="2161"/>
      <c r="CD139" s="2161"/>
      <c r="CE139" s="2161"/>
      <c r="CF139" s="2161"/>
      <c r="CG139" s="2161"/>
      <c r="CH139" s="2161"/>
      <c r="CI139" s="2161"/>
      <c r="CJ139" s="2161"/>
      <c r="CK139" s="2161"/>
      <c r="CL139" s="2161"/>
      <c r="CM139" s="2161"/>
      <c r="CN139" s="2161"/>
      <c r="CO139" s="2161"/>
      <c r="CP139" s="2161"/>
      <c r="CQ139" s="2161"/>
      <c r="CR139" s="2161"/>
      <c r="CS139" s="2161"/>
      <c r="CT139" s="2161"/>
      <c r="CU139" s="2161"/>
      <c r="CV139" s="2161"/>
      <c r="CW139" s="2161"/>
      <c r="CX139" s="2161"/>
      <c r="CY139" s="2161"/>
      <c r="CZ139" s="2161"/>
    </row>
    <row r="140" s="130" customFormat="true" ht="15" customHeight="true" x14ac:dyDescent="0.2">
      <c r="A140" s="2467" t="s">
        <v>106</v>
      </c>
      <c r="B140" s="252" t="s">
        <v>64</v>
      </c>
      <c r="C140" s="1152" t="s">
        <v>35</v>
      </c>
      <c r="D140" s="1166" t="s">
        <v>35</v>
      </c>
      <c r="E140" s="1166" t="s">
        <v>35</v>
      </c>
      <c r="F140" s="1166" t="s">
        <v>35</v>
      </c>
      <c r="G140" s="1180" t="s">
        <v>35</v>
      </c>
      <c r="H140" s="1194" t="s">
        <v>35</v>
      </c>
      <c r="I140" s="1166" t="s">
        <v>35</v>
      </c>
      <c r="J140" s="1166" t="s">
        <v>35</v>
      </c>
      <c r="K140" s="1166" t="s">
        <v>35</v>
      </c>
      <c r="L140" s="1208" t="s">
        <v>35</v>
      </c>
      <c r="M140" s="1215" t="s">
        <v>35</v>
      </c>
      <c r="N140" s="1166" t="s">
        <v>35</v>
      </c>
      <c r="O140" s="1166" t="s">
        <v>35</v>
      </c>
      <c r="P140" s="1166" t="s">
        <v>35</v>
      </c>
      <c r="Q140" s="1180" t="s">
        <v>35</v>
      </c>
      <c r="R140" s="1194" t="s">
        <v>35</v>
      </c>
      <c r="S140" s="1166" t="s">
        <v>35</v>
      </c>
      <c r="T140" s="1166" t="s">
        <v>35</v>
      </c>
      <c r="U140" s="1166" t="s">
        <v>35</v>
      </c>
      <c r="V140" s="1166" t="s">
        <v>35</v>
      </c>
      <c r="W140" s="1166" t="s">
        <v>35</v>
      </c>
      <c r="X140" s="1166" t="s">
        <v>35</v>
      </c>
      <c r="Y140" s="1217" t="s">
        <v>35</v>
      </c>
      <c r="Z140" s="1217" t="s">
        <v>35</v>
      </c>
      <c r="AA140" s="1217" t="s">
        <v>35</v>
      </c>
      <c r="AB140" s="2115" t="s">
        <v>35</v>
      </c>
      <c r="AC140" s="2141"/>
      <c r="AD140" s="2141"/>
      <c r="AE140" s="2141"/>
      <c r="AF140" s="2141"/>
      <c r="AG140" s="2141"/>
      <c r="AH140" s="2141"/>
      <c r="AI140" s="2141"/>
      <c r="AJ140" s="2141"/>
      <c r="AK140" s="2141"/>
      <c r="AL140" s="2141"/>
      <c r="AM140" s="2141"/>
      <c r="AN140" s="2141"/>
      <c r="AO140" s="2141"/>
      <c r="AP140" s="2141"/>
      <c r="AQ140" s="2141"/>
      <c r="AR140" s="2141"/>
      <c r="AS140" s="2141"/>
      <c r="AT140" s="2141"/>
      <c r="AU140" s="2141"/>
      <c r="AV140" s="2141"/>
      <c r="AW140" s="2141"/>
      <c r="AX140" s="2141"/>
      <c r="AY140" s="2141"/>
      <c r="AZ140" s="215"/>
      <c r="BA140" s="2521" t="s">
        <v>106</v>
      </c>
      <c r="BB140" s="159" t="s">
        <v>64</v>
      </c>
      <c r="BC140" s="1228" t="s">
        <v>35</v>
      </c>
      <c r="BD140" s="1248" t="s">
        <v>35</v>
      </c>
      <c r="BE140" s="1248" t="s">
        <v>35</v>
      </c>
      <c r="BF140" s="1248" t="s">
        <v>35</v>
      </c>
      <c r="BG140" s="1269" t="s">
        <v>35</v>
      </c>
      <c r="BH140" s="1290" t="s">
        <v>35</v>
      </c>
      <c r="BI140" s="1248" t="s">
        <v>35</v>
      </c>
      <c r="BJ140" s="1248" t="s">
        <v>35</v>
      </c>
      <c r="BK140" s="1248" t="s">
        <v>35</v>
      </c>
      <c r="BL140" s="1269" t="s">
        <v>35</v>
      </c>
      <c r="BM140" s="1290" t="s">
        <v>35</v>
      </c>
      <c r="BN140" s="1248" t="s">
        <v>35</v>
      </c>
      <c r="BO140" s="1248" t="s">
        <v>35</v>
      </c>
      <c r="BP140" s="1248" t="s">
        <v>35</v>
      </c>
      <c r="BQ140" s="1269" t="s">
        <v>35</v>
      </c>
      <c r="BR140" s="1290" t="s">
        <v>35</v>
      </c>
      <c r="BS140" s="1248" t="s">
        <v>35</v>
      </c>
      <c r="BT140" s="1248" t="s">
        <v>35</v>
      </c>
      <c r="BU140" s="1248" t="s">
        <v>35</v>
      </c>
      <c r="BV140" s="1248" t="s">
        <v>35</v>
      </c>
      <c r="BW140" s="1248" t="s">
        <v>35</v>
      </c>
      <c r="BX140" s="1248" t="s">
        <v>35</v>
      </c>
      <c r="BY140" s="1309" t="s">
        <v>35</v>
      </c>
      <c r="BZ140" s="1309" t="s">
        <v>35</v>
      </c>
      <c r="CA140" s="1309" t="s">
        <v>35</v>
      </c>
      <c r="CB140" s="1309" t="s">
        <v>35</v>
      </c>
      <c r="CC140" s="2161"/>
      <c r="CD140" s="2161"/>
      <c r="CE140" s="2161"/>
      <c r="CF140" s="2161"/>
      <c r="CG140" s="2161"/>
      <c r="CH140" s="2161"/>
      <c r="CI140" s="2161"/>
      <c r="CJ140" s="2161"/>
      <c r="CK140" s="2161"/>
      <c r="CL140" s="2161"/>
      <c r="CM140" s="2161"/>
      <c r="CN140" s="2161"/>
      <c r="CO140" s="2161"/>
      <c r="CP140" s="2161"/>
      <c r="CQ140" s="2161"/>
      <c r="CR140" s="2161"/>
      <c r="CS140" s="2161"/>
      <c r="CT140" s="2161"/>
      <c r="CU140" s="2161"/>
      <c r="CV140" s="2161"/>
      <c r="CW140" s="2161"/>
      <c r="CX140" s="2161"/>
      <c r="CY140" s="2161"/>
      <c r="CZ140" s="2161"/>
    </row>
    <row r="141" s="130" customFormat="true" ht="15" customHeight="true" x14ac:dyDescent="0.2">
      <c r="A141" s="2467"/>
      <c r="B141" s="252" t="s">
        <v>65</v>
      </c>
      <c r="C141" s="1152" t="s">
        <v>35</v>
      </c>
      <c r="D141" s="1166" t="s">
        <v>35</v>
      </c>
      <c r="E141" s="1166" t="s">
        <v>35</v>
      </c>
      <c r="F141" s="1166" t="s">
        <v>35</v>
      </c>
      <c r="G141" s="1180" t="s">
        <v>35</v>
      </c>
      <c r="H141" s="1194" t="s">
        <v>35</v>
      </c>
      <c r="I141" s="1166" t="s">
        <v>35</v>
      </c>
      <c r="J141" s="1166" t="s">
        <v>35</v>
      </c>
      <c r="K141" s="1166" t="s">
        <v>35</v>
      </c>
      <c r="L141" s="1208" t="s">
        <v>35</v>
      </c>
      <c r="M141" s="1215" t="s">
        <v>35</v>
      </c>
      <c r="N141" s="1166" t="s">
        <v>35</v>
      </c>
      <c r="O141" s="1166" t="s">
        <v>35</v>
      </c>
      <c r="P141" s="1166" t="s">
        <v>35</v>
      </c>
      <c r="Q141" s="1180" t="s">
        <v>35</v>
      </c>
      <c r="R141" s="1194" t="s">
        <v>35</v>
      </c>
      <c r="S141" s="1166" t="s">
        <v>35</v>
      </c>
      <c r="T141" s="1166" t="s">
        <v>35</v>
      </c>
      <c r="U141" s="1166" t="s">
        <v>35</v>
      </c>
      <c r="V141" s="1166" t="s">
        <v>35</v>
      </c>
      <c r="W141" s="1166" t="s">
        <v>35</v>
      </c>
      <c r="X141" s="1166" t="s">
        <v>35</v>
      </c>
      <c r="Y141" s="1217" t="s">
        <v>35</v>
      </c>
      <c r="Z141" s="1217" t="s">
        <v>35</v>
      </c>
      <c r="AA141" s="1217" t="s">
        <v>35</v>
      </c>
      <c r="AB141" s="2115" t="s">
        <v>35</v>
      </c>
      <c r="AC141" s="2141"/>
      <c r="AD141" s="2141"/>
      <c r="AE141" s="2141"/>
      <c r="AF141" s="2141"/>
      <c r="AG141" s="2141"/>
      <c r="AH141" s="2141"/>
      <c r="AI141" s="2141"/>
      <c r="AJ141" s="2141"/>
      <c r="AK141" s="2141"/>
      <c r="AL141" s="2141"/>
      <c r="AM141" s="2141"/>
      <c r="AN141" s="2141"/>
      <c r="AO141" s="2141"/>
      <c r="AP141" s="2141"/>
      <c r="AQ141" s="2141"/>
      <c r="AR141" s="2141"/>
      <c r="AS141" s="2141"/>
      <c r="AT141" s="2141"/>
      <c r="AU141" s="2141"/>
      <c r="AV141" s="2141"/>
      <c r="AW141" s="2141"/>
      <c r="AX141" s="2141"/>
      <c r="AY141" s="2141"/>
      <c r="AZ141" s="215"/>
      <c r="BA141" s="2521"/>
      <c r="BB141" s="159" t="s">
        <v>65</v>
      </c>
      <c r="BC141" s="1228" t="s">
        <v>35</v>
      </c>
      <c r="BD141" s="1248" t="s">
        <v>35</v>
      </c>
      <c r="BE141" s="1248" t="s">
        <v>35</v>
      </c>
      <c r="BF141" s="1248" t="s">
        <v>35</v>
      </c>
      <c r="BG141" s="1269" t="s">
        <v>35</v>
      </c>
      <c r="BH141" s="1290" t="s">
        <v>35</v>
      </c>
      <c r="BI141" s="1248" t="s">
        <v>35</v>
      </c>
      <c r="BJ141" s="1248" t="s">
        <v>35</v>
      </c>
      <c r="BK141" s="1248" t="s">
        <v>35</v>
      </c>
      <c r="BL141" s="1269" t="s">
        <v>35</v>
      </c>
      <c r="BM141" s="1290" t="s">
        <v>35</v>
      </c>
      <c r="BN141" s="1248" t="s">
        <v>35</v>
      </c>
      <c r="BO141" s="1248" t="s">
        <v>35</v>
      </c>
      <c r="BP141" s="1248" t="s">
        <v>35</v>
      </c>
      <c r="BQ141" s="1269" t="s">
        <v>35</v>
      </c>
      <c r="BR141" s="1290" t="s">
        <v>35</v>
      </c>
      <c r="BS141" s="1248" t="s">
        <v>35</v>
      </c>
      <c r="BT141" s="1248" t="s">
        <v>35</v>
      </c>
      <c r="BU141" s="1248" t="s">
        <v>35</v>
      </c>
      <c r="BV141" s="1248" t="s">
        <v>35</v>
      </c>
      <c r="BW141" s="1248" t="s">
        <v>35</v>
      </c>
      <c r="BX141" s="1248" t="s">
        <v>35</v>
      </c>
      <c r="BY141" s="1309" t="s">
        <v>35</v>
      </c>
      <c r="BZ141" s="1309" t="s">
        <v>35</v>
      </c>
      <c r="CA141" s="1309" t="s">
        <v>35</v>
      </c>
      <c r="CB141" s="1309" t="s">
        <v>35</v>
      </c>
      <c r="CC141" s="2161"/>
      <c r="CD141" s="2161"/>
      <c r="CE141" s="2161"/>
      <c r="CF141" s="2161"/>
      <c r="CG141" s="2161"/>
      <c r="CH141" s="2161"/>
      <c r="CI141" s="2161"/>
      <c r="CJ141" s="2161"/>
      <c r="CK141" s="2161"/>
      <c r="CL141" s="2161"/>
      <c r="CM141" s="2161"/>
      <c r="CN141" s="2161"/>
      <c r="CO141" s="2161"/>
      <c r="CP141" s="2161"/>
      <c r="CQ141" s="2161"/>
      <c r="CR141" s="2161"/>
      <c r="CS141" s="2161"/>
      <c r="CT141" s="2161"/>
      <c r="CU141" s="2161"/>
      <c r="CV141" s="2161"/>
      <c r="CW141" s="2161"/>
      <c r="CX141" s="2161"/>
      <c r="CY141" s="2161"/>
      <c r="CZ141" s="2161"/>
    </row>
    <row r="142" s="130" customFormat="true" ht="15" customHeight="true" x14ac:dyDescent="0.2">
      <c r="A142" s="2467"/>
      <c r="B142" s="252" t="s">
        <v>66</v>
      </c>
      <c r="C142" s="1152" t="s">
        <v>35</v>
      </c>
      <c r="D142" s="1166" t="s">
        <v>35</v>
      </c>
      <c r="E142" s="1166" t="s">
        <v>35</v>
      </c>
      <c r="F142" s="1166" t="s">
        <v>35</v>
      </c>
      <c r="G142" s="1180" t="s">
        <v>35</v>
      </c>
      <c r="H142" s="1194" t="s">
        <v>35</v>
      </c>
      <c r="I142" s="1166" t="s">
        <v>35</v>
      </c>
      <c r="J142" s="1166" t="s">
        <v>35</v>
      </c>
      <c r="K142" s="1166" t="s">
        <v>35</v>
      </c>
      <c r="L142" s="1208" t="s">
        <v>35</v>
      </c>
      <c r="M142" s="1215" t="s">
        <v>35</v>
      </c>
      <c r="N142" s="1166" t="s">
        <v>35</v>
      </c>
      <c r="O142" s="1166" t="s">
        <v>35</v>
      </c>
      <c r="P142" s="1166" t="s">
        <v>35</v>
      </c>
      <c r="Q142" s="1180" t="s">
        <v>35</v>
      </c>
      <c r="R142" s="1194" t="s">
        <v>35</v>
      </c>
      <c r="S142" s="1166" t="s">
        <v>35</v>
      </c>
      <c r="T142" s="1166" t="s">
        <v>35</v>
      </c>
      <c r="U142" s="1166" t="s">
        <v>35</v>
      </c>
      <c r="V142" s="1166" t="s">
        <v>35</v>
      </c>
      <c r="W142" s="1166" t="s">
        <v>35</v>
      </c>
      <c r="X142" s="1166" t="s">
        <v>35</v>
      </c>
      <c r="Y142" s="1217" t="s">
        <v>35</v>
      </c>
      <c r="Z142" s="1217" t="s">
        <v>35</v>
      </c>
      <c r="AA142" s="1217" t="s">
        <v>35</v>
      </c>
      <c r="AB142" s="2115" t="s">
        <v>35</v>
      </c>
      <c r="AC142" s="2141"/>
      <c r="AD142" s="2141"/>
      <c r="AE142" s="2141"/>
      <c r="AF142" s="2141"/>
      <c r="AG142" s="2141"/>
      <c r="AH142" s="2141"/>
      <c r="AI142" s="2141"/>
      <c r="AJ142" s="2141"/>
      <c r="AK142" s="2141"/>
      <c r="AL142" s="2141"/>
      <c r="AM142" s="2141"/>
      <c r="AN142" s="2141"/>
      <c r="AO142" s="2141"/>
      <c r="AP142" s="2141"/>
      <c r="AQ142" s="2141"/>
      <c r="AR142" s="2141"/>
      <c r="AS142" s="2141"/>
      <c r="AT142" s="2141"/>
      <c r="AU142" s="2141"/>
      <c r="AV142" s="2141"/>
      <c r="AW142" s="2141"/>
      <c r="AX142" s="2141"/>
      <c r="AY142" s="2141"/>
      <c r="AZ142" s="215"/>
      <c r="BA142" s="2521"/>
      <c r="BB142" s="159" t="s">
        <v>66</v>
      </c>
      <c r="BC142" s="1228" t="s">
        <v>35</v>
      </c>
      <c r="BD142" s="1248" t="s">
        <v>35</v>
      </c>
      <c r="BE142" s="1248" t="s">
        <v>35</v>
      </c>
      <c r="BF142" s="1248" t="s">
        <v>35</v>
      </c>
      <c r="BG142" s="1269" t="s">
        <v>35</v>
      </c>
      <c r="BH142" s="1290" t="s">
        <v>35</v>
      </c>
      <c r="BI142" s="1248" t="s">
        <v>35</v>
      </c>
      <c r="BJ142" s="1248" t="s">
        <v>35</v>
      </c>
      <c r="BK142" s="1248" t="s">
        <v>35</v>
      </c>
      <c r="BL142" s="1269" t="s">
        <v>35</v>
      </c>
      <c r="BM142" s="1290" t="s">
        <v>35</v>
      </c>
      <c r="BN142" s="1248" t="s">
        <v>35</v>
      </c>
      <c r="BO142" s="1248" t="s">
        <v>35</v>
      </c>
      <c r="BP142" s="1248" t="s">
        <v>35</v>
      </c>
      <c r="BQ142" s="1269" t="s">
        <v>35</v>
      </c>
      <c r="BR142" s="1290" t="s">
        <v>35</v>
      </c>
      <c r="BS142" s="1248" t="s">
        <v>35</v>
      </c>
      <c r="BT142" s="1248" t="s">
        <v>35</v>
      </c>
      <c r="BU142" s="1248" t="s">
        <v>35</v>
      </c>
      <c r="BV142" s="1248" t="s">
        <v>35</v>
      </c>
      <c r="BW142" s="1248" t="s">
        <v>35</v>
      </c>
      <c r="BX142" s="1248" t="s">
        <v>35</v>
      </c>
      <c r="BY142" s="1309" t="s">
        <v>35</v>
      </c>
      <c r="BZ142" s="1309" t="s">
        <v>35</v>
      </c>
      <c r="CA142" s="1309" t="s">
        <v>35</v>
      </c>
      <c r="CB142" s="1309" t="s">
        <v>35</v>
      </c>
      <c r="CC142" s="2161"/>
      <c r="CD142" s="2161"/>
      <c r="CE142" s="2161"/>
      <c r="CF142" s="2161"/>
      <c r="CG142" s="2161"/>
      <c r="CH142" s="2161"/>
      <c r="CI142" s="2161"/>
      <c r="CJ142" s="2161"/>
      <c r="CK142" s="2161"/>
      <c r="CL142" s="2161"/>
      <c r="CM142" s="2161"/>
      <c r="CN142" s="2161"/>
      <c r="CO142" s="2161"/>
      <c r="CP142" s="2161"/>
      <c r="CQ142" s="2161"/>
      <c r="CR142" s="2161"/>
      <c r="CS142" s="2161"/>
      <c r="CT142" s="2161"/>
      <c r="CU142" s="2161"/>
      <c r="CV142" s="2161"/>
      <c r="CW142" s="2161"/>
      <c r="CX142" s="2161"/>
      <c r="CY142" s="2161"/>
      <c r="CZ142" s="2161"/>
    </row>
    <row r="143" s="130" customFormat="true" ht="15" customHeight="true" x14ac:dyDescent="0.2">
      <c r="A143" s="2467"/>
      <c r="B143" s="252" t="s">
        <v>67</v>
      </c>
      <c r="C143" s="1152" t="s">
        <v>35</v>
      </c>
      <c r="D143" s="1166" t="s">
        <v>35</v>
      </c>
      <c r="E143" s="1166" t="s">
        <v>35</v>
      </c>
      <c r="F143" s="1166" t="s">
        <v>35</v>
      </c>
      <c r="G143" s="1180" t="s">
        <v>35</v>
      </c>
      <c r="H143" s="1194" t="s">
        <v>35</v>
      </c>
      <c r="I143" s="1166" t="s">
        <v>35</v>
      </c>
      <c r="J143" s="1166" t="s">
        <v>35</v>
      </c>
      <c r="K143" s="1166" t="s">
        <v>35</v>
      </c>
      <c r="L143" s="1208" t="s">
        <v>35</v>
      </c>
      <c r="M143" s="1215" t="s">
        <v>35</v>
      </c>
      <c r="N143" s="1166" t="s">
        <v>35</v>
      </c>
      <c r="O143" s="1166" t="s">
        <v>35</v>
      </c>
      <c r="P143" s="1166" t="s">
        <v>35</v>
      </c>
      <c r="Q143" s="1180" t="s">
        <v>35</v>
      </c>
      <c r="R143" s="1194" t="s">
        <v>35</v>
      </c>
      <c r="S143" s="1166" t="s">
        <v>35</v>
      </c>
      <c r="T143" s="1166" t="s">
        <v>35</v>
      </c>
      <c r="U143" s="1166" t="s">
        <v>35</v>
      </c>
      <c r="V143" s="1166" t="s">
        <v>35</v>
      </c>
      <c r="W143" s="1166" t="s">
        <v>35</v>
      </c>
      <c r="X143" s="1166" t="s">
        <v>35</v>
      </c>
      <c r="Y143" s="1217" t="s">
        <v>35</v>
      </c>
      <c r="Z143" s="1217" t="s">
        <v>35</v>
      </c>
      <c r="AA143" s="1217" t="s">
        <v>35</v>
      </c>
      <c r="AB143" s="2115" t="s">
        <v>35</v>
      </c>
      <c r="AC143" s="2141"/>
      <c r="AD143" s="2141"/>
      <c r="AE143" s="2141"/>
      <c r="AF143" s="2141"/>
      <c r="AG143" s="2141"/>
      <c r="AH143" s="2141"/>
      <c r="AI143" s="2141"/>
      <c r="AJ143" s="2141"/>
      <c r="AK143" s="2141"/>
      <c r="AL143" s="2141"/>
      <c r="AM143" s="2141"/>
      <c r="AN143" s="2141"/>
      <c r="AO143" s="2141"/>
      <c r="AP143" s="2141"/>
      <c r="AQ143" s="2141"/>
      <c r="AR143" s="2141"/>
      <c r="AS143" s="2141"/>
      <c r="AT143" s="2141"/>
      <c r="AU143" s="2141"/>
      <c r="AV143" s="2141"/>
      <c r="AW143" s="2141"/>
      <c r="AX143" s="2141"/>
      <c r="AY143" s="2141"/>
      <c r="AZ143" s="215"/>
      <c r="BA143" s="2521"/>
      <c r="BB143" s="159" t="s">
        <v>67</v>
      </c>
      <c r="BC143" s="1228" t="s">
        <v>35</v>
      </c>
      <c r="BD143" s="1248" t="s">
        <v>35</v>
      </c>
      <c r="BE143" s="1248" t="s">
        <v>35</v>
      </c>
      <c r="BF143" s="1248" t="s">
        <v>35</v>
      </c>
      <c r="BG143" s="1269" t="s">
        <v>35</v>
      </c>
      <c r="BH143" s="1290" t="s">
        <v>35</v>
      </c>
      <c r="BI143" s="1248" t="s">
        <v>35</v>
      </c>
      <c r="BJ143" s="1248" t="s">
        <v>35</v>
      </c>
      <c r="BK143" s="1248" t="s">
        <v>35</v>
      </c>
      <c r="BL143" s="1269" t="s">
        <v>35</v>
      </c>
      <c r="BM143" s="1290" t="s">
        <v>35</v>
      </c>
      <c r="BN143" s="1248" t="s">
        <v>35</v>
      </c>
      <c r="BO143" s="1248" t="s">
        <v>35</v>
      </c>
      <c r="BP143" s="1248" t="s">
        <v>35</v>
      </c>
      <c r="BQ143" s="1269" t="s">
        <v>35</v>
      </c>
      <c r="BR143" s="1290" t="s">
        <v>35</v>
      </c>
      <c r="BS143" s="1248" t="s">
        <v>35</v>
      </c>
      <c r="BT143" s="1248" t="s">
        <v>35</v>
      </c>
      <c r="BU143" s="1248" t="s">
        <v>35</v>
      </c>
      <c r="BV143" s="1248" t="s">
        <v>35</v>
      </c>
      <c r="BW143" s="1248" t="s">
        <v>35</v>
      </c>
      <c r="BX143" s="1248" t="s">
        <v>35</v>
      </c>
      <c r="BY143" s="1309" t="s">
        <v>35</v>
      </c>
      <c r="BZ143" s="1309" t="s">
        <v>35</v>
      </c>
      <c r="CA143" s="1309" t="s">
        <v>35</v>
      </c>
      <c r="CB143" s="1309" t="s">
        <v>35</v>
      </c>
      <c r="CC143" s="2161"/>
      <c r="CD143" s="2161"/>
      <c r="CE143" s="2161"/>
      <c r="CF143" s="2161"/>
      <c r="CG143" s="2161"/>
      <c r="CH143" s="2161"/>
      <c r="CI143" s="2161"/>
      <c r="CJ143" s="2161"/>
      <c r="CK143" s="2161"/>
      <c r="CL143" s="2161"/>
      <c r="CM143" s="2161"/>
      <c r="CN143" s="2161"/>
      <c r="CO143" s="2161"/>
      <c r="CP143" s="2161"/>
      <c r="CQ143" s="2161"/>
      <c r="CR143" s="2161"/>
      <c r="CS143" s="2161"/>
      <c r="CT143" s="2161"/>
      <c r="CU143" s="2161"/>
      <c r="CV143" s="2161"/>
      <c r="CW143" s="2161"/>
      <c r="CX143" s="2161"/>
      <c r="CY143" s="2161"/>
      <c r="CZ143" s="2161"/>
    </row>
    <row r="144" s="130" customFormat="true" ht="15" customHeight="true" x14ac:dyDescent="0.2">
      <c r="A144" s="2467" t="s">
        <v>107</v>
      </c>
      <c r="B144" s="252" t="s">
        <v>64</v>
      </c>
      <c r="C144" s="1152" t="s">
        <v>35</v>
      </c>
      <c r="D144" s="1166" t="s">
        <v>35</v>
      </c>
      <c r="E144" s="1166" t="s">
        <v>35</v>
      </c>
      <c r="F144" s="1166" t="s">
        <v>35</v>
      </c>
      <c r="G144" s="1180" t="s">
        <v>35</v>
      </c>
      <c r="H144" s="1194" t="s">
        <v>35</v>
      </c>
      <c r="I144" s="1166" t="s">
        <v>35</v>
      </c>
      <c r="J144" s="1166" t="s">
        <v>35</v>
      </c>
      <c r="K144" s="1166" t="s">
        <v>35</v>
      </c>
      <c r="L144" s="1208" t="s">
        <v>35</v>
      </c>
      <c r="M144" s="1215" t="s">
        <v>35</v>
      </c>
      <c r="N144" s="1166" t="s">
        <v>35</v>
      </c>
      <c r="O144" s="1166" t="s">
        <v>35</v>
      </c>
      <c r="P144" s="1166" t="s">
        <v>35</v>
      </c>
      <c r="Q144" s="1180" t="s">
        <v>35</v>
      </c>
      <c r="R144" s="1194" t="s">
        <v>35</v>
      </c>
      <c r="S144" s="1166" t="s">
        <v>35</v>
      </c>
      <c r="T144" s="1166" t="s">
        <v>35</v>
      </c>
      <c r="U144" s="1166" t="s">
        <v>35</v>
      </c>
      <c r="V144" s="1166" t="s">
        <v>35</v>
      </c>
      <c r="W144" s="1166" t="s">
        <v>35</v>
      </c>
      <c r="X144" s="1166" t="s">
        <v>35</v>
      </c>
      <c r="Y144" s="1217" t="s">
        <v>35</v>
      </c>
      <c r="Z144" s="1217" t="s">
        <v>35</v>
      </c>
      <c r="AA144" s="1217" t="s">
        <v>35</v>
      </c>
      <c r="AB144" s="2115" t="s">
        <v>35</v>
      </c>
      <c r="AC144" s="2141"/>
      <c r="AD144" s="2141"/>
      <c r="AE144" s="2141"/>
      <c r="AF144" s="2141"/>
      <c r="AG144" s="2141"/>
      <c r="AH144" s="2141"/>
      <c r="AI144" s="2141"/>
      <c r="AJ144" s="2141"/>
      <c r="AK144" s="2141"/>
      <c r="AL144" s="2141"/>
      <c r="AM144" s="2141"/>
      <c r="AN144" s="2141"/>
      <c r="AO144" s="2141"/>
      <c r="AP144" s="2141"/>
      <c r="AQ144" s="2141"/>
      <c r="AR144" s="2141"/>
      <c r="AS144" s="2141"/>
      <c r="AT144" s="2141"/>
      <c r="AU144" s="2141"/>
      <c r="AV144" s="2141"/>
      <c r="AW144" s="2141"/>
      <c r="AX144" s="2141"/>
      <c r="AY144" s="2141"/>
      <c r="AZ144" s="215"/>
      <c r="BA144" s="2521" t="s">
        <v>107</v>
      </c>
      <c r="BB144" s="159" t="s">
        <v>64</v>
      </c>
      <c r="BC144" s="1228" t="s">
        <v>35</v>
      </c>
      <c r="BD144" s="1248" t="s">
        <v>35</v>
      </c>
      <c r="BE144" s="1248" t="s">
        <v>35</v>
      </c>
      <c r="BF144" s="1248" t="s">
        <v>35</v>
      </c>
      <c r="BG144" s="1269" t="s">
        <v>35</v>
      </c>
      <c r="BH144" s="1290" t="s">
        <v>35</v>
      </c>
      <c r="BI144" s="1248" t="s">
        <v>35</v>
      </c>
      <c r="BJ144" s="1248" t="s">
        <v>35</v>
      </c>
      <c r="BK144" s="1248" t="s">
        <v>35</v>
      </c>
      <c r="BL144" s="1269" t="s">
        <v>35</v>
      </c>
      <c r="BM144" s="1290" t="s">
        <v>35</v>
      </c>
      <c r="BN144" s="1248" t="s">
        <v>35</v>
      </c>
      <c r="BO144" s="1248" t="s">
        <v>35</v>
      </c>
      <c r="BP144" s="1248" t="s">
        <v>35</v>
      </c>
      <c r="BQ144" s="1269" t="s">
        <v>35</v>
      </c>
      <c r="BR144" s="1290" t="s">
        <v>35</v>
      </c>
      <c r="BS144" s="1248" t="s">
        <v>35</v>
      </c>
      <c r="BT144" s="1248" t="s">
        <v>35</v>
      </c>
      <c r="BU144" s="1248" t="s">
        <v>35</v>
      </c>
      <c r="BV144" s="1248" t="s">
        <v>35</v>
      </c>
      <c r="BW144" s="1248" t="s">
        <v>35</v>
      </c>
      <c r="BX144" s="1248" t="s">
        <v>35</v>
      </c>
      <c r="BY144" s="1309" t="s">
        <v>35</v>
      </c>
      <c r="BZ144" s="1309" t="s">
        <v>35</v>
      </c>
      <c r="CA144" s="1309" t="s">
        <v>35</v>
      </c>
      <c r="CB144" s="1309" t="s">
        <v>35</v>
      </c>
      <c r="CC144" s="2161"/>
      <c r="CD144" s="2161"/>
      <c r="CE144" s="2161"/>
      <c r="CF144" s="2161"/>
      <c r="CG144" s="2161"/>
      <c r="CH144" s="2161"/>
      <c r="CI144" s="2161"/>
      <c r="CJ144" s="2161"/>
      <c r="CK144" s="2161"/>
      <c r="CL144" s="2161"/>
      <c r="CM144" s="2161"/>
      <c r="CN144" s="2161"/>
      <c r="CO144" s="2161"/>
      <c r="CP144" s="2161"/>
      <c r="CQ144" s="2161"/>
      <c r="CR144" s="2161"/>
      <c r="CS144" s="2161"/>
      <c r="CT144" s="2161"/>
      <c r="CU144" s="2161"/>
      <c r="CV144" s="2161"/>
      <c r="CW144" s="2161"/>
      <c r="CX144" s="2161"/>
      <c r="CY144" s="2161"/>
      <c r="CZ144" s="2161"/>
    </row>
    <row r="145" s="130" customFormat="true" ht="15" customHeight="true" x14ac:dyDescent="0.2">
      <c r="A145" s="2467"/>
      <c r="B145" s="252" t="s">
        <v>65</v>
      </c>
      <c r="C145" s="1152" t="s">
        <v>35</v>
      </c>
      <c r="D145" s="1166" t="s">
        <v>35</v>
      </c>
      <c r="E145" s="1166" t="s">
        <v>35</v>
      </c>
      <c r="F145" s="1166" t="s">
        <v>35</v>
      </c>
      <c r="G145" s="1180" t="s">
        <v>35</v>
      </c>
      <c r="H145" s="1194" t="s">
        <v>35</v>
      </c>
      <c r="I145" s="1166" t="s">
        <v>35</v>
      </c>
      <c r="J145" s="1166" t="s">
        <v>35</v>
      </c>
      <c r="K145" s="1166" t="s">
        <v>35</v>
      </c>
      <c r="L145" s="1208" t="s">
        <v>35</v>
      </c>
      <c r="M145" s="1215" t="s">
        <v>35</v>
      </c>
      <c r="N145" s="1166" t="s">
        <v>35</v>
      </c>
      <c r="O145" s="1166" t="s">
        <v>35</v>
      </c>
      <c r="P145" s="1166" t="s">
        <v>35</v>
      </c>
      <c r="Q145" s="1180" t="s">
        <v>35</v>
      </c>
      <c r="R145" s="1194" t="s">
        <v>35</v>
      </c>
      <c r="S145" s="1166" t="s">
        <v>35</v>
      </c>
      <c r="T145" s="1166" t="s">
        <v>35</v>
      </c>
      <c r="U145" s="1166" t="s">
        <v>35</v>
      </c>
      <c r="V145" s="1166" t="s">
        <v>35</v>
      </c>
      <c r="W145" s="1166" t="s">
        <v>35</v>
      </c>
      <c r="X145" s="1166" t="s">
        <v>35</v>
      </c>
      <c r="Y145" s="1217" t="s">
        <v>35</v>
      </c>
      <c r="Z145" s="1217" t="s">
        <v>35</v>
      </c>
      <c r="AA145" s="1217" t="s">
        <v>35</v>
      </c>
      <c r="AB145" s="2115" t="s">
        <v>35</v>
      </c>
      <c r="AC145" s="2141"/>
      <c r="AD145" s="2141"/>
      <c r="AE145" s="2141"/>
      <c r="AF145" s="2141"/>
      <c r="AG145" s="2141"/>
      <c r="AH145" s="2141"/>
      <c r="AI145" s="2141"/>
      <c r="AJ145" s="2141"/>
      <c r="AK145" s="2141"/>
      <c r="AL145" s="2141"/>
      <c r="AM145" s="2141"/>
      <c r="AN145" s="2141"/>
      <c r="AO145" s="2141"/>
      <c r="AP145" s="2141"/>
      <c r="AQ145" s="2141"/>
      <c r="AR145" s="2141"/>
      <c r="AS145" s="2141"/>
      <c r="AT145" s="2141"/>
      <c r="AU145" s="2141"/>
      <c r="AV145" s="2141"/>
      <c r="AW145" s="2141"/>
      <c r="AX145" s="2141"/>
      <c r="AY145" s="2141"/>
      <c r="AZ145" s="215"/>
      <c r="BA145" s="2521"/>
      <c r="BB145" s="159" t="s">
        <v>65</v>
      </c>
      <c r="BC145" s="1228" t="s">
        <v>35</v>
      </c>
      <c r="BD145" s="1248" t="s">
        <v>35</v>
      </c>
      <c r="BE145" s="1248" t="s">
        <v>35</v>
      </c>
      <c r="BF145" s="1248" t="s">
        <v>35</v>
      </c>
      <c r="BG145" s="1269" t="s">
        <v>35</v>
      </c>
      <c r="BH145" s="1290" t="s">
        <v>35</v>
      </c>
      <c r="BI145" s="1248" t="s">
        <v>35</v>
      </c>
      <c r="BJ145" s="1248" t="s">
        <v>35</v>
      </c>
      <c r="BK145" s="1248" t="s">
        <v>35</v>
      </c>
      <c r="BL145" s="1269" t="s">
        <v>35</v>
      </c>
      <c r="BM145" s="1290" t="s">
        <v>35</v>
      </c>
      <c r="BN145" s="1248" t="s">
        <v>35</v>
      </c>
      <c r="BO145" s="1248" t="s">
        <v>35</v>
      </c>
      <c r="BP145" s="1248" t="s">
        <v>35</v>
      </c>
      <c r="BQ145" s="1269" t="s">
        <v>35</v>
      </c>
      <c r="BR145" s="1290" t="s">
        <v>35</v>
      </c>
      <c r="BS145" s="1248" t="s">
        <v>35</v>
      </c>
      <c r="BT145" s="1248" t="s">
        <v>35</v>
      </c>
      <c r="BU145" s="1248" t="s">
        <v>35</v>
      </c>
      <c r="BV145" s="1248" t="s">
        <v>35</v>
      </c>
      <c r="BW145" s="1248" t="s">
        <v>35</v>
      </c>
      <c r="BX145" s="1248" t="s">
        <v>35</v>
      </c>
      <c r="BY145" s="1309" t="s">
        <v>35</v>
      </c>
      <c r="BZ145" s="1309" t="s">
        <v>35</v>
      </c>
      <c r="CA145" s="1309" t="s">
        <v>35</v>
      </c>
      <c r="CB145" s="1309" t="s">
        <v>35</v>
      </c>
      <c r="CC145" s="2161"/>
      <c r="CD145" s="2161"/>
      <c r="CE145" s="2161"/>
      <c r="CF145" s="2161"/>
      <c r="CG145" s="2161"/>
      <c r="CH145" s="2161"/>
      <c r="CI145" s="2161"/>
      <c r="CJ145" s="2161"/>
      <c r="CK145" s="2161"/>
      <c r="CL145" s="2161"/>
      <c r="CM145" s="2161"/>
      <c r="CN145" s="2161"/>
      <c r="CO145" s="2161"/>
      <c r="CP145" s="2161"/>
      <c r="CQ145" s="2161"/>
      <c r="CR145" s="2161"/>
      <c r="CS145" s="2161"/>
      <c r="CT145" s="2161"/>
      <c r="CU145" s="2161"/>
      <c r="CV145" s="2161"/>
      <c r="CW145" s="2161"/>
      <c r="CX145" s="2161"/>
      <c r="CY145" s="2161"/>
      <c r="CZ145" s="2161"/>
    </row>
    <row r="146" s="130" customFormat="true" ht="15" customHeight="true" x14ac:dyDescent="0.2">
      <c r="A146" s="2467"/>
      <c r="B146" s="252" t="s">
        <v>66</v>
      </c>
      <c r="C146" s="1152" t="s">
        <v>35</v>
      </c>
      <c r="D146" s="1166" t="s">
        <v>35</v>
      </c>
      <c r="E146" s="1166" t="s">
        <v>35</v>
      </c>
      <c r="F146" s="1166" t="s">
        <v>35</v>
      </c>
      <c r="G146" s="1180" t="s">
        <v>35</v>
      </c>
      <c r="H146" s="1194" t="s">
        <v>35</v>
      </c>
      <c r="I146" s="1166" t="s">
        <v>35</v>
      </c>
      <c r="J146" s="1166" t="s">
        <v>35</v>
      </c>
      <c r="K146" s="1166" t="s">
        <v>35</v>
      </c>
      <c r="L146" s="1208" t="s">
        <v>35</v>
      </c>
      <c r="M146" s="1215" t="s">
        <v>35</v>
      </c>
      <c r="N146" s="1166" t="s">
        <v>35</v>
      </c>
      <c r="O146" s="1166" t="s">
        <v>35</v>
      </c>
      <c r="P146" s="1166" t="s">
        <v>35</v>
      </c>
      <c r="Q146" s="1180" t="s">
        <v>35</v>
      </c>
      <c r="R146" s="1194" t="s">
        <v>35</v>
      </c>
      <c r="S146" s="1166" t="s">
        <v>35</v>
      </c>
      <c r="T146" s="1166" t="s">
        <v>35</v>
      </c>
      <c r="U146" s="1166" t="s">
        <v>35</v>
      </c>
      <c r="V146" s="1166" t="s">
        <v>35</v>
      </c>
      <c r="W146" s="1166" t="s">
        <v>35</v>
      </c>
      <c r="X146" s="1166" t="s">
        <v>35</v>
      </c>
      <c r="Y146" s="1217" t="s">
        <v>35</v>
      </c>
      <c r="Z146" s="1217" t="s">
        <v>35</v>
      </c>
      <c r="AA146" s="1217" t="s">
        <v>35</v>
      </c>
      <c r="AB146" s="2115" t="s">
        <v>35</v>
      </c>
      <c r="AC146" s="2141"/>
      <c r="AD146" s="2141"/>
      <c r="AE146" s="2141"/>
      <c r="AF146" s="2141"/>
      <c r="AG146" s="2141"/>
      <c r="AH146" s="2141"/>
      <c r="AI146" s="2141"/>
      <c r="AJ146" s="2141"/>
      <c r="AK146" s="2141"/>
      <c r="AL146" s="2141"/>
      <c r="AM146" s="2141"/>
      <c r="AN146" s="2141"/>
      <c r="AO146" s="2141"/>
      <c r="AP146" s="2141"/>
      <c r="AQ146" s="2141"/>
      <c r="AR146" s="2141"/>
      <c r="AS146" s="2141"/>
      <c r="AT146" s="2141"/>
      <c r="AU146" s="2141"/>
      <c r="AV146" s="2141"/>
      <c r="AW146" s="2141"/>
      <c r="AX146" s="2141"/>
      <c r="AY146" s="2141"/>
      <c r="AZ146" s="215"/>
      <c r="BA146" s="2521"/>
      <c r="BB146" s="159" t="s">
        <v>66</v>
      </c>
      <c r="BC146" s="1228" t="s">
        <v>35</v>
      </c>
      <c r="BD146" s="1248" t="s">
        <v>35</v>
      </c>
      <c r="BE146" s="1248" t="s">
        <v>35</v>
      </c>
      <c r="BF146" s="1248" t="s">
        <v>35</v>
      </c>
      <c r="BG146" s="1269" t="s">
        <v>35</v>
      </c>
      <c r="BH146" s="1290" t="s">
        <v>35</v>
      </c>
      <c r="BI146" s="1248" t="s">
        <v>35</v>
      </c>
      <c r="BJ146" s="1248" t="s">
        <v>35</v>
      </c>
      <c r="BK146" s="1248" t="s">
        <v>35</v>
      </c>
      <c r="BL146" s="1269" t="s">
        <v>35</v>
      </c>
      <c r="BM146" s="1290" t="s">
        <v>35</v>
      </c>
      <c r="BN146" s="1248" t="s">
        <v>35</v>
      </c>
      <c r="BO146" s="1248" t="s">
        <v>35</v>
      </c>
      <c r="BP146" s="1248" t="s">
        <v>35</v>
      </c>
      <c r="BQ146" s="1269" t="s">
        <v>35</v>
      </c>
      <c r="BR146" s="1290" t="s">
        <v>35</v>
      </c>
      <c r="BS146" s="1248" t="s">
        <v>35</v>
      </c>
      <c r="BT146" s="1248" t="s">
        <v>35</v>
      </c>
      <c r="BU146" s="1248" t="s">
        <v>35</v>
      </c>
      <c r="BV146" s="1248" t="s">
        <v>35</v>
      </c>
      <c r="BW146" s="1248" t="s">
        <v>35</v>
      </c>
      <c r="BX146" s="1248" t="s">
        <v>35</v>
      </c>
      <c r="BY146" s="1309" t="s">
        <v>35</v>
      </c>
      <c r="BZ146" s="1309" t="s">
        <v>35</v>
      </c>
      <c r="CA146" s="1309" t="s">
        <v>35</v>
      </c>
      <c r="CB146" s="1309" t="s">
        <v>35</v>
      </c>
      <c r="CC146" s="2161"/>
      <c r="CD146" s="2161"/>
      <c r="CE146" s="2161"/>
      <c r="CF146" s="2161"/>
      <c r="CG146" s="2161"/>
      <c r="CH146" s="2161"/>
      <c r="CI146" s="2161"/>
      <c r="CJ146" s="2161"/>
      <c r="CK146" s="2161"/>
      <c r="CL146" s="2161"/>
      <c r="CM146" s="2161"/>
      <c r="CN146" s="2161"/>
      <c r="CO146" s="2161"/>
      <c r="CP146" s="2161"/>
      <c r="CQ146" s="2161"/>
      <c r="CR146" s="2161"/>
      <c r="CS146" s="2161"/>
      <c r="CT146" s="2161"/>
      <c r="CU146" s="2161"/>
      <c r="CV146" s="2161"/>
      <c r="CW146" s="2161"/>
      <c r="CX146" s="2161"/>
      <c r="CY146" s="2161"/>
      <c r="CZ146" s="2161"/>
    </row>
    <row r="147" s="130" customFormat="true" ht="15" customHeight="true" x14ac:dyDescent="0.2">
      <c r="A147" s="2467"/>
      <c r="B147" s="252" t="s">
        <v>67</v>
      </c>
      <c r="C147" s="1152" t="s">
        <v>35</v>
      </c>
      <c r="D147" s="1166" t="s">
        <v>35</v>
      </c>
      <c r="E147" s="1166" t="s">
        <v>35</v>
      </c>
      <c r="F147" s="1166" t="s">
        <v>35</v>
      </c>
      <c r="G147" s="1180" t="s">
        <v>35</v>
      </c>
      <c r="H147" s="1194" t="s">
        <v>35</v>
      </c>
      <c r="I147" s="1166" t="s">
        <v>35</v>
      </c>
      <c r="J147" s="1166" t="s">
        <v>35</v>
      </c>
      <c r="K147" s="1166" t="s">
        <v>35</v>
      </c>
      <c r="L147" s="1208" t="s">
        <v>35</v>
      </c>
      <c r="M147" s="1215" t="s">
        <v>35</v>
      </c>
      <c r="N147" s="1166" t="s">
        <v>35</v>
      </c>
      <c r="O147" s="1166" t="s">
        <v>35</v>
      </c>
      <c r="P147" s="1166" t="s">
        <v>35</v>
      </c>
      <c r="Q147" s="1180" t="s">
        <v>35</v>
      </c>
      <c r="R147" s="1194" t="s">
        <v>35</v>
      </c>
      <c r="S147" s="1166" t="s">
        <v>35</v>
      </c>
      <c r="T147" s="1166" t="s">
        <v>35</v>
      </c>
      <c r="U147" s="1166" t="s">
        <v>35</v>
      </c>
      <c r="V147" s="1166" t="s">
        <v>35</v>
      </c>
      <c r="W147" s="1166" t="s">
        <v>35</v>
      </c>
      <c r="X147" s="1166" t="s">
        <v>35</v>
      </c>
      <c r="Y147" s="1217" t="s">
        <v>35</v>
      </c>
      <c r="Z147" s="1217" t="s">
        <v>35</v>
      </c>
      <c r="AA147" s="1217" t="s">
        <v>35</v>
      </c>
      <c r="AB147" s="2115" t="s">
        <v>35</v>
      </c>
      <c r="AC147" s="2141"/>
      <c r="AD147" s="2141"/>
      <c r="AE147" s="2141"/>
      <c r="AF147" s="2141"/>
      <c r="AG147" s="2141"/>
      <c r="AH147" s="2141"/>
      <c r="AI147" s="2141"/>
      <c r="AJ147" s="2141"/>
      <c r="AK147" s="2141"/>
      <c r="AL147" s="2141"/>
      <c r="AM147" s="2141"/>
      <c r="AN147" s="2141"/>
      <c r="AO147" s="2141"/>
      <c r="AP147" s="2141"/>
      <c r="AQ147" s="2141"/>
      <c r="AR147" s="2141"/>
      <c r="AS147" s="2141"/>
      <c r="AT147" s="2141"/>
      <c r="AU147" s="2141"/>
      <c r="AV147" s="2141"/>
      <c r="AW147" s="2141"/>
      <c r="AX147" s="2141"/>
      <c r="AY147" s="2141"/>
      <c r="AZ147" s="215"/>
      <c r="BA147" s="2521"/>
      <c r="BB147" s="159" t="s">
        <v>67</v>
      </c>
      <c r="BC147" s="1228" t="s">
        <v>35</v>
      </c>
      <c r="BD147" s="1248" t="s">
        <v>35</v>
      </c>
      <c r="BE147" s="1248" t="s">
        <v>35</v>
      </c>
      <c r="BF147" s="1248" t="s">
        <v>35</v>
      </c>
      <c r="BG147" s="1269" t="s">
        <v>35</v>
      </c>
      <c r="BH147" s="1290" t="s">
        <v>35</v>
      </c>
      <c r="BI147" s="1248" t="s">
        <v>35</v>
      </c>
      <c r="BJ147" s="1248" t="s">
        <v>35</v>
      </c>
      <c r="BK147" s="1248" t="s">
        <v>35</v>
      </c>
      <c r="BL147" s="1269" t="s">
        <v>35</v>
      </c>
      <c r="BM147" s="1290" t="s">
        <v>35</v>
      </c>
      <c r="BN147" s="1248" t="s">
        <v>35</v>
      </c>
      <c r="BO147" s="1248" t="s">
        <v>35</v>
      </c>
      <c r="BP147" s="1248" t="s">
        <v>35</v>
      </c>
      <c r="BQ147" s="1269" t="s">
        <v>35</v>
      </c>
      <c r="BR147" s="1290" t="s">
        <v>35</v>
      </c>
      <c r="BS147" s="1248" t="s">
        <v>35</v>
      </c>
      <c r="BT147" s="1248" t="s">
        <v>35</v>
      </c>
      <c r="BU147" s="1248" t="s">
        <v>35</v>
      </c>
      <c r="BV147" s="1248" t="s">
        <v>35</v>
      </c>
      <c r="BW147" s="1248" t="s">
        <v>35</v>
      </c>
      <c r="BX147" s="1248" t="s">
        <v>35</v>
      </c>
      <c r="BY147" s="1309" t="s">
        <v>35</v>
      </c>
      <c r="BZ147" s="1309" t="s">
        <v>35</v>
      </c>
      <c r="CA147" s="1309" t="s">
        <v>35</v>
      </c>
      <c r="CB147" s="1309" t="s">
        <v>35</v>
      </c>
      <c r="CC147" s="2161"/>
      <c r="CD147" s="2161"/>
      <c r="CE147" s="2161"/>
      <c r="CF147" s="2161"/>
      <c r="CG147" s="2161"/>
      <c r="CH147" s="2161"/>
      <c r="CI147" s="2161"/>
      <c r="CJ147" s="2161"/>
      <c r="CK147" s="2161"/>
      <c r="CL147" s="2161"/>
      <c r="CM147" s="2161"/>
      <c r="CN147" s="2161"/>
      <c r="CO147" s="2161"/>
      <c r="CP147" s="2161"/>
      <c r="CQ147" s="2161"/>
      <c r="CR147" s="2161"/>
      <c r="CS147" s="2161"/>
      <c r="CT147" s="2161"/>
      <c r="CU147" s="2161"/>
      <c r="CV147" s="2161"/>
      <c r="CW147" s="2161"/>
      <c r="CX147" s="2161"/>
      <c r="CY147" s="2161"/>
      <c r="CZ147" s="2161"/>
    </row>
    <row r="148" s="130" customFormat="true" ht="15" customHeight="true" x14ac:dyDescent="0.2">
      <c r="A148" s="2467" t="s">
        <v>108</v>
      </c>
      <c r="B148" s="252" t="s">
        <v>49</v>
      </c>
      <c r="C148" s="778">
        <v>1.6660958176500749</v>
      </c>
      <c r="D148" s="779">
        <v>0.99871489814218406</v>
      </c>
      <c r="E148" s="779">
        <v>1.452434795413323</v>
      </c>
      <c r="F148" s="779">
        <v>1.6985907025750757</v>
      </c>
      <c r="G148" s="850">
        <v>24.471625853960603</v>
      </c>
      <c r="H148" s="834">
        <v>12.461345511772381</v>
      </c>
      <c r="I148" s="779">
        <v>18.140695181211356</v>
      </c>
      <c r="J148" s="779">
        <v>38.083811733507311</v>
      </c>
      <c r="K148" s="779">
        <v>49.211192512284775</v>
      </c>
      <c r="L148" s="802">
        <v>37.727591039266507</v>
      </c>
      <c r="M148" s="817">
        <v>1.7550277622512684</v>
      </c>
      <c r="N148" s="779">
        <v>0.83238927834059573</v>
      </c>
      <c r="O148" s="779">
        <v>1.0683375034785745</v>
      </c>
      <c r="P148" s="779">
        <v>0.90173909320710577</v>
      </c>
      <c r="Q148" s="850">
        <v>2.5774707049124816</v>
      </c>
      <c r="R148" s="834">
        <v>52.635849485240207</v>
      </c>
      <c r="S148" s="779">
        <v>11.698257688804404</v>
      </c>
      <c r="T148" s="779">
        <v>3.829403224605008</v>
      </c>
      <c r="U148" s="779">
        <v>1.4522315034372388</v>
      </c>
      <c r="V148" s="779">
        <v>28.935418282188664</v>
      </c>
      <c r="W148" s="779">
        <v>6.7803954419789427</v>
      </c>
      <c r="X148" s="779">
        <v>20.185569515743349</v>
      </c>
      <c r="Y148" s="780">
        <v>2.9121937877417086</v>
      </c>
      <c r="Z148" s="780">
        <v>3.085636780432472</v>
      </c>
      <c r="AA148" s="780">
        <v>16.009062128638924</v>
      </c>
      <c r="AB148" s="2116">
        <v>9.3143514066199771</v>
      </c>
      <c r="AC148" s="2142"/>
      <c r="AD148" s="2142"/>
      <c r="AE148" s="2142"/>
      <c r="AF148" s="2142"/>
      <c r="AG148" s="2142"/>
      <c r="AH148" s="2142"/>
      <c r="AI148" s="2142"/>
      <c r="AJ148" s="2142"/>
      <c r="AK148" s="2142"/>
      <c r="AL148" s="2142"/>
      <c r="AM148" s="2142"/>
      <c r="AN148" s="2142"/>
      <c r="AO148" s="2142"/>
      <c r="AP148" s="2142"/>
      <c r="AQ148" s="2142"/>
      <c r="AR148" s="2142"/>
      <c r="AS148" s="2142"/>
      <c r="AT148" s="2142"/>
      <c r="AU148" s="2142"/>
      <c r="AV148" s="2142"/>
      <c r="AW148" s="2142"/>
      <c r="AX148" s="2142"/>
      <c r="AY148" s="2142"/>
      <c r="AZ148" s="215"/>
      <c r="BA148" s="2521" t="s">
        <v>108</v>
      </c>
      <c r="BB148" s="159" t="s">
        <v>49</v>
      </c>
      <c r="BC148" s="1228" t="s">
        <v>35</v>
      </c>
      <c r="BD148" s="1248" t="s">
        <v>35</v>
      </c>
      <c r="BE148" s="1248" t="s">
        <v>35</v>
      </c>
      <c r="BF148" s="1248" t="s">
        <v>35</v>
      </c>
      <c r="BG148" s="1269" t="s">
        <v>35</v>
      </c>
      <c r="BH148" s="1290" t="s">
        <v>35</v>
      </c>
      <c r="BI148" s="1248" t="s">
        <v>35</v>
      </c>
      <c r="BJ148" s="1248" t="s">
        <v>35</v>
      </c>
      <c r="BK148" s="1248" t="s">
        <v>35</v>
      </c>
      <c r="BL148" s="1269" t="s">
        <v>35</v>
      </c>
      <c r="BM148" s="1290" t="s">
        <v>35</v>
      </c>
      <c r="BN148" s="1248" t="s">
        <v>35</v>
      </c>
      <c r="BO148" s="1248" t="s">
        <v>35</v>
      </c>
      <c r="BP148" s="1248" t="s">
        <v>35</v>
      </c>
      <c r="BQ148" s="1269" t="s">
        <v>35</v>
      </c>
      <c r="BR148" s="1290" t="s">
        <v>35</v>
      </c>
      <c r="BS148" s="1248" t="s">
        <v>35</v>
      </c>
      <c r="BT148" s="1248" t="s">
        <v>35</v>
      </c>
      <c r="BU148" s="1248" t="s">
        <v>35</v>
      </c>
      <c r="BV148" s="1248" t="s">
        <v>35</v>
      </c>
      <c r="BW148" s="1248" t="s">
        <v>35</v>
      </c>
      <c r="BX148" s="1248" t="s">
        <v>35</v>
      </c>
      <c r="BY148" s="1309" t="s">
        <v>35</v>
      </c>
      <c r="BZ148" s="1309" t="s">
        <v>35</v>
      </c>
      <c r="CA148" s="1309" t="s">
        <v>35</v>
      </c>
      <c r="CB148" s="1309" t="s">
        <v>35</v>
      </c>
      <c r="CC148" s="2161"/>
      <c r="CD148" s="2161"/>
      <c r="CE148" s="2161"/>
      <c r="CF148" s="2161"/>
      <c r="CG148" s="2161"/>
      <c r="CH148" s="2161"/>
      <c r="CI148" s="2161"/>
      <c r="CJ148" s="2161"/>
      <c r="CK148" s="2161"/>
      <c r="CL148" s="2161"/>
      <c r="CM148" s="2161"/>
      <c r="CN148" s="2161"/>
      <c r="CO148" s="2161"/>
      <c r="CP148" s="2161"/>
      <c r="CQ148" s="2161"/>
      <c r="CR148" s="2161"/>
      <c r="CS148" s="2161"/>
      <c r="CT148" s="2161"/>
      <c r="CU148" s="2161"/>
      <c r="CV148" s="2161"/>
      <c r="CW148" s="2161"/>
      <c r="CX148" s="2161"/>
      <c r="CY148" s="2161"/>
      <c r="CZ148" s="2161"/>
    </row>
    <row r="149" s="130" customFormat="true" ht="15" customHeight="true" x14ac:dyDescent="0.2">
      <c r="A149" s="2467"/>
      <c r="B149" s="252" t="s">
        <v>48</v>
      </c>
      <c r="C149" s="778">
        <v>3.5046017282599053</v>
      </c>
      <c r="D149" s="779">
        <v>3.091114455965366</v>
      </c>
      <c r="E149" s="779">
        <v>4.3535083244729735</v>
      </c>
      <c r="F149" s="779">
        <v>4.7619643662844666</v>
      </c>
      <c r="G149" s="850">
        <v>18.179032004359097</v>
      </c>
      <c r="H149" s="834">
        <v>5.8769313069692277</v>
      </c>
      <c r="I149" s="779">
        <v>8.6567097930138814</v>
      </c>
      <c r="J149" s="779">
        <v>12.208962819893426</v>
      </c>
      <c r="K149" s="779">
        <v>23.507188348536612</v>
      </c>
      <c r="L149" s="802">
        <v>51.511275491585806</v>
      </c>
      <c r="M149" s="817">
        <v>3.2600265992617965</v>
      </c>
      <c r="N149" s="779">
        <v>3.1744052091482753</v>
      </c>
      <c r="O149" s="779">
        <v>3.9654576508716337</v>
      </c>
      <c r="P149" s="779">
        <v>4.6191477939252152</v>
      </c>
      <c r="Q149" s="850">
        <v>6.328796362945746</v>
      </c>
      <c r="R149" s="834">
        <v>28.956733495237092</v>
      </c>
      <c r="S149" s="779">
        <v>3.7845511256073059</v>
      </c>
      <c r="T149" s="779">
        <v>1.8665390177170609</v>
      </c>
      <c r="U149" s="779">
        <v>2.0358916634694104</v>
      </c>
      <c r="V149" s="779">
        <v>30.056563398893982</v>
      </c>
      <c r="W149" s="779">
        <v>8.7976792463360454</v>
      </c>
      <c r="X149" s="779">
        <v>18.440526771715863</v>
      </c>
      <c r="Y149" s="780">
        <v>5.4741916225013645</v>
      </c>
      <c r="Z149" s="780">
        <v>8.4610252404717556</v>
      </c>
      <c r="AA149" s="780">
        <v>14.723144047659279</v>
      </c>
      <c r="AB149" s="2116">
        <v>8.4851210043508178</v>
      </c>
      <c r="AC149" s="2142"/>
      <c r="AD149" s="2142"/>
      <c r="AE149" s="2142"/>
      <c r="AF149" s="2142"/>
      <c r="AG149" s="2142"/>
      <c r="AH149" s="2142"/>
      <c r="AI149" s="2142"/>
      <c r="AJ149" s="2142"/>
      <c r="AK149" s="2142"/>
      <c r="AL149" s="2142"/>
      <c r="AM149" s="2142"/>
      <c r="AN149" s="2142"/>
      <c r="AO149" s="2142"/>
      <c r="AP149" s="2142"/>
      <c r="AQ149" s="2142"/>
      <c r="AR149" s="2142"/>
      <c r="AS149" s="2142"/>
      <c r="AT149" s="2142"/>
      <c r="AU149" s="2142"/>
      <c r="AV149" s="2142"/>
      <c r="AW149" s="2142"/>
      <c r="AX149" s="2142"/>
      <c r="AY149" s="2142"/>
      <c r="AZ149" s="215"/>
      <c r="BA149" s="2521"/>
      <c r="BB149" s="159" t="s">
        <v>48</v>
      </c>
      <c r="BC149" s="1228" t="s">
        <v>35</v>
      </c>
      <c r="BD149" s="1248" t="s">
        <v>35</v>
      </c>
      <c r="BE149" s="1248" t="s">
        <v>35</v>
      </c>
      <c r="BF149" s="1248" t="s">
        <v>35</v>
      </c>
      <c r="BG149" s="1269" t="s">
        <v>35</v>
      </c>
      <c r="BH149" s="1290" t="s">
        <v>35</v>
      </c>
      <c r="BI149" s="1248" t="s">
        <v>35</v>
      </c>
      <c r="BJ149" s="1248" t="s">
        <v>35</v>
      </c>
      <c r="BK149" s="1248" t="s">
        <v>35</v>
      </c>
      <c r="BL149" s="1269" t="s">
        <v>35</v>
      </c>
      <c r="BM149" s="1290" t="s">
        <v>35</v>
      </c>
      <c r="BN149" s="1248" t="s">
        <v>35</v>
      </c>
      <c r="BO149" s="1248" t="s">
        <v>35</v>
      </c>
      <c r="BP149" s="1248" t="s">
        <v>35</v>
      </c>
      <c r="BQ149" s="1269" t="s">
        <v>35</v>
      </c>
      <c r="BR149" s="1290" t="s">
        <v>35</v>
      </c>
      <c r="BS149" s="1248" t="s">
        <v>35</v>
      </c>
      <c r="BT149" s="1248" t="s">
        <v>35</v>
      </c>
      <c r="BU149" s="1248" t="s">
        <v>35</v>
      </c>
      <c r="BV149" s="1248" t="s">
        <v>35</v>
      </c>
      <c r="BW149" s="1248" t="s">
        <v>35</v>
      </c>
      <c r="BX149" s="1248" t="s">
        <v>35</v>
      </c>
      <c r="BY149" s="1309" t="s">
        <v>35</v>
      </c>
      <c r="BZ149" s="1309" t="s">
        <v>35</v>
      </c>
      <c r="CA149" s="1309" t="s">
        <v>35</v>
      </c>
      <c r="CB149" s="1309" t="s">
        <v>35</v>
      </c>
      <c r="CC149" s="2161"/>
      <c r="CD149" s="2161"/>
      <c r="CE149" s="2161"/>
      <c r="CF149" s="2161"/>
      <c r="CG149" s="2161"/>
      <c r="CH149" s="2161"/>
      <c r="CI149" s="2161"/>
      <c r="CJ149" s="2161"/>
      <c r="CK149" s="2161"/>
      <c r="CL149" s="2161"/>
      <c r="CM149" s="2161"/>
      <c r="CN149" s="2161"/>
      <c r="CO149" s="2161"/>
      <c r="CP149" s="2161"/>
      <c r="CQ149" s="2161"/>
      <c r="CR149" s="2161"/>
      <c r="CS149" s="2161"/>
      <c r="CT149" s="2161"/>
      <c r="CU149" s="2161"/>
      <c r="CV149" s="2161"/>
      <c r="CW149" s="2161"/>
      <c r="CX149" s="2161"/>
      <c r="CY149" s="2161"/>
      <c r="CZ149" s="2161"/>
    </row>
    <row r="150" s="130" customFormat="true" ht="15" customHeight="true" x14ac:dyDescent="0.2">
      <c r="A150" s="2467"/>
      <c r="B150" s="252" t="s">
        <v>110</v>
      </c>
      <c r="C150" s="778">
        <v>94.829302454090055</v>
      </c>
      <c r="D150" s="779">
        <v>95.910170645892407</v>
      </c>
      <c r="E150" s="779">
        <v>94.194056880113749</v>
      </c>
      <c r="F150" s="779">
        <v>93.539444931140508</v>
      </c>
      <c r="G150" s="850">
        <v>57.349342141680282</v>
      </c>
      <c r="H150" s="834">
        <v>81.661723181258481</v>
      </c>
      <c r="I150" s="779">
        <v>73.202595025774841</v>
      </c>
      <c r="J150" s="779">
        <v>49.707225446599004</v>
      </c>
      <c r="K150" s="779">
        <v>27.281619139178371</v>
      </c>
      <c r="L150" s="802">
        <v>10.761133469147522</v>
      </c>
      <c r="M150" s="817">
        <v>94.984945638486963</v>
      </c>
      <c r="N150" s="779">
        <v>95.993205512511125</v>
      </c>
      <c r="O150" s="779">
        <v>94.966204845649784</v>
      </c>
      <c r="P150" s="779">
        <v>94.479113112867708</v>
      </c>
      <c r="Q150" s="850">
        <v>91.09373293214172</v>
      </c>
      <c r="R150" s="834">
        <v>18.407417019522342</v>
      </c>
      <c r="S150" s="779">
        <v>84.517191185588274</v>
      </c>
      <c r="T150" s="779">
        <v>94.304057757678194</v>
      </c>
      <c r="U150" s="779">
        <v>96.511876833093382</v>
      </c>
      <c r="V150" s="779">
        <v>41.008018318917394</v>
      </c>
      <c r="W150" s="779">
        <v>84.421925311685214</v>
      </c>
      <c r="X150" s="779">
        <v>61.373903712540667</v>
      </c>
      <c r="Y150" s="780">
        <v>91.613614589756835</v>
      </c>
      <c r="Z150" s="780">
        <v>88.453337979095679</v>
      </c>
      <c r="AA150" s="780">
        <v>69.267793823702178</v>
      </c>
      <c r="AB150" s="2116">
        <v>82.200527589029264</v>
      </c>
      <c r="AC150" s="2142"/>
      <c r="AD150" s="2142"/>
      <c r="AE150" s="2142"/>
      <c r="AF150" s="2142"/>
      <c r="AG150" s="2142"/>
      <c r="AH150" s="2142"/>
      <c r="AI150" s="2142"/>
      <c r="AJ150" s="2142"/>
      <c r="AK150" s="2142"/>
      <c r="AL150" s="2142"/>
      <c r="AM150" s="2142"/>
      <c r="AN150" s="2142"/>
      <c r="AO150" s="2142"/>
      <c r="AP150" s="2142"/>
      <c r="AQ150" s="2142"/>
      <c r="AR150" s="2142"/>
      <c r="AS150" s="2142"/>
      <c r="AT150" s="2142"/>
      <c r="AU150" s="2142"/>
      <c r="AV150" s="2142"/>
      <c r="AW150" s="2142"/>
      <c r="AX150" s="2142"/>
      <c r="AY150" s="2142"/>
      <c r="AZ150" s="215"/>
      <c r="BA150" s="2521"/>
      <c r="BB150" s="159" t="s">
        <v>110</v>
      </c>
      <c r="BC150" s="1228" t="s">
        <v>35</v>
      </c>
      <c r="BD150" s="1248" t="s">
        <v>35</v>
      </c>
      <c r="BE150" s="1248" t="s">
        <v>35</v>
      </c>
      <c r="BF150" s="1248" t="s">
        <v>35</v>
      </c>
      <c r="BG150" s="1269" t="s">
        <v>35</v>
      </c>
      <c r="BH150" s="1290" t="s">
        <v>35</v>
      </c>
      <c r="BI150" s="1248" t="s">
        <v>35</v>
      </c>
      <c r="BJ150" s="1248" t="s">
        <v>35</v>
      </c>
      <c r="BK150" s="1248" t="s">
        <v>35</v>
      </c>
      <c r="BL150" s="1269" t="s">
        <v>35</v>
      </c>
      <c r="BM150" s="1290" t="s">
        <v>35</v>
      </c>
      <c r="BN150" s="1248" t="s">
        <v>35</v>
      </c>
      <c r="BO150" s="1248" t="s">
        <v>35</v>
      </c>
      <c r="BP150" s="1248" t="s">
        <v>35</v>
      </c>
      <c r="BQ150" s="1269" t="s">
        <v>35</v>
      </c>
      <c r="BR150" s="1290" t="s">
        <v>35</v>
      </c>
      <c r="BS150" s="1248" t="s">
        <v>35</v>
      </c>
      <c r="BT150" s="1248" t="s">
        <v>35</v>
      </c>
      <c r="BU150" s="1248" t="s">
        <v>35</v>
      </c>
      <c r="BV150" s="1248" t="s">
        <v>35</v>
      </c>
      <c r="BW150" s="1248" t="s">
        <v>35</v>
      </c>
      <c r="BX150" s="1248" t="s">
        <v>35</v>
      </c>
      <c r="BY150" s="1309" t="s">
        <v>35</v>
      </c>
      <c r="BZ150" s="1309" t="s">
        <v>35</v>
      </c>
      <c r="CA150" s="1309" t="s">
        <v>35</v>
      </c>
      <c r="CB150" s="1309" t="s">
        <v>35</v>
      </c>
      <c r="CC150" s="2161"/>
      <c r="CD150" s="2161"/>
      <c r="CE150" s="2161"/>
      <c r="CF150" s="2161"/>
      <c r="CG150" s="2161"/>
      <c r="CH150" s="2161"/>
      <c r="CI150" s="2161"/>
      <c r="CJ150" s="2161"/>
      <c r="CK150" s="2161"/>
      <c r="CL150" s="2161"/>
      <c r="CM150" s="2161"/>
      <c r="CN150" s="2161"/>
      <c r="CO150" s="2161"/>
      <c r="CP150" s="2161"/>
      <c r="CQ150" s="2161"/>
      <c r="CR150" s="2161"/>
      <c r="CS150" s="2161"/>
      <c r="CT150" s="2161"/>
      <c r="CU150" s="2161"/>
      <c r="CV150" s="2161"/>
      <c r="CW150" s="2161"/>
      <c r="CX150" s="2161"/>
      <c r="CY150" s="2161"/>
      <c r="CZ150" s="2161"/>
    </row>
    <row r="151" s="130" customFormat="true" ht="15" customHeight="true" x14ac:dyDescent="0.2">
      <c r="A151" s="2467" t="s">
        <v>109</v>
      </c>
      <c r="B151" s="252" t="s">
        <v>49</v>
      </c>
      <c r="C151" s="778">
        <v>16.74832015780931</v>
      </c>
      <c r="D151" s="779">
        <v>15.569828430515214</v>
      </c>
      <c r="E151" s="779">
        <v>17.512570812663483</v>
      </c>
      <c r="F151" s="779">
        <v>17.664349445893642</v>
      </c>
      <c r="G151" s="850">
        <v>46.962255996436312</v>
      </c>
      <c r="H151" s="834">
        <v>42.138200721645312</v>
      </c>
      <c r="I151" s="779">
        <v>55.161377601539627</v>
      </c>
      <c r="J151" s="779">
        <v>69.21316794266798</v>
      </c>
      <c r="K151" s="779">
        <v>66.212889388800647</v>
      </c>
      <c r="L151" s="802">
        <v>45.551160223378169</v>
      </c>
      <c r="M151" s="817">
        <v>17.053463888769187</v>
      </c>
      <c r="N151" s="779">
        <v>16.001917746163723</v>
      </c>
      <c r="O151" s="779">
        <v>14.844348835668514</v>
      </c>
      <c r="P151" s="779">
        <v>16.727657762251983</v>
      </c>
      <c r="Q151" s="850">
        <v>18.475463817176227</v>
      </c>
      <c r="R151" s="834">
        <v>67.764020728483473</v>
      </c>
      <c r="S151" s="779">
        <v>57.139463929058529</v>
      </c>
      <c r="T151" s="779">
        <v>30.073562577634259</v>
      </c>
      <c r="U151" s="779">
        <v>26.778737511489226</v>
      </c>
      <c r="V151" s="779">
        <v>45.963767339195847</v>
      </c>
      <c r="W151" s="779">
        <v>37.266697805503085</v>
      </c>
      <c r="X151" s="779">
        <v>43.821429679406684</v>
      </c>
      <c r="Y151" s="780">
        <v>21.242435662266406</v>
      </c>
      <c r="Z151" s="780">
        <v>14.200616653223364</v>
      </c>
      <c r="AA151" s="780">
        <v>51.453113624175607</v>
      </c>
      <c r="AB151" s="2116">
        <v>35.617208895189982</v>
      </c>
      <c r="AC151" s="2142"/>
      <c r="AD151" s="2142"/>
      <c r="AE151" s="2142"/>
      <c r="AF151" s="2142"/>
      <c r="AG151" s="2142"/>
      <c r="AH151" s="2142"/>
      <c r="AI151" s="2142"/>
      <c r="AJ151" s="2142"/>
      <c r="AK151" s="2142"/>
      <c r="AL151" s="2142"/>
      <c r="AM151" s="2142"/>
      <c r="AN151" s="2142"/>
      <c r="AO151" s="2142"/>
      <c r="AP151" s="2142"/>
      <c r="AQ151" s="2142"/>
      <c r="AR151" s="2142"/>
      <c r="AS151" s="2142"/>
      <c r="AT151" s="2142"/>
      <c r="AU151" s="2142"/>
      <c r="AV151" s="2142"/>
      <c r="AW151" s="2142"/>
      <c r="AX151" s="2142"/>
      <c r="AY151" s="2142"/>
      <c r="AZ151" s="215"/>
      <c r="BA151" s="2521" t="s">
        <v>109</v>
      </c>
      <c r="BB151" s="159" t="s">
        <v>49</v>
      </c>
      <c r="BC151" s="1228" t="s">
        <v>35</v>
      </c>
      <c r="BD151" s="1248" t="s">
        <v>35</v>
      </c>
      <c r="BE151" s="1248" t="s">
        <v>35</v>
      </c>
      <c r="BF151" s="1248" t="s">
        <v>35</v>
      </c>
      <c r="BG151" s="1269" t="s">
        <v>35</v>
      </c>
      <c r="BH151" s="1290" t="s">
        <v>35</v>
      </c>
      <c r="BI151" s="1248" t="s">
        <v>35</v>
      </c>
      <c r="BJ151" s="1248" t="s">
        <v>35</v>
      </c>
      <c r="BK151" s="1248" t="s">
        <v>35</v>
      </c>
      <c r="BL151" s="1269" t="s">
        <v>35</v>
      </c>
      <c r="BM151" s="1290" t="s">
        <v>35</v>
      </c>
      <c r="BN151" s="1248" t="s">
        <v>35</v>
      </c>
      <c r="BO151" s="1248" t="s">
        <v>35</v>
      </c>
      <c r="BP151" s="1248" t="s">
        <v>35</v>
      </c>
      <c r="BQ151" s="1269" t="s">
        <v>35</v>
      </c>
      <c r="BR151" s="1290" t="s">
        <v>35</v>
      </c>
      <c r="BS151" s="1248" t="s">
        <v>35</v>
      </c>
      <c r="BT151" s="1248" t="s">
        <v>35</v>
      </c>
      <c r="BU151" s="1248" t="s">
        <v>35</v>
      </c>
      <c r="BV151" s="1248" t="s">
        <v>35</v>
      </c>
      <c r="BW151" s="1248" t="s">
        <v>35</v>
      </c>
      <c r="BX151" s="1248" t="s">
        <v>35</v>
      </c>
      <c r="BY151" s="1309" t="s">
        <v>35</v>
      </c>
      <c r="BZ151" s="1309" t="s">
        <v>35</v>
      </c>
      <c r="CA151" s="1309" t="s">
        <v>35</v>
      </c>
      <c r="CB151" s="1309" t="s">
        <v>35</v>
      </c>
      <c r="CC151" s="2161"/>
      <c r="CD151" s="2161"/>
      <c r="CE151" s="2161"/>
      <c r="CF151" s="2161"/>
      <c r="CG151" s="2161"/>
      <c r="CH151" s="2161"/>
      <c r="CI151" s="2161"/>
      <c r="CJ151" s="2161"/>
      <c r="CK151" s="2161"/>
      <c r="CL151" s="2161"/>
      <c r="CM151" s="2161"/>
      <c r="CN151" s="2161"/>
      <c r="CO151" s="2161"/>
      <c r="CP151" s="2161"/>
      <c r="CQ151" s="2161"/>
      <c r="CR151" s="2161"/>
      <c r="CS151" s="2161"/>
      <c r="CT151" s="2161"/>
      <c r="CU151" s="2161"/>
      <c r="CV151" s="2161"/>
      <c r="CW151" s="2161"/>
      <c r="CX151" s="2161"/>
      <c r="CY151" s="2161"/>
      <c r="CZ151" s="2161"/>
    </row>
    <row r="152" s="130" customFormat="true" ht="15" customHeight="true" x14ac:dyDescent="0.2">
      <c r="A152" s="2678"/>
      <c r="B152" s="1396" t="s">
        <v>48</v>
      </c>
      <c r="C152" s="781">
        <v>83.251679842190612</v>
      </c>
      <c r="D152" s="782">
        <v>84.430171569484813</v>
      </c>
      <c r="E152" s="782">
        <v>82.487429187336474</v>
      </c>
      <c r="F152" s="782">
        <v>82.335650554106493</v>
      </c>
      <c r="G152" s="851">
        <v>53.037744003563539</v>
      </c>
      <c r="H152" s="835">
        <v>57.86179927835461</v>
      </c>
      <c r="I152" s="782">
        <v>44.838622398460544</v>
      </c>
      <c r="J152" s="782">
        <v>30.786832057331814</v>
      </c>
      <c r="K152" s="782">
        <v>33.787110611199282</v>
      </c>
      <c r="L152" s="803">
        <v>54.448839776621661</v>
      </c>
      <c r="M152" s="818">
        <v>82.946536111230742</v>
      </c>
      <c r="N152" s="782">
        <v>83.998082253836287</v>
      </c>
      <c r="O152" s="782">
        <v>85.155651164331417</v>
      </c>
      <c r="P152" s="782">
        <v>83.272342237748092</v>
      </c>
      <c r="Q152" s="851">
        <v>81.524536182823752</v>
      </c>
      <c r="R152" s="835">
        <v>32.235979271516221</v>
      </c>
      <c r="S152" s="782">
        <v>42.860536070941471</v>
      </c>
      <c r="T152" s="782">
        <v>69.926437422365765</v>
      </c>
      <c r="U152" s="782">
        <v>73.221262488510703</v>
      </c>
      <c r="V152" s="782">
        <v>54.036232660804231</v>
      </c>
      <c r="W152" s="782">
        <v>62.733302194496922</v>
      </c>
      <c r="X152" s="782">
        <v>56.178570320592932</v>
      </c>
      <c r="Y152" s="783">
        <v>78.757564337733982</v>
      </c>
      <c r="Z152" s="783">
        <v>85.799383346776565</v>
      </c>
      <c r="AA152" s="783">
        <v>48.5468863758244</v>
      </c>
      <c r="AB152" s="2117">
        <v>64.38279110480984</v>
      </c>
      <c r="AC152" s="2143"/>
      <c r="AD152" s="2143"/>
      <c r="AE152" s="2143"/>
      <c r="AF152" s="2143"/>
      <c r="AG152" s="2143"/>
      <c r="AH152" s="2143"/>
      <c r="AI152" s="2143"/>
      <c r="AJ152" s="2143"/>
      <c r="AK152" s="2143"/>
      <c r="AL152" s="2143"/>
      <c r="AM152" s="2143"/>
      <c r="AN152" s="2143"/>
      <c r="AO152" s="2143"/>
      <c r="AP152" s="2143"/>
      <c r="AQ152" s="2143"/>
      <c r="AR152" s="2143"/>
      <c r="AS152" s="2143"/>
      <c r="AT152" s="2143"/>
      <c r="AU152" s="2143"/>
      <c r="AV152" s="2143"/>
      <c r="AW152" s="2143"/>
      <c r="AX152" s="2143"/>
      <c r="AY152" s="2143"/>
      <c r="AZ152" s="215"/>
      <c r="BA152" s="2523"/>
      <c r="BB152" s="235" t="s">
        <v>48</v>
      </c>
      <c r="BC152" s="1229" t="s">
        <v>35</v>
      </c>
      <c r="BD152" s="1249" t="s">
        <v>35</v>
      </c>
      <c r="BE152" s="1249" t="s">
        <v>35</v>
      </c>
      <c r="BF152" s="1249" t="s">
        <v>35</v>
      </c>
      <c r="BG152" s="1270" t="s">
        <v>35</v>
      </c>
      <c r="BH152" s="1291" t="s">
        <v>35</v>
      </c>
      <c r="BI152" s="1249" t="s">
        <v>35</v>
      </c>
      <c r="BJ152" s="1249" t="s">
        <v>35</v>
      </c>
      <c r="BK152" s="1249" t="s">
        <v>35</v>
      </c>
      <c r="BL152" s="1270" t="s">
        <v>35</v>
      </c>
      <c r="BM152" s="1291" t="s">
        <v>35</v>
      </c>
      <c r="BN152" s="1249" t="s">
        <v>35</v>
      </c>
      <c r="BO152" s="1249" t="s">
        <v>35</v>
      </c>
      <c r="BP152" s="1249" t="s">
        <v>35</v>
      </c>
      <c r="BQ152" s="1270" t="s">
        <v>35</v>
      </c>
      <c r="BR152" s="1291" t="s">
        <v>35</v>
      </c>
      <c r="BS152" s="1249" t="s">
        <v>35</v>
      </c>
      <c r="BT152" s="1249" t="s">
        <v>35</v>
      </c>
      <c r="BU152" s="1249" t="s">
        <v>35</v>
      </c>
      <c r="BV152" s="1249" t="s">
        <v>35</v>
      </c>
      <c r="BW152" s="1249" t="s">
        <v>35</v>
      </c>
      <c r="BX152" s="1249" t="s">
        <v>35</v>
      </c>
      <c r="BY152" s="1310" t="s">
        <v>35</v>
      </c>
      <c r="BZ152" s="1310" t="s">
        <v>35</v>
      </c>
      <c r="CA152" s="1310" t="s">
        <v>35</v>
      </c>
      <c r="CB152" s="1310" t="s">
        <v>35</v>
      </c>
      <c r="CC152" s="2162"/>
      <c r="CD152" s="2162"/>
      <c r="CE152" s="2162"/>
      <c r="CF152" s="2162"/>
      <c r="CG152" s="2162"/>
      <c r="CH152" s="2162"/>
      <c r="CI152" s="2162"/>
      <c r="CJ152" s="2162"/>
      <c r="CK152" s="2162"/>
      <c r="CL152" s="2162"/>
      <c r="CM152" s="2162"/>
      <c r="CN152" s="2162"/>
      <c r="CO152" s="2162"/>
      <c r="CP152" s="2162"/>
      <c r="CQ152" s="2162"/>
      <c r="CR152" s="2162"/>
      <c r="CS152" s="2162"/>
      <c r="CT152" s="2162"/>
      <c r="CU152" s="2162"/>
      <c r="CV152" s="2162"/>
      <c r="CW152" s="2162"/>
      <c r="CX152" s="2162"/>
      <c r="CY152" s="2162"/>
      <c r="CZ152" s="2162"/>
    </row>
    <row r="153" s="135" customFormat="true" ht="15" customHeight="true" x14ac:dyDescent="0.2">
      <c r="A153" s="2786" t="s">
        <v>62</v>
      </c>
      <c r="B153" s="2033" t="s">
        <v>257</v>
      </c>
      <c r="C153" s="1948">
        <v>0</v>
      </c>
      <c r="D153" s="1949">
        <v>0</v>
      </c>
      <c r="E153" s="1949">
        <v>0</v>
      </c>
      <c r="F153" s="1949">
        <v>0</v>
      </c>
      <c r="G153" s="1950">
        <v>2.2140187177697159</v>
      </c>
      <c r="H153" s="1951">
        <v>0</v>
      </c>
      <c r="I153" s="1949">
        <v>0.22530465589215418</v>
      </c>
      <c r="J153" s="1949">
        <v>0.43406243580041426</v>
      </c>
      <c r="K153" s="1949">
        <v>1.6965379171844239</v>
      </c>
      <c r="L153" s="1952">
        <v>11.751254900524065</v>
      </c>
      <c r="M153" s="1953">
        <v>0</v>
      </c>
      <c r="N153" s="1949">
        <v>0</v>
      </c>
      <c r="O153" s="1949">
        <v>0</v>
      </c>
      <c r="P153" s="1949">
        <v>0</v>
      </c>
      <c r="Q153" s="1950">
        <v>1.6641361343972833E-2</v>
      </c>
      <c r="R153" s="1951">
        <v>10.024975778211607</v>
      </c>
      <c r="S153" s="1949">
        <v>8.1560880102980543E-2</v>
      </c>
      <c r="T153" s="1949">
        <v>3.9961359067908743E-2</v>
      </c>
      <c r="U153" s="1949">
        <v>0</v>
      </c>
      <c r="V153" s="1949">
        <v>3.074455311398408E-2</v>
      </c>
      <c r="W153" s="1949">
        <v>0.32373700123662441</v>
      </c>
      <c r="X153" s="1949">
        <v>0.38300768460391837</v>
      </c>
      <c r="Y153" s="1949">
        <v>0.14536161359934122</v>
      </c>
      <c r="Z153" s="1949">
        <v>0</v>
      </c>
      <c r="AA153" s="1949">
        <v>0.12287324999083521</v>
      </c>
      <c r="AB153" s="2298">
        <v>0.1460462136451772</v>
      </c>
      <c r="AC153" s="312"/>
      <c r="AD153" s="312"/>
      <c r="AE153" s="312"/>
      <c r="AF153" s="312"/>
      <c r="AG153" s="312"/>
      <c r="AH153" s="312"/>
      <c r="AI153" s="312"/>
      <c r="AJ153" s="312"/>
      <c r="AK153" s="312"/>
      <c r="AL153" s="312"/>
      <c r="AM153" s="312"/>
      <c r="AN153" s="312"/>
      <c r="AO153" s="312"/>
      <c r="AP153" s="312"/>
      <c r="AQ153" s="312"/>
      <c r="AR153" s="312"/>
      <c r="AS153" s="312"/>
      <c r="AT153" s="312"/>
      <c r="AU153" s="312"/>
      <c r="AV153" s="312"/>
      <c r="AW153" s="312"/>
      <c r="AX153" s="312"/>
      <c r="AY153" s="312"/>
      <c r="AZ153" s="694"/>
      <c r="BA153" s="2846" t="s">
        <v>62</v>
      </c>
      <c r="BB153" s="234" t="s">
        <v>257</v>
      </c>
      <c r="BC153" s="339">
        <v>0</v>
      </c>
      <c r="BD153" s="305">
        <v>0</v>
      </c>
      <c r="BE153" s="305">
        <v>0</v>
      </c>
      <c r="BF153" s="305">
        <v>0</v>
      </c>
      <c r="BG153" s="340">
        <v>346.04679800000025</v>
      </c>
      <c r="BH153" s="351">
        <v>0</v>
      </c>
      <c r="BI153" s="305">
        <v>5.5472890000000001</v>
      </c>
      <c r="BJ153" s="305">
        <v>10.515538999999999</v>
      </c>
      <c r="BK153" s="305">
        <v>41.413218000000001</v>
      </c>
      <c r="BL153" s="340">
        <v>286.37524200000007</v>
      </c>
      <c r="BM153" s="351">
        <v>0</v>
      </c>
      <c r="BN153" s="305">
        <v>0</v>
      </c>
      <c r="BO153" s="305">
        <v>0</v>
      </c>
      <c r="BP153" s="305">
        <v>0</v>
      </c>
      <c r="BQ153" s="340">
        <v>2.1955100000000001</v>
      </c>
      <c r="BR153" s="351">
        <v>281.69364400000006</v>
      </c>
      <c r="BS153" s="305">
        <v>0.51859999999999995</v>
      </c>
      <c r="BT153" s="305">
        <v>7.0947940000000003</v>
      </c>
      <c r="BU153" s="305">
        <v>0</v>
      </c>
      <c r="BV153" s="305">
        <v>0.121598</v>
      </c>
      <c r="BW153" s="305">
        <v>0.66523200000000005</v>
      </c>
      <c r="BX153" s="305">
        <v>0.69582999999999995</v>
      </c>
      <c r="BY153" s="306">
        <v>44.394582000000007</v>
      </c>
      <c r="BZ153" s="306">
        <v>0</v>
      </c>
      <c r="CA153" s="306">
        <v>3.2807049999999998</v>
      </c>
      <c r="CB153" s="306">
        <v>7.5818130000000004</v>
      </c>
      <c r="CC153" s="2163"/>
      <c r="CD153" s="2163"/>
      <c r="CE153" s="2163"/>
      <c r="CF153" s="2163"/>
      <c r="CG153" s="2163"/>
      <c r="CH153" s="2163"/>
      <c r="CI153" s="2163"/>
      <c r="CJ153" s="2163"/>
      <c r="CK153" s="2163"/>
      <c r="CL153" s="2163"/>
      <c r="CM153" s="2163"/>
      <c r="CN153" s="2163"/>
      <c r="CO153" s="2163"/>
      <c r="CP153" s="2163"/>
      <c r="CQ153" s="2163"/>
      <c r="CR153" s="2163"/>
      <c r="CS153" s="2163"/>
      <c r="CT153" s="2163"/>
      <c r="CU153" s="2163"/>
      <c r="CV153" s="2163"/>
      <c r="CW153" s="2163"/>
      <c r="CX153" s="2163"/>
      <c r="CY153" s="2163"/>
      <c r="CZ153" s="2163"/>
    </row>
    <row r="154" s="135" customFormat="true" ht="15" customHeight="true" x14ac:dyDescent="0.2">
      <c r="A154" s="2787"/>
      <c r="B154" s="2032" t="s">
        <v>258</v>
      </c>
      <c r="C154" s="1948">
        <v>1.8118427223110152E-3</v>
      </c>
      <c r="D154" s="1949">
        <v>7.5400646971604049E-2</v>
      </c>
      <c r="E154" s="1949">
        <v>9.2725541551668594E-2</v>
      </c>
      <c r="F154" s="1949">
        <v>0.40721052818189313</v>
      </c>
      <c r="G154" s="1950">
        <v>3.8279706159066258</v>
      </c>
      <c r="H154" s="1951">
        <v>6.7773781150724521E-2</v>
      </c>
      <c r="I154" s="1949">
        <v>0.55727334422019814</v>
      </c>
      <c r="J154" s="1949">
        <v>1.1738186941126612</v>
      </c>
      <c r="K154" s="1949">
        <v>3.7284061177396408</v>
      </c>
      <c r="L154" s="1952">
        <v>18.772773197213706</v>
      </c>
      <c r="M154" s="1953">
        <v>2.1471505680694396E-3</v>
      </c>
      <c r="N154" s="1949">
        <v>8.9346567749917893E-2</v>
      </c>
      <c r="O154" s="1949">
        <v>0.10987921033089521</v>
      </c>
      <c r="P154" s="1949">
        <v>0.14900262488613708</v>
      </c>
      <c r="Q154" s="1950">
        <v>0.37889271562524407</v>
      </c>
      <c r="R154" s="1951">
        <v>12.53020350110156</v>
      </c>
      <c r="S154" s="1949">
        <v>0.21339823947962255</v>
      </c>
      <c r="T154" s="1949">
        <v>0.11452625520171147</v>
      </c>
      <c r="U154" s="1949">
        <v>0</v>
      </c>
      <c r="V154" s="1949">
        <v>1.0466042779134965</v>
      </c>
      <c r="W154" s="1949">
        <v>0.21671329546486964</v>
      </c>
      <c r="X154" s="1949">
        <v>0.52136558469073579</v>
      </c>
      <c r="Y154" s="1949">
        <v>0.16154087533620068</v>
      </c>
      <c r="Z154" s="1949">
        <v>0.58841674860006421</v>
      </c>
      <c r="AA154" s="1949">
        <v>0.71171267453499909</v>
      </c>
      <c r="AB154" s="2298">
        <v>2.7162632714443804</v>
      </c>
      <c r="AC154" s="312"/>
      <c r="AD154" s="312"/>
      <c r="AE154" s="312"/>
      <c r="AF154" s="312"/>
      <c r="AG154" s="312"/>
      <c r="AH154" s="312"/>
      <c r="AI154" s="312"/>
      <c r="AJ154" s="312"/>
      <c r="AK154" s="312"/>
      <c r="AL154" s="312"/>
      <c r="AM154" s="312"/>
      <c r="AN154" s="312"/>
      <c r="AO154" s="312"/>
      <c r="AP154" s="312"/>
      <c r="AQ154" s="312"/>
      <c r="AR154" s="312"/>
      <c r="AS154" s="312"/>
      <c r="AT154" s="312"/>
      <c r="AU154" s="312"/>
      <c r="AV154" s="312"/>
      <c r="AW154" s="312"/>
      <c r="AX154" s="312"/>
      <c r="AY154" s="312"/>
      <c r="AZ154" s="694"/>
      <c r="BA154" s="2846"/>
      <c r="BB154" s="159" t="s">
        <v>258</v>
      </c>
      <c r="BC154" s="341">
        <v>0.28322999999999998</v>
      </c>
      <c r="BD154" s="307">
        <v>11.783303999999999</v>
      </c>
      <c r="BE154" s="307">
        <v>14.493675</v>
      </c>
      <c r="BF154" s="307">
        <v>63.649460000000005</v>
      </c>
      <c r="BG154" s="342">
        <v>598.30432500000052</v>
      </c>
      <c r="BH154" s="352">
        <v>1.6464799999999999</v>
      </c>
      <c r="BI154" s="307">
        <v>13.720783000000001</v>
      </c>
      <c r="BJ154" s="307">
        <v>28.436775999999995</v>
      </c>
      <c r="BK154" s="307">
        <v>91.011991999999978</v>
      </c>
      <c r="BL154" s="342">
        <v>457.48794600000014</v>
      </c>
      <c r="BM154" s="352">
        <v>0.28322999999999998</v>
      </c>
      <c r="BN154" s="307">
        <v>11.783303999999999</v>
      </c>
      <c r="BO154" s="307">
        <v>14.493675</v>
      </c>
      <c r="BP154" s="307">
        <v>19.662146</v>
      </c>
      <c r="BQ154" s="342">
        <v>49.987662</v>
      </c>
      <c r="BR154" s="352">
        <v>352.08850000000001</v>
      </c>
      <c r="BS154" s="307">
        <v>1.3568800000000001</v>
      </c>
      <c r="BT154" s="307">
        <v>20.333147</v>
      </c>
      <c r="BU154" s="307">
        <v>0</v>
      </c>
      <c r="BV154" s="307">
        <v>4.1394320000000002</v>
      </c>
      <c r="BW154" s="307">
        <v>0.44531400000000004</v>
      </c>
      <c r="BX154" s="307">
        <v>0.94719200000000003</v>
      </c>
      <c r="BY154" s="308">
        <v>49.335856</v>
      </c>
      <c r="BZ154" s="308">
        <v>99.853476000000001</v>
      </c>
      <c r="CA154" s="308">
        <v>19.002665999999998</v>
      </c>
      <c r="CB154" s="308">
        <v>141.01153100000002</v>
      </c>
      <c r="CC154" s="2163"/>
      <c r="CD154" s="2163"/>
      <c r="CE154" s="2163"/>
      <c r="CF154" s="2163"/>
      <c r="CG154" s="2163"/>
      <c r="CH154" s="2163"/>
      <c r="CI154" s="2163"/>
      <c r="CJ154" s="2163"/>
      <c r="CK154" s="2163"/>
      <c r="CL154" s="2163"/>
      <c r="CM154" s="2163"/>
      <c r="CN154" s="2163"/>
      <c r="CO154" s="2163"/>
      <c r="CP154" s="2163"/>
      <c r="CQ154" s="2163"/>
      <c r="CR154" s="2163"/>
      <c r="CS154" s="2163"/>
      <c r="CT154" s="2163"/>
      <c r="CU154" s="2163"/>
      <c r="CV154" s="2163"/>
      <c r="CW154" s="2163"/>
      <c r="CX154" s="2163"/>
      <c r="CY154" s="2163"/>
      <c r="CZ154" s="2163"/>
    </row>
    <row r="155" s="135" customFormat="true" ht="15" customHeight="true" x14ac:dyDescent="0.2">
      <c r="A155" s="2787"/>
      <c r="B155" s="2032" t="s">
        <v>259</v>
      </c>
      <c r="C155" s="1948">
        <v>0.71225922882220816</v>
      </c>
      <c r="D155" s="1949">
        <v>0.73716981100907741</v>
      </c>
      <c r="E155" s="1949">
        <v>0.54488866320541718</v>
      </c>
      <c r="F155" s="1949">
        <v>0.5433513113992624</v>
      </c>
      <c r="G155" s="1950">
        <v>3.9360660559999663</v>
      </c>
      <c r="H155" s="1951">
        <v>2.3162307562382267</v>
      </c>
      <c r="I155" s="1949">
        <v>3.0343063091254625</v>
      </c>
      <c r="J155" s="1949">
        <v>4.5886725664840338</v>
      </c>
      <c r="K155" s="1949">
        <v>6.5704768419065696</v>
      </c>
      <c r="L155" s="1952">
        <v>7.187323551927884</v>
      </c>
      <c r="M155" s="1953">
        <v>0.7444422631004548</v>
      </c>
      <c r="N155" s="1949">
        <v>0.66198607418888777</v>
      </c>
      <c r="O155" s="1949">
        <v>0.62090667982090653</v>
      </c>
      <c r="P155" s="1949">
        <v>0.51938979168517296</v>
      </c>
      <c r="Q155" s="1950">
        <v>0.74443924151760898</v>
      </c>
      <c r="R155" s="1951">
        <v>6.8753227340102789</v>
      </c>
      <c r="S155" s="1949">
        <v>3.9489623529477895</v>
      </c>
      <c r="T155" s="1949">
        <v>0.24172903834899936</v>
      </c>
      <c r="U155" s="1949">
        <v>0.69490251041737183</v>
      </c>
      <c r="V155" s="1949">
        <v>3.4412640897670368</v>
      </c>
      <c r="W155" s="1949">
        <v>3.8510488992799949</v>
      </c>
      <c r="X155" s="1949">
        <v>2.636678997353108</v>
      </c>
      <c r="Y155" s="1949">
        <v>0.13537403889537725</v>
      </c>
      <c r="Z155" s="1949">
        <v>1.364735048363916</v>
      </c>
      <c r="AA155" s="1949">
        <v>6.8335308701244397</v>
      </c>
      <c r="AB155" s="2298">
        <v>5.0735011339180982</v>
      </c>
      <c r="AC155" s="312"/>
      <c r="AD155" s="312"/>
      <c r="AE155" s="312"/>
      <c r="AF155" s="312"/>
      <c r="AG155" s="312"/>
      <c r="AH155" s="312"/>
      <c r="AI155" s="312"/>
      <c r="AJ155" s="312"/>
      <c r="AK155" s="312"/>
      <c r="AL155" s="312"/>
      <c r="AM155" s="312"/>
      <c r="AN155" s="312"/>
      <c r="AO155" s="312"/>
      <c r="AP155" s="312"/>
      <c r="AQ155" s="312"/>
      <c r="AR155" s="312"/>
      <c r="AS155" s="312"/>
      <c r="AT155" s="312"/>
      <c r="AU155" s="312"/>
      <c r="AV155" s="312"/>
      <c r="AW155" s="312"/>
      <c r="AX155" s="312"/>
      <c r="AY155" s="312"/>
      <c r="AZ155" s="694"/>
      <c r="BA155" s="2846"/>
      <c r="BB155" s="159" t="s">
        <v>259</v>
      </c>
      <c r="BC155" s="341">
        <v>111.341442</v>
      </c>
      <c r="BD155" s="307">
        <v>115.201876</v>
      </c>
      <c r="BE155" s="307">
        <v>85.170051999999998</v>
      </c>
      <c r="BF155" s="307">
        <v>84.929084999999986</v>
      </c>
      <c r="BG155" s="342">
        <v>615.19943099999966</v>
      </c>
      <c r="BH155" s="352">
        <v>56.269954999999989</v>
      </c>
      <c r="BI155" s="307">
        <v>74.708505000000002</v>
      </c>
      <c r="BJ155" s="307">
        <v>111.16457299999996</v>
      </c>
      <c r="BK155" s="307">
        <v>160.38815699999995</v>
      </c>
      <c r="BL155" s="342">
        <v>175.15333799999999</v>
      </c>
      <c r="BM155" s="352">
        <v>98.199160000000006</v>
      </c>
      <c r="BN155" s="307">
        <v>87.304787999999988</v>
      </c>
      <c r="BO155" s="307">
        <v>81.901022000000012</v>
      </c>
      <c r="BP155" s="307">
        <v>68.537838999999991</v>
      </c>
      <c r="BQ155" s="342">
        <v>98.214549000000005</v>
      </c>
      <c r="BR155" s="352">
        <v>193.19096199999996</v>
      </c>
      <c r="BS155" s="307">
        <v>25.109241999999998</v>
      </c>
      <c r="BT155" s="307">
        <v>42.916902</v>
      </c>
      <c r="BU155" s="307">
        <v>5.5334409999999998</v>
      </c>
      <c r="BV155" s="307">
        <v>13.610568000000002</v>
      </c>
      <c r="BW155" s="307">
        <v>7.9133400000000007</v>
      </c>
      <c r="BX155" s="307">
        <v>4.7901920000000002</v>
      </c>
      <c r="BY155" s="308">
        <v>41.344298000000002</v>
      </c>
      <c r="BZ155" s="308">
        <v>231.59357500000004</v>
      </c>
      <c r="CA155" s="308">
        <v>182.45467500000007</v>
      </c>
      <c r="CB155" s="308">
        <v>263.38469099999998</v>
      </c>
      <c r="CC155" s="2163"/>
      <c r="CD155" s="2163"/>
      <c r="CE155" s="2163"/>
      <c r="CF155" s="2163"/>
      <c r="CG155" s="2163"/>
      <c r="CH155" s="2163"/>
      <c r="CI155" s="2163"/>
      <c r="CJ155" s="2163"/>
      <c r="CK155" s="2163"/>
      <c r="CL155" s="2163"/>
      <c r="CM155" s="2163"/>
      <c r="CN155" s="2163"/>
      <c r="CO155" s="2163"/>
      <c r="CP155" s="2163"/>
      <c r="CQ155" s="2163"/>
      <c r="CR155" s="2163"/>
      <c r="CS155" s="2163"/>
      <c r="CT155" s="2163"/>
      <c r="CU155" s="2163"/>
      <c r="CV155" s="2163"/>
      <c r="CW155" s="2163"/>
      <c r="CX155" s="2163"/>
      <c r="CY155" s="2163"/>
      <c r="CZ155" s="2163"/>
    </row>
    <row r="156" s="135" customFormat="true" ht="15" customHeight="true" x14ac:dyDescent="0.2">
      <c r="A156" s="2787"/>
      <c r="B156" s="2032" t="s">
        <v>260</v>
      </c>
      <c r="C156" s="1948">
        <v>0</v>
      </c>
      <c r="D156" s="1949">
        <v>0</v>
      </c>
      <c r="E156" s="1949">
        <v>7.1461173689763512E-4</v>
      </c>
      <c r="F156" s="1949">
        <v>2.1854819391876608E-3</v>
      </c>
      <c r="G156" s="1950">
        <v>0.46756205317220734</v>
      </c>
      <c r="H156" s="1951">
        <v>3.0694836370698225E-2</v>
      </c>
      <c r="I156" s="1949">
        <v>0.27150343206040789</v>
      </c>
      <c r="J156" s="1949">
        <v>1.2847577973015185</v>
      </c>
      <c r="K156" s="1949">
        <v>0.61887290617268587</v>
      </c>
      <c r="L156" s="1952">
        <v>0.81079421192602263</v>
      </c>
      <c r="M156" s="1953">
        <v>0</v>
      </c>
      <c r="N156" s="1949">
        <v>0</v>
      </c>
      <c r="O156" s="1949">
        <v>8.4681062013262085E-4</v>
      </c>
      <c r="P156" s="1949">
        <v>0</v>
      </c>
      <c r="Q156" s="1950">
        <v>0</v>
      </c>
      <c r="R156" s="1951">
        <v>1.4360475835161646</v>
      </c>
      <c r="S156" s="1949">
        <v>0.11884234896177683</v>
      </c>
      <c r="T156" s="1949">
        <v>9.107520682999426E-2</v>
      </c>
      <c r="U156" s="1949">
        <v>1.823430568927753E-2</v>
      </c>
      <c r="V156" s="1949">
        <v>0.79835739668935246</v>
      </c>
      <c r="W156" s="1949">
        <v>0.16624253579267961</v>
      </c>
      <c r="X156" s="1949">
        <v>0.78519189899803821</v>
      </c>
      <c r="Y156" s="1949">
        <v>1.7914803082087236E-2</v>
      </c>
      <c r="Z156" s="1949">
        <v>0</v>
      </c>
      <c r="AA156" s="1949">
        <v>0.1183239841134897</v>
      </c>
      <c r="AB156" s="2298">
        <v>4.9194093129197869E-2</v>
      </c>
      <c r="AC156" s="312"/>
      <c r="AD156" s="312"/>
      <c r="AE156" s="312"/>
      <c r="AF156" s="312"/>
      <c r="AG156" s="312"/>
      <c r="AH156" s="312"/>
      <c r="AI156" s="312"/>
      <c r="AJ156" s="312"/>
      <c r="AK156" s="312"/>
      <c r="AL156" s="312"/>
      <c r="AM156" s="312"/>
      <c r="AN156" s="312"/>
      <c r="AO156" s="312"/>
      <c r="AP156" s="312"/>
      <c r="AQ156" s="312"/>
      <c r="AR156" s="312"/>
      <c r="AS156" s="312"/>
      <c r="AT156" s="312"/>
      <c r="AU156" s="312"/>
      <c r="AV156" s="312"/>
      <c r="AW156" s="312"/>
      <c r="AX156" s="312"/>
      <c r="AY156" s="312"/>
      <c r="AZ156" s="694"/>
      <c r="BA156" s="2846"/>
      <c r="BB156" s="159" t="s">
        <v>260</v>
      </c>
      <c r="BC156" s="341">
        <v>0</v>
      </c>
      <c r="BD156" s="307">
        <v>0</v>
      </c>
      <c r="BE156" s="307">
        <v>0.11169900000000001</v>
      </c>
      <c r="BF156" s="307">
        <v>0.34160400000000002</v>
      </c>
      <c r="BG156" s="342">
        <v>73.079035000000005</v>
      </c>
      <c r="BH156" s="352">
        <v>0.74569299999999994</v>
      </c>
      <c r="BI156" s="307">
        <v>6.6847619999999992</v>
      </c>
      <c r="BJ156" s="307">
        <v>31.124372000000001</v>
      </c>
      <c r="BK156" s="307">
        <v>15.106952999999999</v>
      </c>
      <c r="BL156" s="342">
        <v>19.758859000000005</v>
      </c>
      <c r="BM156" s="352">
        <v>0</v>
      </c>
      <c r="BN156" s="307">
        <v>0</v>
      </c>
      <c r="BO156" s="307">
        <v>0.11169900000000001</v>
      </c>
      <c r="BP156" s="307">
        <v>0</v>
      </c>
      <c r="BQ156" s="342">
        <v>0</v>
      </c>
      <c r="BR156" s="352">
        <v>40.351766000000012</v>
      </c>
      <c r="BS156" s="307">
        <v>0.75565199999999999</v>
      </c>
      <c r="BT156" s="307">
        <v>16.169616000000001</v>
      </c>
      <c r="BU156" s="307">
        <v>0.14519799999999999</v>
      </c>
      <c r="BV156" s="307">
        <v>3.1575890000000002</v>
      </c>
      <c r="BW156" s="307">
        <v>0.34160400000000002</v>
      </c>
      <c r="BX156" s="307">
        <v>1.426499</v>
      </c>
      <c r="BY156" s="308">
        <v>5.4713219999999998</v>
      </c>
      <c r="BZ156" s="308">
        <v>0</v>
      </c>
      <c r="CA156" s="308">
        <v>3.15924</v>
      </c>
      <c r="CB156" s="308">
        <v>2.553852</v>
      </c>
      <c r="CC156" s="2163"/>
      <c r="CD156" s="2163"/>
      <c r="CE156" s="2163"/>
      <c r="CF156" s="2163"/>
      <c r="CG156" s="2163"/>
      <c r="CH156" s="2163"/>
      <c r="CI156" s="2163"/>
      <c r="CJ156" s="2163"/>
      <c r="CK156" s="2163"/>
      <c r="CL156" s="2163"/>
      <c r="CM156" s="2163"/>
      <c r="CN156" s="2163"/>
      <c r="CO156" s="2163"/>
      <c r="CP156" s="2163"/>
      <c r="CQ156" s="2163"/>
      <c r="CR156" s="2163"/>
      <c r="CS156" s="2163"/>
      <c r="CT156" s="2163"/>
      <c r="CU156" s="2163"/>
      <c r="CV156" s="2163"/>
      <c r="CW156" s="2163"/>
      <c r="CX156" s="2163"/>
      <c r="CY156" s="2163"/>
      <c r="CZ156" s="2163"/>
    </row>
    <row r="157" s="135" customFormat="true" ht="15" customHeight="true" x14ac:dyDescent="0.2">
      <c r="A157" s="2787"/>
      <c r="B157" s="2032" t="s">
        <v>261</v>
      </c>
      <c r="C157" s="1948">
        <v>8.7005790380599773E-2</v>
      </c>
      <c r="D157" s="1949">
        <v>6.06274542185816E-3</v>
      </c>
      <c r="E157" s="1949">
        <v>1.7238227205267744E-3</v>
      </c>
      <c r="F157" s="1949">
        <v>0.15171778328298149</v>
      </c>
      <c r="G157" s="1950">
        <v>0.11581268311544979</v>
      </c>
      <c r="H157" s="1951">
        <v>6.1378599939340216E-2</v>
      </c>
      <c r="I157" s="1949">
        <v>0.15299261501592981</v>
      </c>
      <c r="J157" s="1949">
        <v>8.0761731669630438E-2</v>
      </c>
      <c r="K157" s="1949">
        <v>0.15513684884973139</v>
      </c>
      <c r="L157" s="1952">
        <v>0.32590273947127757</v>
      </c>
      <c r="M157" s="1953">
        <v>0.10152074789797269</v>
      </c>
      <c r="N157" s="1949">
        <v>8.2996824065853809E-3</v>
      </c>
      <c r="O157" s="1949">
        <v>4.7138283009343058E-4</v>
      </c>
      <c r="P157" s="1949">
        <v>0.17536970988889214</v>
      </c>
      <c r="Q157" s="1950">
        <v>0</v>
      </c>
      <c r="R157" s="1951">
        <v>0.43008162745790562</v>
      </c>
      <c r="S157" s="1949">
        <v>0</v>
      </c>
      <c r="T157" s="1949">
        <v>0</v>
      </c>
      <c r="U157" s="1949">
        <v>0</v>
      </c>
      <c r="V157" s="1949">
        <v>1.6541175374343657</v>
      </c>
      <c r="W157" s="1949">
        <v>0.54319696498410752</v>
      </c>
      <c r="X157" s="1949">
        <v>0.14814074299164393</v>
      </c>
      <c r="Y157" s="1949">
        <v>7.5772452650992597E-2</v>
      </c>
      <c r="Z157" s="1949">
        <v>5.2786186888523927E-2</v>
      </c>
      <c r="AA157" s="1949">
        <v>0.16935486332314517</v>
      </c>
      <c r="AB157" s="2298">
        <v>0</v>
      </c>
      <c r="AC157" s="312"/>
      <c r="AD157" s="312"/>
      <c r="AE157" s="312"/>
      <c r="AF157" s="312"/>
      <c r="AG157" s="312"/>
      <c r="AH157" s="312"/>
      <c r="AI157" s="312"/>
      <c r="AJ157" s="312"/>
      <c r="AK157" s="312"/>
      <c r="AL157" s="312"/>
      <c r="AM157" s="312"/>
      <c r="AN157" s="312"/>
      <c r="AO157" s="312"/>
      <c r="AP157" s="312"/>
      <c r="AQ157" s="312"/>
      <c r="AR157" s="312"/>
      <c r="AS157" s="312"/>
      <c r="AT157" s="312"/>
      <c r="AU157" s="312"/>
      <c r="AV157" s="312"/>
      <c r="AW157" s="312"/>
      <c r="AX157" s="312"/>
      <c r="AY157" s="312"/>
      <c r="AZ157" s="694"/>
      <c r="BA157" s="2846"/>
      <c r="BB157" s="159" t="s">
        <v>261</v>
      </c>
      <c r="BC157" s="341">
        <v>13.600877000000001</v>
      </c>
      <c r="BD157" s="307">
        <v>0.947461</v>
      </c>
      <c r="BE157" s="307">
        <v>0.26944600000000002</v>
      </c>
      <c r="BF157" s="307">
        <v>23.714404000000002</v>
      </c>
      <c r="BG157" s="342">
        <v>18.101296000000001</v>
      </c>
      <c r="BH157" s="352">
        <v>1.491117</v>
      </c>
      <c r="BI157" s="307">
        <v>3.7668740000000001</v>
      </c>
      <c r="BJ157" s="307">
        <v>1.956523</v>
      </c>
      <c r="BK157" s="307">
        <v>3.7869570000000001</v>
      </c>
      <c r="BL157" s="342">
        <v>7.9421709999999983</v>
      </c>
      <c r="BM157" s="352">
        <v>13.391572</v>
      </c>
      <c r="BN157" s="307">
        <v>1.0945880000000001</v>
      </c>
      <c r="BO157" s="307">
        <v>6.2177999999999997E-2</v>
      </c>
      <c r="BP157" s="307">
        <v>23.141504000000001</v>
      </c>
      <c r="BQ157" s="342">
        <v>0</v>
      </c>
      <c r="BR157" s="352">
        <v>12.084943000000001</v>
      </c>
      <c r="BS157" s="307">
        <v>0</v>
      </c>
      <c r="BT157" s="307">
        <v>0</v>
      </c>
      <c r="BU157" s="307">
        <v>0</v>
      </c>
      <c r="BV157" s="307">
        <v>6.5422120000000001</v>
      </c>
      <c r="BW157" s="307">
        <v>1.11619</v>
      </c>
      <c r="BX157" s="307">
        <v>0.26913500000000001</v>
      </c>
      <c r="BY157" s="308">
        <v>23.141504000000001</v>
      </c>
      <c r="BZ157" s="308">
        <v>8.9577399999999994</v>
      </c>
      <c r="CA157" s="308">
        <v>4.5217599999999996</v>
      </c>
      <c r="CB157" s="308">
        <v>0</v>
      </c>
      <c r="CC157" s="2163"/>
      <c r="CD157" s="2163"/>
      <c r="CE157" s="2163"/>
      <c r="CF157" s="2163"/>
      <c r="CG157" s="2163"/>
      <c r="CH157" s="2163"/>
      <c r="CI157" s="2163"/>
      <c r="CJ157" s="2163"/>
      <c r="CK157" s="2163"/>
      <c r="CL157" s="2163"/>
      <c r="CM157" s="2163"/>
      <c r="CN157" s="2163"/>
      <c r="CO157" s="2163"/>
      <c r="CP157" s="2163"/>
      <c r="CQ157" s="2163"/>
      <c r="CR157" s="2163"/>
      <c r="CS157" s="2163"/>
      <c r="CT157" s="2163"/>
      <c r="CU157" s="2163"/>
      <c r="CV157" s="2163"/>
      <c r="CW157" s="2163"/>
      <c r="CX157" s="2163"/>
      <c r="CY157" s="2163"/>
      <c r="CZ157" s="2163"/>
    </row>
    <row r="158" s="135" customFormat="true" ht="15" customHeight="true" x14ac:dyDescent="0.2">
      <c r="A158" s="2787"/>
      <c r="B158" s="2032" t="s">
        <v>342</v>
      </c>
      <c r="C158" s="1948">
        <v>1.6785923508056445E-2</v>
      </c>
      <c r="D158" s="1949">
        <v>3.4103370927017401E-2</v>
      </c>
      <c r="E158" s="1949">
        <v>1.0588836615190096E-2</v>
      </c>
      <c r="F158" s="1949">
        <v>0.11081833043471569</v>
      </c>
      <c r="G158" s="1950">
        <v>1.3439347786003597</v>
      </c>
      <c r="H158" s="1951">
        <v>9.7932677436767951E-2</v>
      </c>
      <c r="I158" s="1949">
        <v>0.64361239754752819</v>
      </c>
      <c r="J158" s="1949">
        <v>1.4506050686762224</v>
      </c>
      <c r="K158" s="1949">
        <v>3.3784526172505789</v>
      </c>
      <c r="L158" s="1952">
        <v>2.839973341664233</v>
      </c>
      <c r="M158" s="1953">
        <v>1.2237924334233891E-2</v>
      </c>
      <c r="N158" s="1949">
        <v>1.5713762462003428E-2</v>
      </c>
      <c r="O158" s="1949">
        <v>3.241175059164516E-2</v>
      </c>
      <c r="P158" s="1949">
        <v>1.335837792161843E-2</v>
      </c>
      <c r="Q158" s="1950">
        <v>0.16836887163984121</v>
      </c>
      <c r="R158" s="1951">
        <v>3.4676555114971279</v>
      </c>
      <c r="S158" s="1949">
        <v>2.0333916911443425E-2</v>
      </c>
      <c r="T158" s="1949">
        <v>0.15638487359965186</v>
      </c>
      <c r="U158" s="1949">
        <v>0.19415081153215485</v>
      </c>
      <c r="V158" s="1949">
        <v>1.0184978328867449</v>
      </c>
      <c r="W158" s="1949">
        <v>0.13161816389838807</v>
      </c>
      <c r="X158" s="1949">
        <v>2.2211990776550956</v>
      </c>
      <c r="Y158" s="1949">
        <v>0.20079008549261901</v>
      </c>
      <c r="Z158" s="1949">
        <v>0</v>
      </c>
      <c r="AA158" s="1949">
        <v>1.2339639403107872</v>
      </c>
      <c r="AB158" s="2298">
        <v>0.14451908579705222</v>
      </c>
      <c r="AC158" s="312"/>
      <c r="AD158" s="312"/>
      <c r="AE158" s="312"/>
      <c r="AF158" s="312"/>
      <c r="AG158" s="312"/>
      <c r="AH158" s="312"/>
      <c r="AI158" s="312"/>
      <c r="AJ158" s="312"/>
      <c r="AK158" s="312"/>
      <c r="AL158" s="312"/>
      <c r="AM158" s="312"/>
      <c r="AN158" s="312"/>
      <c r="AO158" s="312"/>
      <c r="AP158" s="312"/>
      <c r="AQ158" s="312"/>
      <c r="AR158" s="312"/>
      <c r="AS158" s="312"/>
      <c r="AT158" s="312"/>
      <c r="AU158" s="312"/>
      <c r="AV158" s="312"/>
      <c r="AW158" s="312"/>
      <c r="AX158" s="312"/>
      <c r="AY158" s="312"/>
      <c r="AZ158" s="694"/>
      <c r="BA158" s="2846"/>
      <c r="BB158" s="159" t="s">
        <v>342</v>
      </c>
      <c r="BC158" s="341">
        <v>2.6240010000000002</v>
      </c>
      <c r="BD158" s="307">
        <v>5.3295349999999999</v>
      </c>
      <c r="BE158" s="307">
        <v>1.6551119999999999</v>
      </c>
      <c r="BF158" s="307">
        <v>17.321572999999997</v>
      </c>
      <c r="BG158" s="342">
        <v>210.0543789999999</v>
      </c>
      <c r="BH158" s="352">
        <v>2.3791530000000001</v>
      </c>
      <c r="BI158" s="307">
        <v>15.846560999999998</v>
      </c>
      <c r="BJ158" s="307">
        <v>35.142165999999989</v>
      </c>
      <c r="BK158" s="307">
        <v>82.469477000000026</v>
      </c>
      <c r="BL158" s="342">
        <v>69.209463999999983</v>
      </c>
      <c r="BM158" s="352">
        <v>1.614301</v>
      </c>
      <c r="BN158" s="307">
        <v>2.0723799999999999</v>
      </c>
      <c r="BO158" s="307">
        <v>4.2752889999999999</v>
      </c>
      <c r="BP158" s="307">
        <v>1.7627499999999998</v>
      </c>
      <c r="BQ158" s="342">
        <v>22.213058999999998</v>
      </c>
      <c r="BR158" s="352">
        <v>97.438292000000018</v>
      </c>
      <c r="BS158" s="307">
        <v>0.12929199999999999</v>
      </c>
      <c r="BT158" s="307">
        <v>27.764783000000001</v>
      </c>
      <c r="BU158" s="307">
        <v>1.5460039999999999</v>
      </c>
      <c r="BV158" s="307">
        <v>4.0282679999999997</v>
      </c>
      <c r="BW158" s="307">
        <v>0.27045600000000003</v>
      </c>
      <c r="BX158" s="307">
        <v>4.035368000000001</v>
      </c>
      <c r="BY158" s="308">
        <v>61.322873999999992</v>
      </c>
      <c r="BZ158" s="308">
        <v>0</v>
      </c>
      <c r="CA158" s="308">
        <v>32.946729000000005</v>
      </c>
      <c r="CB158" s="308">
        <v>7.5025340000000007</v>
      </c>
      <c r="CC158" s="2163"/>
      <c r="CD158" s="2163"/>
      <c r="CE158" s="2163"/>
      <c r="CF158" s="2163"/>
      <c r="CG158" s="2163"/>
      <c r="CH158" s="2163"/>
      <c r="CI158" s="2163"/>
      <c r="CJ158" s="2163"/>
      <c r="CK158" s="2163"/>
      <c r="CL158" s="2163"/>
      <c r="CM158" s="2163"/>
      <c r="CN158" s="2163"/>
      <c r="CO158" s="2163"/>
      <c r="CP158" s="2163"/>
      <c r="CQ158" s="2163"/>
      <c r="CR158" s="2163"/>
      <c r="CS158" s="2163"/>
      <c r="CT158" s="2163"/>
      <c r="CU158" s="2163"/>
      <c r="CV158" s="2163"/>
      <c r="CW158" s="2163"/>
      <c r="CX158" s="2163"/>
      <c r="CY158" s="2163"/>
      <c r="CZ158" s="2163"/>
    </row>
    <row r="159" s="135" customFormat="true" ht="15" customHeight="true" x14ac:dyDescent="0.2">
      <c r="A159" s="2787"/>
      <c r="B159" s="2032" t="s">
        <v>263</v>
      </c>
      <c r="C159" s="1948">
        <v>3.0523556710001376</v>
      </c>
      <c r="D159" s="1949">
        <v>2.1313753946762155</v>
      </c>
      <c r="E159" s="1949">
        <v>4.0888548467812802</v>
      </c>
      <c r="F159" s="1949">
        <v>4.5256646624265819</v>
      </c>
      <c r="G159" s="1950">
        <v>30.587058543712274</v>
      </c>
      <c r="H159" s="1951">
        <v>14.930174998733495</v>
      </c>
      <c r="I159" s="1949">
        <v>21.880483254747062</v>
      </c>
      <c r="J159" s="1949">
        <v>41.385928383376509</v>
      </c>
      <c r="K159" s="1949">
        <v>57.072540452114005</v>
      </c>
      <c r="L159" s="1952">
        <v>48.223603988443706</v>
      </c>
      <c r="M159" s="1953">
        <v>2.7076565178351149</v>
      </c>
      <c r="N159" s="1949">
        <v>2.3174791968276405</v>
      </c>
      <c r="O159" s="1949">
        <v>3.174706335016674</v>
      </c>
      <c r="P159" s="1949">
        <v>3.7606360706558664</v>
      </c>
      <c r="Q159" s="1950">
        <v>6.7248498405490302</v>
      </c>
      <c r="R159" s="1951">
        <v>48.086225171410064</v>
      </c>
      <c r="S159" s="1949">
        <v>11.218553424969874</v>
      </c>
      <c r="T159" s="1949">
        <v>4.8605574803702574</v>
      </c>
      <c r="U159" s="1949">
        <v>2.209799730829054</v>
      </c>
      <c r="V159" s="1949">
        <v>51.77093776239581</v>
      </c>
      <c r="W159" s="1949">
        <v>9.7391450589102124</v>
      </c>
      <c r="X159" s="1949">
        <v>32.40391206712038</v>
      </c>
      <c r="Y159" s="1949">
        <v>6.4565240942126234</v>
      </c>
      <c r="Z159" s="1949">
        <v>8.1268485015229075</v>
      </c>
      <c r="AA159" s="1949">
        <v>21.620720221758727</v>
      </c>
      <c r="AB159" s="2298">
        <v>8.1379434099326478</v>
      </c>
      <c r="AC159" s="312"/>
      <c r="AD159" s="312"/>
      <c r="AE159" s="312"/>
      <c r="AF159" s="312"/>
      <c r="AG159" s="312"/>
      <c r="AH159" s="312"/>
      <c r="AI159" s="312"/>
      <c r="AJ159" s="312"/>
      <c r="AK159" s="312"/>
      <c r="AL159" s="312"/>
      <c r="AM159" s="312"/>
      <c r="AN159" s="312"/>
      <c r="AO159" s="312"/>
      <c r="AP159" s="312"/>
      <c r="AQ159" s="312"/>
      <c r="AR159" s="312"/>
      <c r="AS159" s="312"/>
      <c r="AT159" s="312"/>
      <c r="AU159" s="312"/>
      <c r="AV159" s="312"/>
      <c r="AW159" s="312"/>
      <c r="AX159" s="312"/>
      <c r="AY159" s="312"/>
      <c r="AZ159" s="694"/>
      <c r="BA159" s="2846"/>
      <c r="BB159" s="159" t="s">
        <v>263</v>
      </c>
      <c r="BC159" s="341">
        <v>477.14886400000034</v>
      </c>
      <c r="BD159" s="307">
        <v>333.08260900000005</v>
      </c>
      <c r="BE159" s="307">
        <v>639.11768300000017</v>
      </c>
      <c r="BF159" s="307">
        <v>707.38866499999983</v>
      </c>
      <c r="BG159" s="342">
        <v>4780.6974639999871</v>
      </c>
      <c r="BH159" s="352">
        <v>362.71009400000014</v>
      </c>
      <c r="BI159" s="307">
        <v>538.72550299999966</v>
      </c>
      <c r="BJ159" s="307">
        <v>1002.6100120000001</v>
      </c>
      <c r="BK159" s="307">
        <v>1393.1651840000006</v>
      </c>
      <c r="BL159" s="342">
        <v>1175.197574999999</v>
      </c>
      <c r="BM159" s="352">
        <v>357.16617500000029</v>
      </c>
      <c r="BN159" s="307">
        <v>305.63638400000002</v>
      </c>
      <c r="BO159" s="307">
        <v>418.76130800000004</v>
      </c>
      <c r="BP159" s="307">
        <v>496.24746900000008</v>
      </c>
      <c r="BQ159" s="342">
        <v>887.21558100000016</v>
      </c>
      <c r="BR159" s="352">
        <v>1351.1837130000004</v>
      </c>
      <c r="BS159" s="307">
        <v>71.332503999999958</v>
      </c>
      <c r="BT159" s="307">
        <v>862.94998099999998</v>
      </c>
      <c r="BU159" s="307">
        <v>17.596420000000002</v>
      </c>
      <c r="BV159" s="307">
        <v>204.75960300000037</v>
      </c>
      <c r="BW159" s="307">
        <v>20.012512999999991</v>
      </c>
      <c r="BX159" s="307">
        <v>58.869873999999889</v>
      </c>
      <c r="BY159" s="308">
        <v>1971.8733249999993</v>
      </c>
      <c r="BZ159" s="308">
        <v>1379.1145030000005</v>
      </c>
      <c r="CA159" s="308">
        <v>577.27133400000025</v>
      </c>
      <c r="CB159" s="308">
        <v>422.47151500000001</v>
      </c>
      <c r="CC159" s="2163"/>
      <c r="CD159" s="2163"/>
      <c r="CE159" s="2163"/>
      <c r="CF159" s="2163"/>
      <c r="CG159" s="2163"/>
      <c r="CH159" s="2163"/>
      <c r="CI159" s="2163"/>
      <c r="CJ159" s="2163"/>
      <c r="CK159" s="2163"/>
      <c r="CL159" s="2163"/>
      <c r="CM159" s="2163"/>
      <c r="CN159" s="2163"/>
      <c r="CO159" s="2163"/>
      <c r="CP159" s="2163"/>
      <c r="CQ159" s="2163"/>
      <c r="CR159" s="2163"/>
      <c r="CS159" s="2163"/>
      <c r="CT159" s="2163"/>
      <c r="CU159" s="2163"/>
      <c r="CV159" s="2163"/>
      <c r="CW159" s="2163"/>
      <c r="CX159" s="2163"/>
      <c r="CY159" s="2163"/>
      <c r="CZ159" s="2163"/>
    </row>
    <row r="160" s="135" customFormat="true" ht="15" customHeight="true" x14ac:dyDescent="0.2">
      <c r="A160" s="2787"/>
      <c r="B160" s="2032" t="s">
        <v>343</v>
      </c>
      <c r="C160" s="1948">
        <v>39.645399090063343</v>
      </c>
      <c r="D160" s="1949">
        <v>50.833053542645487</v>
      </c>
      <c r="E160" s="1949">
        <v>60.435189704931169</v>
      </c>
      <c r="F160" s="1949">
        <v>69.27489997000275</v>
      </c>
      <c r="G160" s="1950">
        <v>48.640226677199358</v>
      </c>
      <c r="H160" s="1951">
        <v>58.003523101348875</v>
      </c>
      <c r="I160" s="1949">
        <v>64.735881894802844</v>
      </c>
      <c r="J160" s="1949">
        <v>43.039574809659207</v>
      </c>
      <c r="K160" s="1949">
        <v>24.317998972896323</v>
      </c>
      <c r="L160" s="1952">
        <v>9.0388042432425575</v>
      </c>
      <c r="M160" s="1953">
        <v>37.986037525084789</v>
      </c>
      <c r="N160" s="1949">
        <v>49.542687111174708</v>
      </c>
      <c r="O160" s="1949">
        <v>56.968710213323369</v>
      </c>
      <c r="P160" s="1949">
        <v>66.159993219692936</v>
      </c>
      <c r="Q160" s="1950">
        <v>71.017014143876693</v>
      </c>
      <c r="R160" s="1951">
        <v>13.183232524061284</v>
      </c>
      <c r="S160" s="1949">
        <v>13.043709463310774</v>
      </c>
      <c r="T160" s="1949">
        <v>51.174919368473773</v>
      </c>
      <c r="U160" s="1949">
        <v>80.599070470357191</v>
      </c>
      <c r="V160" s="1949">
        <v>14.46374843923633</v>
      </c>
      <c r="W160" s="1949">
        <v>38.514217726389873</v>
      </c>
      <c r="X160" s="1949">
        <v>34.308518136481368</v>
      </c>
      <c r="Y160" s="1949">
        <v>59.28386269209571</v>
      </c>
      <c r="Z160" s="1949">
        <v>69.622776945744747</v>
      </c>
      <c r="AA160" s="1949">
        <v>8.9029771049461814</v>
      </c>
      <c r="AB160" s="2298">
        <v>28.517530074876873</v>
      </c>
      <c r="AC160" s="312"/>
      <c r="AD160" s="312"/>
      <c r="AE160" s="312"/>
      <c r="AF160" s="312"/>
      <c r="AG160" s="312"/>
      <c r="AH160" s="312"/>
      <c r="AI160" s="312"/>
      <c r="AJ160" s="312"/>
      <c r="AK160" s="312"/>
      <c r="AL160" s="312"/>
      <c r="AM160" s="312"/>
      <c r="AN160" s="312"/>
      <c r="AO160" s="312"/>
      <c r="AP160" s="312"/>
      <c r="AQ160" s="312"/>
      <c r="AR160" s="312"/>
      <c r="AS160" s="312"/>
      <c r="AT160" s="312"/>
      <c r="AU160" s="312"/>
      <c r="AV160" s="312"/>
      <c r="AW160" s="312"/>
      <c r="AX160" s="312"/>
      <c r="AY160" s="312"/>
      <c r="AZ160" s="694"/>
      <c r="BA160" s="2846"/>
      <c r="BB160" s="159" t="s">
        <v>343</v>
      </c>
      <c r="BC160" s="341">
        <v>6197.4288640000104</v>
      </c>
      <c r="BD160" s="307">
        <v>7943.9812149999943</v>
      </c>
      <c r="BE160" s="307">
        <v>9446.4586940000027</v>
      </c>
      <c r="BF160" s="307">
        <v>10828.084416999985</v>
      </c>
      <c r="BG160" s="342">
        <v>7602.372355999988</v>
      </c>
      <c r="BH160" s="352">
        <v>1409.1236919999994</v>
      </c>
      <c r="BI160" s="307">
        <v>1593.8802689999995</v>
      </c>
      <c r="BJ160" s="307">
        <v>1042.6710309999994</v>
      </c>
      <c r="BK160" s="307">
        <v>593.61278200000004</v>
      </c>
      <c r="BL160" s="342">
        <v>220.27347499999999</v>
      </c>
      <c r="BM160" s="352">
        <v>5010.7270390000067</v>
      </c>
      <c r="BN160" s="307">
        <v>6533.844085000007</v>
      </c>
      <c r="BO160" s="307">
        <v>7514.4876679999943</v>
      </c>
      <c r="BP160" s="307">
        <v>8730.3659720000069</v>
      </c>
      <c r="BQ160" s="342">
        <v>9369.3395330000021</v>
      </c>
      <c r="BR160" s="352">
        <v>370.43808300000001</v>
      </c>
      <c r="BS160" s="307">
        <v>82.937650000000019</v>
      </c>
      <c r="BT160" s="307">
        <v>9085.6647359999806</v>
      </c>
      <c r="BU160" s="307">
        <v>641.80254700000069</v>
      </c>
      <c r="BV160" s="307">
        <v>57.205674000000037</v>
      </c>
      <c r="BW160" s="307">
        <v>79.141062000000076</v>
      </c>
      <c r="BX160" s="307">
        <v>62.330070999999982</v>
      </c>
      <c r="BY160" s="308">
        <v>18105.758723999967</v>
      </c>
      <c r="BZ160" s="308">
        <v>11814.885119000024</v>
      </c>
      <c r="CA160" s="308">
        <v>237.70870800000012</v>
      </c>
      <c r="CB160" s="308">
        <v>1480.4531720000014</v>
      </c>
      <c r="CC160" s="2163"/>
      <c r="CD160" s="2163"/>
      <c r="CE160" s="2163"/>
      <c r="CF160" s="2163"/>
      <c r="CG160" s="2163"/>
      <c r="CH160" s="2163"/>
      <c r="CI160" s="2163"/>
      <c r="CJ160" s="2163"/>
      <c r="CK160" s="2163"/>
      <c r="CL160" s="2163"/>
      <c r="CM160" s="2163"/>
      <c r="CN160" s="2163"/>
      <c r="CO160" s="2163"/>
      <c r="CP160" s="2163"/>
      <c r="CQ160" s="2163"/>
      <c r="CR160" s="2163"/>
      <c r="CS160" s="2163"/>
      <c r="CT160" s="2163"/>
      <c r="CU160" s="2163"/>
      <c r="CV160" s="2163"/>
      <c r="CW160" s="2163"/>
      <c r="CX160" s="2163"/>
      <c r="CY160" s="2163"/>
      <c r="CZ160" s="2163"/>
    </row>
    <row r="161" s="135" customFormat="true" ht="15" customHeight="true" x14ac:dyDescent="0.2">
      <c r="A161" s="2787"/>
      <c r="B161" s="2032" t="s">
        <v>344</v>
      </c>
      <c r="C161" s="1948">
        <v>54.846176744192888</v>
      </c>
      <c r="D161" s="1949">
        <v>44.631955086584682</v>
      </c>
      <c r="E161" s="1949">
        <v>33.610336828404598</v>
      </c>
      <c r="F161" s="1949">
        <v>24.017016426066359</v>
      </c>
      <c r="G161" s="1950">
        <v>7.2677064278759724</v>
      </c>
      <c r="H161" s="1951">
        <v>21.070240991209513</v>
      </c>
      <c r="I161" s="1949">
        <v>7.5238255932228633</v>
      </c>
      <c r="J161" s="1949">
        <v>4.3006297115709726</v>
      </c>
      <c r="K161" s="1949">
        <v>0.73204240536081089</v>
      </c>
      <c r="L161" s="1952">
        <v>0.26045621438052197</v>
      </c>
      <c r="M161" s="1953">
        <v>56.615968687924266</v>
      </c>
      <c r="N161" s="1949">
        <v>46.01392792207303</v>
      </c>
      <c r="O161" s="1949">
        <v>37.889001224440619</v>
      </c>
      <c r="P161" s="1949">
        <v>28.042474922727319</v>
      </c>
      <c r="Q161" s="1950">
        <v>19.946950703007623</v>
      </c>
      <c r="R161" s="1951">
        <v>1.1605127187943793</v>
      </c>
      <c r="S161" s="1949">
        <v>70.978389722941671</v>
      </c>
      <c r="T161" s="1949">
        <v>42.951232783649033</v>
      </c>
      <c r="U161" s="1949">
        <v>15.49264814000442</v>
      </c>
      <c r="V161" s="1949">
        <v>24.774465714909368</v>
      </c>
      <c r="W161" s="1949">
        <v>44.633493908635472</v>
      </c>
      <c r="X161" s="1949">
        <v>25.960507236193759</v>
      </c>
      <c r="Y161" s="1949">
        <v>32.187660347052628</v>
      </c>
      <c r="Z161" s="1949">
        <v>17.914185653890559</v>
      </c>
      <c r="AA161" s="1949">
        <v>59.318831073719238</v>
      </c>
      <c r="AB161" s="2298">
        <v>53.320159515385335</v>
      </c>
      <c r="AC161" s="312"/>
      <c r="AD161" s="312"/>
      <c r="AE161" s="312"/>
      <c r="AF161" s="312"/>
      <c r="AG161" s="312"/>
      <c r="AH161" s="312"/>
      <c r="AI161" s="312"/>
      <c r="AJ161" s="312"/>
      <c r="AK161" s="312"/>
      <c r="AL161" s="312"/>
      <c r="AM161" s="312"/>
      <c r="AN161" s="312"/>
      <c r="AO161" s="312"/>
      <c r="AP161" s="312"/>
      <c r="AQ161" s="312"/>
      <c r="AR161" s="312"/>
      <c r="AS161" s="312"/>
      <c r="AT161" s="312"/>
      <c r="AU161" s="312"/>
      <c r="AV161" s="312"/>
      <c r="AW161" s="312"/>
      <c r="AX161" s="312"/>
      <c r="AY161" s="312"/>
      <c r="AZ161" s="694"/>
      <c r="BA161" s="2846"/>
      <c r="BB161" s="159" t="s">
        <v>344</v>
      </c>
      <c r="BC161" s="341">
        <v>8573.6374619999824</v>
      </c>
      <c r="BD161" s="307">
        <v>6974.8989699999856</v>
      </c>
      <c r="BE161" s="307">
        <v>5253.5395369999969</v>
      </c>
      <c r="BF161" s="307">
        <v>3754.0044289999937</v>
      </c>
      <c r="BG161" s="342">
        <v>1135.9283089999992</v>
      </c>
      <c r="BH161" s="352">
        <v>511.87538600000005</v>
      </c>
      <c r="BI161" s="307">
        <v>185.246216</v>
      </c>
      <c r="BJ161" s="307">
        <v>104.18648499999998</v>
      </c>
      <c r="BK161" s="307">
        <v>17.869468999999999</v>
      </c>
      <c r="BL161" s="342">
        <v>6.3472550000000005</v>
      </c>
      <c r="BM161" s="352">
        <v>7468.1957799999982</v>
      </c>
      <c r="BN161" s="307">
        <v>6068.4603179999949</v>
      </c>
      <c r="BO161" s="307">
        <v>4997.7686239999975</v>
      </c>
      <c r="BP161" s="307">
        <v>3700.4397509999981</v>
      </c>
      <c r="BQ161" s="342">
        <v>2631.6194229999987</v>
      </c>
      <c r="BR161" s="352">
        <v>32.609461000000003</v>
      </c>
      <c r="BS161" s="307">
        <v>451.31186500000007</v>
      </c>
      <c r="BT161" s="307">
        <v>7625.6202429999985</v>
      </c>
      <c r="BU161" s="307">
        <v>123.36644800000005</v>
      </c>
      <c r="BV161" s="307">
        <v>97.985664999999955</v>
      </c>
      <c r="BW161" s="307">
        <v>91.715276000000131</v>
      </c>
      <c r="BX161" s="307">
        <v>47.163804999999982</v>
      </c>
      <c r="BY161" s="308">
        <v>9830.3650550000002</v>
      </c>
      <c r="BZ161" s="308">
        <v>3040.0115419999966</v>
      </c>
      <c r="CA161" s="308">
        <v>1583.8075880000026</v>
      </c>
      <c r="CB161" s="308">
        <v>2768.0517589999981</v>
      </c>
      <c r="CC161" s="2163"/>
      <c r="CD161" s="2163"/>
      <c r="CE161" s="2163"/>
      <c r="CF161" s="2163"/>
      <c r="CG161" s="2163"/>
      <c r="CH161" s="2163"/>
      <c r="CI161" s="2163"/>
      <c r="CJ161" s="2163"/>
      <c r="CK161" s="2163"/>
      <c r="CL161" s="2163"/>
      <c r="CM161" s="2163"/>
      <c r="CN161" s="2163"/>
      <c r="CO161" s="2163"/>
      <c r="CP161" s="2163"/>
      <c r="CQ161" s="2163"/>
      <c r="CR161" s="2163"/>
      <c r="CS161" s="2163"/>
      <c r="CT161" s="2163"/>
      <c r="CU161" s="2163"/>
      <c r="CV161" s="2163"/>
      <c r="CW161" s="2163"/>
      <c r="CX161" s="2163"/>
      <c r="CY161" s="2163"/>
      <c r="CZ161" s="2163"/>
    </row>
    <row r="162" s="135" customFormat="true" ht="15" customHeight="true" x14ac:dyDescent="0.2">
      <c r="A162" s="2787"/>
      <c r="B162" s="2032" t="s">
        <v>265</v>
      </c>
      <c r="C162" s="1948">
        <v>1.3004790894766713</v>
      </c>
      <c r="D162" s="1949">
        <v>1.1057173851017787</v>
      </c>
      <c r="E162" s="1949">
        <v>1.0671614090122119</v>
      </c>
      <c r="F162" s="1949">
        <v>0.72179245313410489</v>
      </c>
      <c r="G162" s="1950">
        <v>0.62579646321523286</v>
      </c>
      <c r="H162" s="1951">
        <v>0.86478600524305238</v>
      </c>
      <c r="I162" s="1949">
        <v>0.30343239767691194</v>
      </c>
      <c r="J162" s="1949">
        <v>1.1789256732812674</v>
      </c>
      <c r="K162" s="1949">
        <v>0.11683006577650105</v>
      </c>
      <c r="L162" s="1952">
        <v>0.13803481160742373</v>
      </c>
      <c r="M162" s="1953">
        <v>1.4470497577772214</v>
      </c>
      <c r="N162" s="1949">
        <v>0.9139692038538374</v>
      </c>
      <c r="O162" s="1949">
        <v>1.0954197957599934</v>
      </c>
      <c r="P162" s="1949">
        <v>0.90313031209463057</v>
      </c>
      <c r="Q162" s="1950">
        <v>0.87307503718253154</v>
      </c>
      <c r="R162" s="1951">
        <v>0.17811865678877556</v>
      </c>
      <c r="S162" s="1949">
        <v>0</v>
      </c>
      <c r="T162" s="1949">
        <v>0.28278323573353747</v>
      </c>
      <c r="U162" s="1949">
        <v>0.389270114128069</v>
      </c>
      <c r="V162" s="1949">
        <v>2.9815627571287841E-2</v>
      </c>
      <c r="W162" s="1949">
        <v>0.77261530454078953</v>
      </c>
      <c r="X162" s="1949">
        <v>0.31179213304428521</v>
      </c>
      <c r="Y162" s="1949">
        <v>1.2110222500559176</v>
      </c>
      <c r="Z162" s="1949">
        <v>1.4138755355288128</v>
      </c>
      <c r="AA162" s="1949">
        <v>4.0050356255271265E-2</v>
      </c>
      <c r="AB162" s="2298">
        <v>1.5811992962334407</v>
      </c>
      <c r="AC162" s="312"/>
      <c r="AD162" s="312"/>
      <c r="AE162" s="312"/>
      <c r="AF162" s="312"/>
      <c r="AG162" s="312"/>
      <c r="AH162" s="312"/>
      <c r="AI162" s="312"/>
      <c r="AJ162" s="312"/>
      <c r="AK162" s="312"/>
      <c r="AL162" s="312"/>
      <c r="AM162" s="312"/>
      <c r="AN162" s="312"/>
      <c r="AO162" s="312"/>
      <c r="AP162" s="312"/>
      <c r="AQ162" s="312"/>
      <c r="AR162" s="312"/>
      <c r="AS162" s="312"/>
      <c r="AT162" s="312"/>
      <c r="AU162" s="312"/>
      <c r="AV162" s="312"/>
      <c r="AW162" s="312"/>
      <c r="AX162" s="312"/>
      <c r="AY162" s="312"/>
      <c r="AZ162" s="694"/>
      <c r="BA162" s="2846"/>
      <c r="BB162" s="159" t="s">
        <v>265</v>
      </c>
      <c r="BC162" s="341">
        <v>203.29286200000004</v>
      </c>
      <c r="BD162" s="307">
        <v>172.79698000000005</v>
      </c>
      <c r="BE162" s="307">
        <v>166.805072</v>
      </c>
      <c r="BF162" s="307">
        <v>112.820511</v>
      </c>
      <c r="BG162" s="342">
        <v>97.810763999999992</v>
      </c>
      <c r="BH162" s="352">
        <v>21.008904000000001</v>
      </c>
      <c r="BI162" s="307">
        <v>7.4708940000000004</v>
      </c>
      <c r="BJ162" s="307">
        <v>28.560496999999998</v>
      </c>
      <c r="BK162" s="307">
        <v>2.8518720000000002</v>
      </c>
      <c r="BL162" s="342">
        <v>3.3638750000000002</v>
      </c>
      <c r="BM162" s="352">
        <v>190.879908</v>
      </c>
      <c r="BN162" s="307">
        <v>120.537109</v>
      </c>
      <c r="BO162" s="307">
        <v>144.49192399999998</v>
      </c>
      <c r="BP162" s="307">
        <v>119.175619</v>
      </c>
      <c r="BQ162" s="342">
        <v>115.18558700000001</v>
      </c>
      <c r="BR162" s="352">
        <v>5.0049890000000001</v>
      </c>
      <c r="BS162" s="307">
        <v>0</v>
      </c>
      <c r="BT162" s="307">
        <v>50.205719999999999</v>
      </c>
      <c r="BU162" s="307">
        <v>3.0997200000000005</v>
      </c>
      <c r="BV162" s="307">
        <v>0.117924</v>
      </c>
      <c r="BW162" s="307">
        <v>1.5876110000000001</v>
      </c>
      <c r="BX162" s="307">
        <v>0.56644899999999998</v>
      </c>
      <c r="BY162" s="308">
        <v>369.85573599999998</v>
      </c>
      <c r="BZ162" s="308">
        <v>239.93264500000004</v>
      </c>
      <c r="CA162" s="308">
        <v>1.0693410000000001</v>
      </c>
      <c r="CB162" s="308">
        <v>82.086054000000004</v>
      </c>
      <c r="CC162" s="2163"/>
      <c r="CD162" s="2163"/>
      <c r="CE162" s="2163"/>
      <c r="CF162" s="2163"/>
      <c r="CG162" s="2163"/>
      <c r="CH162" s="2163"/>
      <c r="CI162" s="2163"/>
      <c r="CJ162" s="2163"/>
      <c r="CK162" s="2163"/>
      <c r="CL162" s="2163"/>
      <c r="CM162" s="2163"/>
      <c r="CN162" s="2163"/>
      <c r="CO162" s="2163"/>
      <c r="CP162" s="2163"/>
      <c r="CQ162" s="2163"/>
      <c r="CR162" s="2163"/>
      <c r="CS162" s="2163"/>
      <c r="CT162" s="2163"/>
      <c r="CU162" s="2163"/>
      <c r="CV162" s="2163"/>
      <c r="CW162" s="2163"/>
      <c r="CX162" s="2163"/>
      <c r="CY162" s="2163"/>
      <c r="CZ162" s="2163"/>
    </row>
    <row r="163" s="135" customFormat="true" ht="15" customHeight="true" x14ac:dyDescent="0.2">
      <c r="A163" s="2787"/>
      <c r="B163" s="2032" t="s">
        <v>266</v>
      </c>
      <c r="C163" s="1948">
        <v>0</v>
      </c>
      <c r="D163" s="1949">
        <v>0</v>
      </c>
      <c r="E163" s="1949">
        <v>0</v>
      </c>
      <c r="F163" s="1949">
        <v>6.7372961690136575E-3</v>
      </c>
      <c r="G163" s="1950">
        <v>3.2146767978484293E-2</v>
      </c>
      <c r="H163" s="1951">
        <v>4.4400701360502712E-2</v>
      </c>
      <c r="I163" s="1949">
        <v>5.3988013796156913E-2</v>
      </c>
      <c r="J163" s="1949">
        <v>2.0645782970783219E-2</v>
      </c>
      <c r="K163" s="1949">
        <v>0</v>
      </c>
      <c r="L163" s="1952">
        <v>0</v>
      </c>
      <c r="M163" s="1953">
        <v>0</v>
      </c>
      <c r="N163" s="1949">
        <v>0</v>
      </c>
      <c r="O163" s="1949">
        <v>0</v>
      </c>
      <c r="P163" s="1949">
        <v>0</v>
      </c>
      <c r="Q163" s="1950">
        <v>2.4023793375505628E-2</v>
      </c>
      <c r="R163" s="1951">
        <v>4.7305785689260665E-2</v>
      </c>
      <c r="S163" s="1949">
        <v>2.6674779934952819E-2</v>
      </c>
      <c r="T163" s="1949">
        <v>0</v>
      </c>
      <c r="U163" s="1949">
        <v>0</v>
      </c>
      <c r="V163" s="1949">
        <v>0</v>
      </c>
      <c r="W163" s="1949">
        <v>0</v>
      </c>
      <c r="X163" s="1949">
        <v>0.19602674896650429</v>
      </c>
      <c r="Y163" s="1949">
        <v>0</v>
      </c>
      <c r="Z163" s="1949">
        <v>0</v>
      </c>
      <c r="AA163" s="1949">
        <v>3.9441328037829904E-2</v>
      </c>
      <c r="AB163" s="2298">
        <v>6.1052771846302444E-2</v>
      </c>
      <c r="AC163" s="312"/>
      <c r="AD163" s="312"/>
      <c r="AE163" s="312"/>
      <c r="AF163" s="312"/>
      <c r="AG163" s="312"/>
      <c r="AH163" s="312"/>
      <c r="AI163" s="312"/>
      <c r="AJ163" s="312"/>
      <c r="AK163" s="312"/>
      <c r="AL163" s="312"/>
      <c r="AM163" s="312"/>
      <c r="AN163" s="312"/>
      <c r="AO163" s="312"/>
      <c r="AP163" s="312"/>
      <c r="AQ163" s="312"/>
      <c r="AR163" s="312"/>
      <c r="AS163" s="312"/>
      <c r="AT163" s="312"/>
      <c r="AU163" s="312"/>
      <c r="AV163" s="312"/>
      <c r="AW163" s="312"/>
      <c r="AX163" s="312"/>
      <c r="AY163" s="312"/>
      <c r="AZ163" s="694"/>
      <c r="BA163" s="2846"/>
      <c r="BB163" s="159" t="s">
        <v>266</v>
      </c>
      <c r="BC163" s="341">
        <v>0</v>
      </c>
      <c r="BD163" s="307">
        <v>0</v>
      </c>
      <c r="BE163" s="307">
        <v>0</v>
      </c>
      <c r="BF163" s="307">
        <v>1.05308</v>
      </c>
      <c r="BG163" s="342">
        <v>5.0244770000000001</v>
      </c>
      <c r="BH163" s="352">
        <v>1.07866</v>
      </c>
      <c r="BI163" s="307">
        <v>1.3292539999999999</v>
      </c>
      <c r="BJ163" s="307">
        <v>0.500162</v>
      </c>
      <c r="BK163" s="307">
        <v>0</v>
      </c>
      <c r="BL163" s="342">
        <v>0</v>
      </c>
      <c r="BM163" s="352">
        <v>0</v>
      </c>
      <c r="BN163" s="307">
        <v>0</v>
      </c>
      <c r="BO163" s="307">
        <v>0</v>
      </c>
      <c r="BP163" s="307">
        <v>0</v>
      </c>
      <c r="BQ163" s="342">
        <v>3.1694810000000002</v>
      </c>
      <c r="BR163" s="352">
        <v>1.3292539999999999</v>
      </c>
      <c r="BS163" s="307">
        <v>0.16961000000000001</v>
      </c>
      <c r="BT163" s="307">
        <v>0</v>
      </c>
      <c r="BU163" s="307">
        <v>0</v>
      </c>
      <c r="BV163" s="307">
        <v>0</v>
      </c>
      <c r="BW163" s="307">
        <v>0</v>
      </c>
      <c r="BX163" s="307">
        <v>0.356132</v>
      </c>
      <c r="BY163" s="308">
        <v>0</v>
      </c>
      <c r="BZ163" s="308">
        <v>0</v>
      </c>
      <c r="CA163" s="308">
        <v>1.05308</v>
      </c>
      <c r="CB163" s="308">
        <v>3.1694810000000002</v>
      </c>
      <c r="CC163" s="2163"/>
      <c r="CD163" s="2163"/>
      <c r="CE163" s="2163"/>
      <c r="CF163" s="2163"/>
      <c r="CG163" s="2163"/>
      <c r="CH163" s="2163"/>
      <c r="CI163" s="2163"/>
      <c r="CJ163" s="2163"/>
      <c r="CK163" s="2163"/>
      <c r="CL163" s="2163"/>
      <c r="CM163" s="2163"/>
      <c r="CN163" s="2163"/>
      <c r="CO163" s="2163"/>
      <c r="CP163" s="2163"/>
      <c r="CQ163" s="2163"/>
      <c r="CR163" s="2163"/>
      <c r="CS163" s="2163"/>
      <c r="CT163" s="2163"/>
      <c r="CU163" s="2163"/>
      <c r="CV163" s="2163"/>
      <c r="CW163" s="2163"/>
      <c r="CX163" s="2163"/>
      <c r="CY163" s="2163"/>
      <c r="CZ163" s="2163"/>
    </row>
    <row r="164" s="135" customFormat="true" ht="15" customHeight="true" x14ac:dyDescent="0.2">
      <c r="A164" s="2787"/>
      <c r="B164" s="2032" t="s">
        <v>345</v>
      </c>
      <c r="C164" s="1948">
        <v>7.0050088579812569E-2</v>
      </c>
      <c r="D164" s="1949">
        <v>4.4682129361552454E-3</v>
      </c>
      <c r="E164" s="1949">
        <v>0</v>
      </c>
      <c r="F164" s="1949">
        <v>0</v>
      </c>
      <c r="G164" s="1950">
        <v>0.40812075319941032</v>
      </c>
      <c r="H164" s="1951">
        <v>9.2111511930492024E-2</v>
      </c>
      <c r="I164" s="1949">
        <v>0.25110839160631282</v>
      </c>
      <c r="J164" s="1949">
        <v>0.48874361520951282</v>
      </c>
      <c r="K164" s="1949">
        <v>1.1348751080807498</v>
      </c>
      <c r="L164" s="1952">
        <v>0.6493747203278063</v>
      </c>
      <c r="M164" s="1953">
        <v>8.3013876224097852E-2</v>
      </c>
      <c r="N164" s="1949">
        <v>1.6147176537765651E-3</v>
      </c>
      <c r="O164" s="1949">
        <v>3.6792999951903199E-3</v>
      </c>
      <c r="P164" s="1949">
        <v>0</v>
      </c>
      <c r="Q164" s="1950">
        <v>0</v>
      </c>
      <c r="R164" s="1951">
        <v>2.2637908940026272</v>
      </c>
      <c r="S164" s="1949">
        <v>0</v>
      </c>
      <c r="T164" s="1949">
        <v>0</v>
      </c>
      <c r="U164" s="1949">
        <v>0</v>
      </c>
      <c r="V164" s="1949">
        <v>0.12270717049029387</v>
      </c>
      <c r="W164" s="1949">
        <v>0.10363465582134369</v>
      </c>
      <c r="X164" s="1949">
        <v>9.7865858481536422E-2</v>
      </c>
      <c r="Y164" s="1949">
        <v>0</v>
      </c>
      <c r="Z164" s="1949">
        <v>6.4528160293570877E-2</v>
      </c>
      <c r="AA164" s="1949">
        <v>0</v>
      </c>
      <c r="AB164" s="2298">
        <v>0</v>
      </c>
      <c r="AC164" s="312"/>
      <c r="AD164" s="312"/>
      <c r="AE164" s="312"/>
      <c r="AF164" s="312"/>
      <c r="AG164" s="312"/>
      <c r="AH164" s="312"/>
      <c r="AI164" s="312"/>
      <c r="AJ164" s="312"/>
      <c r="AK164" s="312"/>
      <c r="AL164" s="312"/>
      <c r="AM164" s="312"/>
      <c r="AN164" s="312"/>
      <c r="AO164" s="312"/>
      <c r="AP164" s="312"/>
      <c r="AQ164" s="312"/>
      <c r="AR164" s="312"/>
      <c r="AS164" s="312"/>
      <c r="AT164" s="312"/>
      <c r="AU164" s="312"/>
      <c r="AV164" s="312"/>
      <c r="AW164" s="312"/>
      <c r="AX164" s="312"/>
      <c r="AY164" s="312"/>
      <c r="AZ164" s="694"/>
      <c r="BA164" s="2846"/>
      <c r="BB164" s="159" t="s">
        <v>345</v>
      </c>
      <c r="BC164" s="341">
        <v>10.950336</v>
      </c>
      <c r="BD164" s="307">
        <v>0.69827399999999995</v>
      </c>
      <c r="BE164" s="307">
        <v>0</v>
      </c>
      <c r="BF164" s="307">
        <v>0</v>
      </c>
      <c r="BG164" s="342">
        <v>63.788476000000003</v>
      </c>
      <c r="BH164" s="352">
        <v>2.2377349999999998</v>
      </c>
      <c r="BI164" s="307">
        <v>6.1826100000000004</v>
      </c>
      <c r="BJ164" s="307">
        <v>11.840237999999999</v>
      </c>
      <c r="BK164" s="307">
        <v>27.702788000000002</v>
      </c>
      <c r="BL164" s="342">
        <v>15.825105000000001</v>
      </c>
      <c r="BM164" s="352">
        <v>10.950336</v>
      </c>
      <c r="BN164" s="307">
        <v>0.212954</v>
      </c>
      <c r="BO164" s="307">
        <v>0.48531999999999997</v>
      </c>
      <c r="BP164" s="307">
        <v>0</v>
      </c>
      <c r="BQ164" s="342">
        <v>0</v>
      </c>
      <c r="BR164" s="352">
        <v>63.610677999999993</v>
      </c>
      <c r="BS164" s="307">
        <v>0</v>
      </c>
      <c r="BT164" s="307">
        <v>0</v>
      </c>
      <c r="BU164" s="307">
        <v>0</v>
      </c>
      <c r="BV164" s="307">
        <v>0.48531999999999997</v>
      </c>
      <c r="BW164" s="307">
        <v>0.212954</v>
      </c>
      <c r="BX164" s="307">
        <v>0.17779800000000001</v>
      </c>
      <c r="BY164" s="308">
        <v>0</v>
      </c>
      <c r="BZ164" s="308">
        <v>10.950336</v>
      </c>
      <c r="CA164" s="308">
        <v>0</v>
      </c>
      <c r="CB164" s="308">
        <v>0</v>
      </c>
      <c r="CC164" s="2163"/>
      <c r="CD164" s="2163"/>
      <c r="CE164" s="2163"/>
      <c r="CF164" s="2163"/>
      <c r="CG164" s="2163"/>
      <c r="CH164" s="2163"/>
      <c r="CI164" s="2163"/>
      <c r="CJ164" s="2163"/>
      <c r="CK164" s="2163"/>
      <c r="CL164" s="2163"/>
      <c r="CM164" s="2163"/>
      <c r="CN164" s="2163"/>
      <c r="CO164" s="2163"/>
      <c r="CP164" s="2163"/>
      <c r="CQ164" s="2163"/>
      <c r="CR164" s="2163"/>
      <c r="CS164" s="2163"/>
      <c r="CT164" s="2163"/>
      <c r="CU164" s="2163"/>
      <c r="CV164" s="2163"/>
      <c r="CW164" s="2163"/>
      <c r="CX164" s="2163"/>
      <c r="CY164" s="2163"/>
      <c r="CZ164" s="2163"/>
    </row>
    <row r="165" s="135" customFormat="true" ht="15" customHeight="true" x14ac:dyDescent="0.2">
      <c r="A165" s="2788"/>
      <c r="B165" s="2034" t="s">
        <v>46</v>
      </c>
      <c r="C165" s="1948">
        <v>0.2676765312542313</v>
      </c>
      <c r="D165" s="1949">
        <v>0.44069380372589578</v>
      </c>
      <c r="E165" s="1949">
        <v>0.14781573504122827</v>
      </c>
      <c r="F165" s="1949">
        <v>0.23860575696317449</v>
      </c>
      <c r="G165" s="1950">
        <v>0.53357946225479402</v>
      </c>
      <c r="H165" s="1951">
        <v>2.4207520390382835</v>
      </c>
      <c r="I165" s="1949">
        <v>0.36628770028621677</v>
      </c>
      <c r="J165" s="1949">
        <v>0.57287372988701246</v>
      </c>
      <c r="K165" s="1949">
        <v>0.47782974666780831</v>
      </c>
      <c r="L165" s="1952">
        <v>1.7040792706129368E-3</v>
      </c>
      <c r="M165" s="1953">
        <v>0.29992554925407949</v>
      </c>
      <c r="N165" s="1949">
        <v>0.43497576160973866</v>
      </c>
      <c r="O165" s="1949">
        <v>0.10396729727054463</v>
      </c>
      <c r="P165" s="1949">
        <v>0.27664497044759828</v>
      </c>
      <c r="Q165" s="1950">
        <v>0.10574429188181594</v>
      </c>
      <c r="R165" s="1951">
        <v>0.31652751345861901</v>
      </c>
      <c r="S165" s="1949">
        <v>0.34957487043922125</v>
      </c>
      <c r="T165" s="1949">
        <v>8.683039872520798E-2</v>
      </c>
      <c r="U165" s="1949">
        <v>0.40192391704241548</v>
      </c>
      <c r="V165" s="1949">
        <v>0.84873959759203399</v>
      </c>
      <c r="W165" s="1949">
        <v>1.0043364850459702</v>
      </c>
      <c r="X165" s="1949">
        <v>2.5793833419404482E-2</v>
      </c>
      <c r="Y165" s="1949">
        <v>0.12417674752653804</v>
      </c>
      <c r="Z165" s="1949">
        <v>0.85184721916674333</v>
      </c>
      <c r="AA165" s="1949">
        <v>0.88822033288543278</v>
      </c>
      <c r="AB165" s="2298">
        <v>0.25259113379155057</v>
      </c>
      <c r="AC165" s="312"/>
      <c r="AD165" s="312"/>
      <c r="AE165" s="312"/>
      <c r="AF165" s="312"/>
      <c r="AG165" s="312"/>
      <c r="AH165" s="312"/>
      <c r="AI165" s="312"/>
      <c r="AJ165" s="312"/>
      <c r="AK165" s="312"/>
      <c r="AL165" s="312"/>
      <c r="AM165" s="312"/>
      <c r="AN165" s="312"/>
      <c r="AO165" s="312"/>
      <c r="AP165" s="312"/>
      <c r="AQ165" s="312"/>
      <c r="AR165" s="312"/>
      <c r="AS165" s="312"/>
      <c r="AT165" s="312"/>
      <c r="AU165" s="312"/>
      <c r="AV165" s="312"/>
      <c r="AW165" s="312"/>
      <c r="AX165" s="312"/>
      <c r="AY165" s="312"/>
      <c r="AZ165" s="694"/>
      <c r="BA165" s="2846"/>
      <c r="BB165" s="159" t="s">
        <v>46</v>
      </c>
      <c r="BC165" s="341">
        <v>41.843601000000007</v>
      </c>
      <c r="BD165" s="307">
        <v>68.869821000000002</v>
      </c>
      <c r="BE165" s="307">
        <v>23.104672000000001</v>
      </c>
      <c r="BF165" s="307">
        <v>37.295517999999987</v>
      </c>
      <c r="BG165" s="342">
        <v>83.397426999999993</v>
      </c>
      <c r="BH165" s="352">
        <v>58.809169999999995</v>
      </c>
      <c r="BI165" s="307">
        <v>9.0184719999999992</v>
      </c>
      <c r="BJ165" s="307">
        <v>13.878363</v>
      </c>
      <c r="BK165" s="307">
        <v>11.664029000000001</v>
      </c>
      <c r="BL165" s="342">
        <v>4.1528000000000002E-2</v>
      </c>
      <c r="BM165" s="352">
        <v>39.563091</v>
      </c>
      <c r="BN165" s="307">
        <v>57.365960000000008</v>
      </c>
      <c r="BO165" s="307">
        <v>13.713861000000001</v>
      </c>
      <c r="BP165" s="307">
        <v>36.505623999999997</v>
      </c>
      <c r="BQ165" s="342">
        <v>13.950941</v>
      </c>
      <c r="BR165" s="352">
        <v>8.894165000000001</v>
      </c>
      <c r="BS165" s="307">
        <v>2.2227510000000001</v>
      </c>
      <c r="BT165" s="307">
        <v>15.415987000000001</v>
      </c>
      <c r="BU165" s="307">
        <v>3.2004809999999999</v>
      </c>
      <c r="BV165" s="307">
        <v>3.3568560000000001</v>
      </c>
      <c r="BW165" s="307">
        <v>2.0637639999999999</v>
      </c>
      <c r="BX165" s="307">
        <v>4.6861E-2</v>
      </c>
      <c r="BY165" s="308">
        <v>37.924557</v>
      </c>
      <c r="BZ165" s="308">
        <v>144.55724800000002</v>
      </c>
      <c r="CA165" s="308">
        <v>23.715405000000004</v>
      </c>
      <c r="CB165" s="308">
        <v>13.112964000000002</v>
      </c>
      <c r="CC165" s="2163"/>
      <c r="CD165" s="2163"/>
      <c r="CE165" s="2163"/>
      <c r="CF165" s="2163"/>
      <c r="CG165" s="2163"/>
      <c r="CH165" s="2163"/>
      <c r="CI165" s="2163"/>
      <c r="CJ165" s="2163"/>
      <c r="CK165" s="2163"/>
      <c r="CL165" s="2163"/>
      <c r="CM165" s="2163"/>
      <c r="CN165" s="2163"/>
      <c r="CO165" s="2163"/>
      <c r="CP165" s="2163"/>
      <c r="CQ165" s="2163"/>
      <c r="CR165" s="2163"/>
      <c r="CS165" s="2163"/>
      <c r="CT165" s="2163"/>
      <c r="CU165" s="2163"/>
      <c r="CV165" s="2163"/>
      <c r="CW165" s="2163"/>
      <c r="CX165" s="2163"/>
      <c r="CY165" s="2163"/>
      <c r="CZ165" s="2163"/>
    </row>
    <row r="166" s="239" customFormat="true" ht="15" customHeight="true" x14ac:dyDescent="0.2">
      <c r="A166" s="1394"/>
      <c r="B166" s="1532"/>
      <c r="C166" s="976"/>
      <c r="D166" s="938"/>
      <c r="E166" s="938"/>
      <c r="F166" s="938"/>
      <c r="G166" s="939"/>
      <c r="H166" s="977"/>
      <c r="I166" s="938"/>
      <c r="J166" s="938"/>
      <c r="K166" s="938"/>
      <c r="L166" s="978"/>
      <c r="M166" s="976"/>
      <c r="N166" s="938"/>
      <c r="O166" s="938"/>
      <c r="P166" s="938"/>
      <c r="Q166" s="939"/>
      <c r="R166" s="977"/>
      <c r="S166" s="938"/>
      <c r="T166" s="938"/>
      <c r="U166" s="938"/>
      <c r="V166" s="938"/>
      <c r="W166" s="938"/>
      <c r="X166" s="938"/>
      <c r="Y166" s="938"/>
      <c r="Z166" s="938"/>
      <c r="AA166" s="938"/>
      <c r="AB166" s="978"/>
      <c r="AC166" s="667"/>
      <c r="AD166" s="667"/>
      <c r="AE166" s="667"/>
      <c r="AF166" s="667"/>
      <c r="AG166" s="667"/>
      <c r="AH166" s="667"/>
      <c r="AI166" s="667"/>
      <c r="AJ166" s="667"/>
      <c r="AK166" s="667"/>
      <c r="AL166" s="667"/>
      <c r="AM166" s="667"/>
      <c r="AN166" s="667"/>
      <c r="AO166" s="667"/>
      <c r="AP166" s="667"/>
      <c r="AQ166" s="667"/>
      <c r="AR166" s="667"/>
      <c r="AS166" s="667"/>
      <c r="AT166" s="667"/>
      <c r="AU166" s="667"/>
      <c r="AV166" s="667"/>
      <c r="AW166" s="667"/>
      <c r="AX166" s="667"/>
      <c r="AY166" s="667"/>
      <c r="AZ166" s="216"/>
      <c r="BA166" s="2847"/>
      <c r="BB166" s="159" t="s">
        <v>177</v>
      </c>
      <c r="BC166" s="341">
        <v>15632.151538999953</v>
      </c>
      <c r="BD166" s="307">
        <v>15627.590045000015</v>
      </c>
      <c r="BE166" s="307">
        <v>15630.72564199997</v>
      </c>
      <c r="BF166" s="307">
        <v>15630.602745999977</v>
      </c>
      <c r="BG166" s="342">
        <v>15629.804536999998</v>
      </c>
      <c r="BH166" s="352">
        <v>2429.3760390000002</v>
      </c>
      <c r="BI166" s="307">
        <v>2462.1279919999979</v>
      </c>
      <c r="BJ166" s="307">
        <v>2422.5867370000055</v>
      </c>
      <c r="BK166" s="307">
        <v>2441.0428780000047</v>
      </c>
      <c r="BL166" s="342">
        <v>2436.9758330000036</v>
      </c>
      <c r="BM166" s="352">
        <v>13190.970591999965</v>
      </c>
      <c r="BN166" s="307">
        <v>13188.311869999985</v>
      </c>
      <c r="BO166" s="307">
        <v>13190.552567999983</v>
      </c>
      <c r="BP166" s="307">
        <v>13195.838673999982</v>
      </c>
      <c r="BQ166" s="342">
        <v>13193.09132600002</v>
      </c>
      <c r="BR166" s="352">
        <v>2809.9184500000101</v>
      </c>
      <c r="BS166" s="307">
        <v>635.84404599999937</v>
      </c>
      <c r="BT166" s="307">
        <v>17754.135908999968</v>
      </c>
      <c r="BU166" s="307">
        <v>796.29025900000113</v>
      </c>
      <c r="BV166" s="307">
        <v>395.51070899999996</v>
      </c>
      <c r="BW166" s="307">
        <v>205.48531599999953</v>
      </c>
      <c r="BX166" s="307">
        <v>181.67520600000026</v>
      </c>
      <c r="BY166" s="308">
        <v>30540.787832999955</v>
      </c>
      <c r="BZ166" s="308">
        <v>16969.856184000048</v>
      </c>
      <c r="CA166" s="308">
        <v>2669.9912309999931</v>
      </c>
      <c r="CB166" s="308">
        <v>5191.3793659999965</v>
      </c>
      <c r="CC166" s="2163"/>
      <c r="CD166" s="2163"/>
      <c r="CE166" s="2163"/>
      <c r="CF166" s="2163"/>
      <c r="CG166" s="2163"/>
      <c r="CH166" s="2163"/>
      <c r="CI166" s="2163"/>
      <c r="CJ166" s="2163"/>
      <c r="CK166" s="2163"/>
      <c r="CL166" s="2163"/>
      <c r="CM166" s="2163"/>
      <c r="CN166" s="2163"/>
      <c r="CO166" s="2163"/>
      <c r="CP166" s="2163"/>
      <c r="CQ166" s="2163"/>
      <c r="CR166" s="2163"/>
      <c r="CS166" s="2163"/>
      <c r="CT166" s="2163"/>
      <c r="CU166" s="2163"/>
      <c r="CV166" s="2163"/>
      <c r="CW166" s="2163"/>
      <c r="CX166" s="2163"/>
      <c r="CY166" s="2163"/>
      <c r="CZ166" s="2163"/>
    </row>
    <row r="167" s="239" customFormat="true" ht="15" customHeight="true" x14ac:dyDescent="0.2">
      <c r="A167" s="770"/>
      <c r="B167" s="1123"/>
      <c r="C167" s="976"/>
      <c r="D167" s="938"/>
      <c r="E167" s="938"/>
      <c r="F167" s="938"/>
      <c r="G167" s="939"/>
      <c r="H167" s="977"/>
      <c r="I167" s="938"/>
      <c r="J167" s="938"/>
      <c r="K167" s="938"/>
      <c r="L167" s="978"/>
      <c r="M167" s="976"/>
      <c r="N167" s="938"/>
      <c r="O167" s="938"/>
      <c r="P167" s="938"/>
      <c r="Q167" s="939"/>
      <c r="R167" s="977"/>
      <c r="S167" s="938"/>
      <c r="T167" s="938"/>
      <c r="U167" s="938"/>
      <c r="V167" s="938"/>
      <c r="W167" s="938"/>
      <c r="X167" s="938"/>
      <c r="Y167" s="938"/>
      <c r="Z167" s="938"/>
      <c r="AA167" s="938"/>
      <c r="AB167" s="978"/>
      <c r="AC167" s="667"/>
      <c r="AD167" s="667"/>
      <c r="AE167" s="667"/>
      <c r="AF167" s="667"/>
      <c r="AG167" s="667"/>
      <c r="AH167" s="667"/>
      <c r="AI167" s="667"/>
      <c r="AJ167" s="667"/>
      <c r="AK167" s="667"/>
      <c r="AL167" s="667"/>
      <c r="AM167" s="667"/>
      <c r="AN167" s="667"/>
      <c r="AO167" s="667"/>
      <c r="AP167" s="667"/>
      <c r="AQ167" s="667"/>
      <c r="AR167" s="667"/>
      <c r="AS167" s="667"/>
      <c r="AT167" s="667"/>
      <c r="AU167" s="667"/>
      <c r="AV167" s="667"/>
      <c r="AW167" s="667"/>
      <c r="AX167" s="667"/>
      <c r="AY167" s="667"/>
      <c r="AZ167" s="216"/>
      <c r="BA167" s="393"/>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308"/>
      <c r="CB167" s="308"/>
      <c r="CC167" s="2163"/>
      <c r="CD167" s="2163"/>
      <c r="CE167" s="2163"/>
      <c r="CF167" s="2163"/>
      <c r="CG167" s="2163"/>
      <c r="CH167" s="2163"/>
      <c r="CI167" s="2163"/>
      <c r="CJ167" s="2163"/>
      <c r="CK167" s="2163"/>
      <c r="CL167" s="2163"/>
      <c r="CM167" s="2163"/>
      <c r="CN167" s="2163"/>
      <c r="CO167" s="2163"/>
      <c r="CP167" s="2163"/>
      <c r="CQ167" s="2163"/>
      <c r="CR167" s="2163"/>
      <c r="CS167" s="2163"/>
      <c r="CT167" s="2163"/>
      <c r="CU167" s="2163"/>
      <c r="CV167" s="2163"/>
      <c r="CW167" s="2163"/>
      <c r="CX167" s="2163"/>
      <c r="CY167" s="2163"/>
      <c r="CZ167" s="2163"/>
    </row>
    <row r="168" s="239" customFormat="true" ht="15" customHeight="true" x14ac:dyDescent="0.2">
      <c r="A168" s="770"/>
      <c r="B168" s="1123"/>
      <c r="C168" s="976"/>
      <c r="D168" s="938"/>
      <c r="E168" s="938"/>
      <c r="F168" s="938"/>
      <c r="G168" s="939"/>
      <c r="H168" s="977"/>
      <c r="I168" s="938"/>
      <c r="J168" s="938"/>
      <c r="K168" s="938"/>
      <c r="L168" s="978"/>
      <c r="M168" s="976"/>
      <c r="N168" s="938"/>
      <c r="O168" s="938"/>
      <c r="P168" s="938"/>
      <c r="Q168" s="939"/>
      <c r="R168" s="977"/>
      <c r="S168" s="938"/>
      <c r="T168" s="938"/>
      <c r="U168" s="938"/>
      <c r="V168" s="938"/>
      <c r="W168" s="938"/>
      <c r="X168" s="938"/>
      <c r="Y168" s="938"/>
      <c r="Z168" s="938"/>
      <c r="AA168" s="938"/>
      <c r="AB168" s="978"/>
      <c r="AC168" s="667"/>
      <c r="AD168" s="667"/>
      <c r="AE168" s="667"/>
      <c r="AF168" s="667"/>
      <c r="AG168" s="667"/>
      <c r="AH168" s="667"/>
      <c r="AI168" s="667"/>
      <c r="AJ168" s="667"/>
      <c r="AK168" s="667"/>
      <c r="AL168" s="667"/>
      <c r="AM168" s="667"/>
      <c r="AN168" s="667"/>
      <c r="AO168" s="667"/>
      <c r="AP168" s="667"/>
      <c r="AQ168" s="667"/>
      <c r="AR168" s="667"/>
      <c r="AS168" s="667"/>
      <c r="AT168" s="667"/>
      <c r="AU168" s="667"/>
      <c r="AV168" s="667"/>
      <c r="AW168" s="667"/>
      <c r="AX168" s="667"/>
      <c r="AY168" s="667"/>
      <c r="AZ168" s="216"/>
      <c r="BA168" s="393"/>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308"/>
      <c r="CB168" s="308"/>
      <c r="CC168" s="2163"/>
      <c r="CD168" s="2163"/>
      <c r="CE168" s="2163"/>
      <c r="CF168" s="2163"/>
      <c r="CG168" s="2163"/>
      <c r="CH168" s="2163"/>
      <c r="CI168" s="2163"/>
      <c r="CJ168" s="2163"/>
      <c r="CK168" s="2163"/>
      <c r="CL168" s="2163"/>
      <c r="CM168" s="2163"/>
      <c r="CN168" s="2163"/>
      <c r="CO168" s="2163"/>
      <c r="CP168" s="2163"/>
      <c r="CQ168" s="2163"/>
      <c r="CR168" s="2163"/>
      <c r="CS168" s="2163"/>
      <c r="CT168" s="2163"/>
      <c r="CU168" s="2163"/>
      <c r="CV168" s="2163"/>
      <c r="CW168" s="2163"/>
      <c r="CX168" s="2163"/>
      <c r="CY168" s="2163"/>
      <c r="CZ168" s="2163"/>
    </row>
    <row r="169" s="239" customFormat="true" ht="15" customHeight="true" x14ac:dyDescent="0.2">
      <c r="A169" s="770"/>
      <c r="B169" s="1123"/>
      <c r="C169" s="976"/>
      <c r="D169" s="938"/>
      <c r="E169" s="938"/>
      <c r="F169" s="938"/>
      <c r="G169" s="939"/>
      <c r="H169" s="977"/>
      <c r="I169" s="938"/>
      <c r="J169" s="938"/>
      <c r="K169" s="938"/>
      <c r="L169" s="978"/>
      <c r="M169" s="976"/>
      <c r="N169" s="938"/>
      <c r="O169" s="938"/>
      <c r="P169" s="938"/>
      <c r="Q169" s="939"/>
      <c r="R169" s="977"/>
      <c r="S169" s="938"/>
      <c r="T169" s="938"/>
      <c r="U169" s="938"/>
      <c r="V169" s="938"/>
      <c r="W169" s="938"/>
      <c r="X169" s="938"/>
      <c r="Y169" s="938"/>
      <c r="Z169" s="938"/>
      <c r="AA169" s="938"/>
      <c r="AB169" s="978"/>
      <c r="AC169" s="667"/>
      <c r="AD169" s="667"/>
      <c r="AE169" s="667"/>
      <c r="AF169" s="667"/>
      <c r="AG169" s="667"/>
      <c r="AH169" s="667"/>
      <c r="AI169" s="667"/>
      <c r="AJ169" s="667"/>
      <c r="AK169" s="667"/>
      <c r="AL169" s="667"/>
      <c r="AM169" s="667"/>
      <c r="AN169" s="667"/>
      <c r="AO169" s="667"/>
      <c r="AP169" s="667"/>
      <c r="AQ169" s="667"/>
      <c r="AR169" s="667"/>
      <c r="AS169" s="667"/>
      <c r="AT169" s="667"/>
      <c r="AU169" s="667"/>
      <c r="AV169" s="667"/>
      <c r="AW169" s="667"/>
      <c r="AX169" s="667"/>
      <c r="AY169" s="667"/>
      <c r="AZ169" s="216"/>
      <c r="BA169" s="393"/>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308"/>
      <c r="CC169" s="2163"/>
      <c r="CD169" s="2163"/>
      <c r="CE169" s="2163"/>
      <c r="CF169" s="2163"/>
      <c r="CG169" s="2163"/>
      <c r="CH169" s="2163"/>
      <c r="CI169" s="2163"/>
      <c r="CJ169" s="2163"/>
      <c r="CK169" s="2163"/>
      <c r="CL169" s="2163"/>
      <c r="CM169" s="2163"/>
      <c r="CN169" s="2163"/>
      <c r="CO169" s="2163"/>
      <c r="CP169" s="2163"/>
      <c r="CQ169" s="2163"/>
      <c r="CR169" s="2163"/>
      <c r="CS169" s="2163"/>
      <c r="CT169" s="2163"/>
      <c r="CU169" s="2163"/>
      <c r="CV169" s="2163"/>
      <c r="CW169" s="2163"/>
      <c r="CX169" s="2163"/>
      <c r="CY169" s="2163"/>
      <c r="CZ169" s="2163"/>
    </row>
    <row r="170" s="239" customFormat="true" ht="15" customHeight="true" x14ac:dyDescent="0.2">
      <c r="A170" s="770"/>
      <c r="B170" s="1123"/>
      <c r="C170" s="976"/>
      <c r="D170" s="938"/>
      <c r="E170" s="938"/>
      <c r="F170" s="938"/>
      <c r="G170" s="939"/>
      <c r="H170" s="977"/>
      <c r="I170" s="938"/>
      <c r="J170" s="938"/>
      <c r="K170" s="938"/>
      <c r="L170" s="978"/>
      <c r="M170" s="976"/>
      <c r="N170" s="938"/>
      <c r="O170" s="938"/>
      <c r="P170" s="938"/>
      <c r="Q170" s="939"/>
      <c r="R170" s="977"/>
      <c r="S170" s="938"/>
      <c r="T170" s="938"/>
      <c r="U170" s="938"/>
      <c r="V170" s="938"/>
      <c r="W170" s="938"/>
      <c r="X170" s="938"/>
      <c r="Y170" s="938"/>
      <c r="Z170" s="938"/>
      <c r="AA170" s="938"/>
      <c r="AB170" s="978"/>
      <c r="AC170" s="667"/>
      <c r="AD170" s="667"/>
      <c r="AE170" s="667"/>
      <c r="AF170" s="667"/>
      <c r="AG170" s="667"/>
      <c r="AH170" s="667"/>
      <c r="AI170" s="667"/>
      <c r="AJ170" s="667"/>
      <c r="AK170" s="667"/>
      <c r="AL170" s="667"/>
      <c r="AM170" s="667"/>
      <c r="AN170" s="667"/>
      <c r="AO170" s="667"/>
      <c r="AP170" s="667"/>
      <c r="AQ170" s="667"/>
      <c r="AR170" s="667"/>
      <c r="AS170" s="667"/>
      <c r="AT170" s="667"/>
      <c r="AU170" s="667"/>
      <c r="AV170" s="667"/>
      <c r="AW170" s="667"/>
      <c r="AX170" s="667"/>
      <c r="AY170" s="667"/>
      <c r="AZ170" s="216"/>
      <c r="BA170" s="393"/>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308"/>
      <c r="CC170" s="2163"/>
      <c r="CD170" s="2163"/>
      <c r="CE170" s="2163"/>
      <c r="CF170" s="2163"/>
      <c r="CG170" s="2163"/>
      <c r="CH170" s="2163"/>
      <c r="CI170" s="2163"/>
      <c r="CJ170" s="2163"/>
      <c r="CK170" s="2163"/>
      <c r="CL170" s="2163"/>
      <c r="CM170" s="2163"/>
      <c r="CN170" s="2163"/>
      <c r="CO170" s="2163"/>
      <c r="CP170" s="2163"/>
      <c r="CQ170" s="2163"/>
      <c r="CR170" s="2163"/>
      <c r="CS170" s="2163"/>
      <c r="CT170" s="2163"/>
      <c r="CU170" s="2163"/>
      <c r="CV170" s="2163"/>
      <c r="CW170" s="2163"/>
      <c r="CX170" s="2163"/>
      <c r="CY170" s="2163"/>
      <c r="CZ170" s="2163"/>
    </row>
    <row r="171" s="135" customFormat="true" ht="15" customHeight="true" x14ac:dyDescent="0.2">
      <c r="A171" s="769"/>
      <c r="B171" s="892"/>
      <c r="C171" s="1954"/>
      <c r="D171" s="776"/>
      <c r="E171" s="776"/>
      <c r="F171" s="776"/>
      <c r="G171" s="845"/>
      <c r="H171" s="1955"/>
      <c r="I171" s="776"/>
      <c r="J171" s="776"/>
      <c r="K171" s="776"/>
      <c r="L171" s="800"/>
      <c r="M171" s="1954"/>
      <c r="N171" s="776"/>
      <c r="O171" s="776"/>
      <c r="P171" s="776"/>
      <c r="Q171" s="845"/>
      <c r="R171" s="1955"/>
      <c r="S171" s="776"/>
      <c r="T171" s="776"/>
      <c r="U171" s="776"/>
      <c r="V171" s="776"/>
      <c r="W171" s="776"/>
      <c r="X171" s="776"/>
      <c r="Y171" s="776"/>
      <c r="Z171" s="776"/>
      <c r="AA171" s="776"/>
      <c r="AB171" s="800"/>
      <c r="AC171" s="312"/>
      <c r="AD171" s="312"/>
      <c r="AE171" s="312"/>
      <c r="AF171" s="312"/>
      <c r="AG171" s="312"/>
      <c r="AH171" s="312"/>
      <c r="AI171" s="312"/>
      <c r="AJ171" s="312"/>
      <c r="AK171" s="312"/>
      <c r="AL171" s="312"/>
      <c r="AM171" s="312"/>
      <c r="AN171" s="312"/>
      <c r="AO171" s="312"/>
      <c r="AP171" s="312"/>
      <c r="AQ171" s="312"/>
      <c r="AR171" s="312"/>
      <c r="AS171" s="312"/>
      <c r="AT171" s="312"/>
      <c r="AU171" s="312"/>
      <c r="AV171" s="312"/>
      <c r="AW171" s="312"/>
      <c r="AX171" s="312"/>
      <c r="AY171" s="312"/>
      <c r="AZ171" s="694"/>
      <c r="BA171" s="393"/>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308"/>
      <c r="CC171" s="2163"/>
      <c r="CD171" s="2163"/>
      <c r="CE171" s="2163"/>
      <c r="CF171" s="2163"/>
      <c r="CG171" s="2163"/>
      <c r="CH171" s="2163"/>
      <c r="CI171" s="2163"/>
      <c r="CJ171" s="2163"/>
      <c r="CK171" s="2163"/>
      <c r="CL171" s="2163"/>
      <c r="CM171" s="2163"/>
      <c r="CN171" s="2163"/>
      <c r="CO171" s="2163"/>
      <c r="CP171" s="2163"/>
      <c r="CQ171" s="2163"/>
      <c r="CR171" s="2163"/>
      <c r="CS171" s="2163"/>
      <c r="CT171" s="2163"/>
      <c r="CU171" s="2163"/>
      <c r="CV171" s="2163"/>
      <c r="CW171" s="2163"/>
      <c r="CX171" s="2163"/>
      <c r="CY171" s="2163"/>
      <c r="CZ171" s="2163"/>
    </row>
    <row r="172" s="135" customFormat="true" ht="15" customHeight="true" x14ac:dyDescent="0.2">
      <c r="A172" s="1859"/>
      <c r="B172" s="2035"/>
      <c r="C172" s="1815"/>
      <c r="D172" s="1816"/>
      <c r="E172" s="1816"/>
      <c r="F172" s="1816"/>
      <c r="G172" s="1850"/>
      <c r="H172" s="1842"/>
      <c r="I172" s="1816"/>
      <c r="J172" s="1816"/>
      <c r="K172" s="1816"/>
      <c r="L172" s="1823"/>
      <c r="M172" s="1832"/>
      <c r="N172" s="1816"/>
      <c r="O172" s="1816"/>
      <c r="P172" s="1816"/>
      <c r="Q172" s="1850"/>
      <c r="R172" s="1842"/>
      <c r="S172" s="1816"/>
      <c r="T172" s="1816"/>
      <c r="U172" s="1816"/>
      <c r="V172" s="1816"/>
      <c r="W172" s="1816"/>
      <c r="X172" s="1816"/>
      <c r="Y172" s="1816"/>
      <c r="Z172" s="1816"/>
      <c r="AA172" s="1816"/>
      <c r="AB172" s="2299"/>
      <c r="AC172" s="312"/>
      <c r="AD172" s="312"/>
      <c r="AE172" s="312"/>
      <c r="AF172" s="312"/>
      <c r="AG172" s="312"/>
      <c r="AH172" s="312"/>
      <c r="AI172" s="312"/>
      <c r="AJ172" s="312"/>
      <c r="AK172" s="312"/>
      <c r="AL172" s="312"/>
      <c r="AM172" s="312"/>
      <c r="AN172" s="312"/>
      <c r="AO172" s="312"/>
      <c r="AP172" s="312"/>
      <c r="AQ172" s="312"/>
      <c r="AR172" s="312"/>
      <c r="AS172" s="312"/>
      <c r="AT172" s="312"/>
      <c r="AU172" s="312"/>
      <c r="AV172" s="312"/>
      <c r="AW172" s="312"/>
      <c r="AX172" s="312"/>
      <c r="AY172" s="312"/>
      <c r="AZ172" s="694"/>
      <c r="BA172" s="393"/>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308"/>
      <c r="CC172" s="2163"/>
      <c r="CD172" s="2163"/>
      <c r="CE172" s="2163"/>
      <c r="CF172" s="2163"/>
      <c r="CG172" s="2163"/>
      <c r="CH172" s="2163"/>
      <c r="CI172" s="2163"/>
      <c r="CJ172" s="2163"/>
      <c r="CK172" s="2163"/>
      <c r="CL172" s="2163"/>
      <c r="CM172" s="2163"/>
      <c r="CN172" s="2163"/>
      <c r="CO172" s="2163"/>
      <c r="CP172" s="2163"/>
      <c r="CQ172" s="2163"/>
      <c r="CR172" s="2163"/>
      <c r="CS172" s="2163"/>
      <c r="CT172" s="2163"/>
      <c r="CU172" s="2163"/>
      <c r="CV172" s="2163"/>
      <c r="CW172" s="2163"/>
      <c r="CX172" s="2163"/>
      <c r="CY172" s="2163"/>
      <c r="CZ172" s="2163"/>
    </row>
    <row r="173" s="135" customFormat="true" ht="15" customHeight="true" x14ac:dyDescent="0.2">
      <c r="A173" s="1860"/>
      <c r="B173" s="2036"/>
      <c r="C173" s="1817"/>
      <c r="D173" s="1818"/>
      <c r="E173" s="1818"/>
      <c r="F173" s="1818"/>
      <c r="G173" s="1851"/>
      <c r="H173" s="1843"/>
      <c r="I173" s="1818"/>
      <c r="J173" s="1818"/>
      <c r="K173" s="1818"/>
      <c r="L173" s="1824"/>
      <c r="M173" s="1833"/>
      <c r="N173" s="1818"/>
      <c r="O173" s="1818"/>
      <c r="P173" s="1818"/>
      <c r="Q173" s="1851"/>
      <c r="R173" s="1843"/>
      <c r="S173" s="1818"/>
      <c r="T173" s="1818"/>
      <c r="U173" s="1818"/>
      <c r="V173" s="1818"/>
      <c r="W173" s="1818"/>
      <c r="X173" s="1818"/>
      <c r="Y173" s="1818"/>
      <c r="Z173" s="1818"/>
      <c r="AA173" s="1818"/>
      <c r="AB173" s="2300"/>
      <c r="AC173" s="312"/>
      <c r="AD173" s="312"/>
      <c r="AE173" s="312"/>
      <c r="AF173" s="312"/>
      <c r="AG173" s="312"/>
      <c r="AH173" s="312"/>
      <c r="AI173" s="312"/>
      <c r="AJ173" s="312"/>
      <c r="AK173" s="312"/>
      <c r="AL173" s="312"/>
      <c r="AM173" s="312"/>
      <c r="AN173" s="312"/>
      <c r="AO173" s="312"/>
      <c r="AP173" s="312"/>
      <c r="AQ173" s="312"/>
      <c r="AR173" s="312"/>
      <c r="AS173" s="312"/>
      <c r="AT173" s="312"/>
      <c r="AU173" s="312"/>
      <c r="AV173" s="312"/>
      <c r="AW173" s="312"/>
      <c r="AX173" s="312"/>
      <c r="AY173" s="312"/>
      <c r="AZ173" s="694"/>
      <c r="BA173" s="393"/>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308"/>
      <c r="CC173" s="2163"/>
      <c r="CD173" s="2163"/>
      <c r="CE173" s="2163"/>
      <c r="CF173" s="2163"/>
      <c r="CG173" s="2163"/>
      <c r="CH173" s="2163"/>
      <c r="CI173" s="2163"/>
      <c r="CJ173" s="2163"/>
      <c r="CK173" s="2163"/>
      <c r="CL173" s="2163"/>
      <c r="CM173" s="2163"/>
      <c r="CN173" s="2163"/>
      <c r="CO173" s="2163"/>
      <c r="CP173" s="2163"/>
      <c r="CQ173" s="2163"/>
      <c r="CR173" s="2163"/>
      <c r="CS173" s="2163"/>
      <c r="CT173" s="2163"/>
      <c r="CU173" s="2163"/>
      <c r="CV173" s="2163"/>
      <c r="CW173" s="2163"/>
      <c r="CX173" s="2163"/>
      <c r="CY173" s="2163"/>
      <c r="CZ173" s="2163"/>
    </row>
    <row r="174" s="135" customFormat="true" ht="15" customHeight="true" x14ac:dyDescent="0.2">
      <c r="A174" s="1861"/>
      <c r="B174" s="2037"/>
      <c r="C174" s="1956"/>
      <c r="D174" s="1957"/>
      <c r="E174" s="1957"/>
      <c r="F174" s="1957"/>
      <c r="G174" s="1958"/>
      <c r="H174" s="1959"/>
      <c r="I174" s="1957"/>
      <c r="J174" s="1957"/>
      <c r="K174" s="1957"/>
      <c r="L174" s="1960"/>
      <c r="M174" s="1961"/>
      <c r="N174" s="1957"/>
      <c r="O174" s="1957"/>
      <c r="P174" s="1957"/>
      <c r="Q174" s="1958"/>
      <c r="R174" s="1959"/>
      <c r="S174" s="1957"/>
      <c r="T174" s="1957"/>
      <c r="U174" s="1957"/>
      <c r="V174" s="1957"/>
      <c r="W174" s="1957"/>
      <c r="X174" s="1957"/>
      <c r="Y174" s="1957"/>
      <c r="Z174" s="1957"/>
      <c r="AA174" s="1957"/>
      <c r="AB174" s="2301"/>
      <c r="AC174" s="312"/>
      <c r="AD174" s="312"/>
      <c r="AE174" s="312"/>
      <c r="AF174" s="312"/>
      <c r="AG174" s="312"/>
      <c r="AH174" s="312"/>
      <c r="AI174" s="312"/>
      <c r="AJ174" s="312"/>
      <c r="AK174" s="312"/>
      <c r="AL174" s="312"/>
      <c r="AM174" s="312"/>
      <c r="AN174" s="312"/>
      <c r="AO174" s="312"/>
      <c r="AP174" s="312"/>
      <c r="AQ174" s="312"/>
      <c r="AR174" s="312"/>
      <c r="AS174" s="312"/>
      <c r="AT174" s="312"/>
      <c r="AU174" s="312"/>
      <c r="AV174" s="312"/>
      <c r="AW174" s="312"/>
      <c r="AX174" s="312"/>
      <c r="AY174" s="312"/>
      <c r="AZ174" s="694"/>
      <c r="BA174" s="393"/>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308"/>
      <c r="CC174" s="2163"/>
      <c r="CD174" s="2163"/>
      <c r="CE174" s="2163"/>
      <c r="CF174" s="2163"/>
      <c r="CG174" s="2163"/>
      <c r="CH174" s="2163"/>
      <c r="CI174" s="2163"/>
      <c r="CJ174" s="2163"/>
      <c r="CK174" s="2163"/>
      <c r="CL174" s="2163"/>
      <c r="CM174" s="2163"/>
      <c r="CN174" s="2163"/>
      <c r="CO174" s="2163"/>
      <c r="CP174" s="2163"/>
      <c r="CQ174" s="2163"/>
      <c r="CR174" s="2163"/>
      <c r="CS174" s="2163"/>
      <c r="CT174" s="2163"/>
      <c r="CU174" s="2163"/>
      <c r="CV174" s="2163"/>
      <c r="CW174" s="2163"/>
      <c r="CX174" s="2163"/>
      <c r="CY174" s="2163"/>
      <c r="CZ174" s="2163"/>
    </row>
    <row r="175" s="135" customFormat="true" ht="15" customHeight="true" x14ac:dyDescent="0.2">
      <c r="A175" s="1862"/>
      <c r="B175" s="2038"/>
      <c r="C175" s="1962"/>
      <c r="D175" s="1963"/>
      <c r="E175" s="1963"/>
      <c r="F175" s="1963"/>
      <c r="G175" s="1964"/>
      <c r="H175" s="1965"/>
      <c r="I175" s="1963"/>
      <c r="J175" s="1963"/>
      <c r="K175" s="1963"/>
      <c r="L175" s="1966"/>
      <c r="M175" s="1967"/>
      <c r="N175" s="1963"/>
      <c r="O175" s="1963"/>
      <c r="P175" s="1963"/>
      <c r="Q175" s="1964"/>
      <c r="R175" s="1965"/>
      <c r="S175" s="1963"/>
      <c r="T175" s="1963"/>
      <c r="U175" s="1963"/>
      <c r="V175" s="1963"/>
      <c r="W175" s="1963"/>
      <c r="X175" s="1963"/>
      <c r="Y175" s="1963"/>
      <c r="Z175" s="1963"/>
      <c r="AA175" s="1963"/>
      <c r="AB175" s="2302"/>
      <c r="AC175" s="312"/>
      <c r="AD175" s="312"/>
      <c r="AE175" s="312"/>
      <c r="AF175" s="312"/>
      <c r="AG175" s="312"/>
      <c r="AH175" s="312"/>
      <c r="AI175" s="312"/>
      <c r="AJ175" s="312"/>
      <c r="AK175" s="312"/>
      <c r="AL175" s="312"/>
      <c r="AM175" s="312"/>
      <c r="AN175" s="312"/>
      <c r="AO175" s="312"/>
      <c r="AP175" s="312"/>
      <c r="AQ175" s="312"/>
      <c r="AR175" s="312"/>
      <c r="AS175" s="312"/>
      <c r="AT175" s="312"/>
      <c r="AU175" s="312"/>
      <c r="AV175" s="312"/>
      <c r="AW175" s="312"/>
      <c r="AX175" s="312"/>
      <c r="AY175" s="312"/>
      <c r="AZ175" s="694"/>
      <c r="BA175" s="393"/>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308"/>
      <c r="CC175" s="2163"/>
      <c r="CD175" s="2163"/>
      <c r="CE175" s="2163"/>
      <c r="CF175" s="2163"/>
      <c r="CG175" s="2163"/>
      <c r="CH175" s="2163"/>
      <c r="CI175" s="2163"/>
      <c r="CJ175" s="2163"/>
      <c r="CK175" s="2163"/>
      <c r="CL175" s="2163"/>
      <c r="CM175" s="2163"/>
      <c r="CN175" s="2163"/>
      <c r="CO175" s="2163"/>
      <c r="CP175" s="2163"/>
      <c r="CQ175" s="2163"/>
      <c r="CR175" s="2163"/>
      <c r="CS175" s="2163"/>
      <c r="CT175" s="2163"/>
      <c r="CU175" s="2163"/>
      <c r="CV175" s="2163"/>
      <c r="CW175" s="2163"/>
      <c r="CX175" s="2163"/>
      <c r="CY175" s="2163"/>
      <c r="CZ175" s="2163"/>
    </row>
    <row r="176" s="135" customFormat="true" ht="15" customHeight="true" x14ac:dyDescent="0.2">
      <c r="A176" s="1862"/>
      <c r="B176" s="2038"/>
      <c r="C176" s="1962"/>
      <c r="D176" s="1963"/>
      <c r="E176" s="1963"/>
      <c r="F176" s="1963"/>
      <c r="G176" s="1964"/>
      <c r="H176" s="1965"/>
      <c r="I176" s="1963"/>
      <c r="J176" s="1963"/>
      <c r="K176" s="1963"/>
      <c r="L176" s="1966"/>
      <c r="M176" s="1967"/>
      <c r="N176" s="1963"/>
      <c r="O176" s="1963"/>
      <c r="P176" s="1963"/>
      <c r="Q176" s="1964"/>
      <c r="R176" s="1965"/>
      <c r="S176" s="1963"/>
      <c r="T176" s="1963"/>
      <c r="U176" s="1963"/>
      <c r="V176" s="1963"/>
      <c r="W176" s="1963"/>
      <c r="X176" s="1963"/>
      <c r="Y176" s="1963"/>
      <c r="Z176" s="1963"/>
      <c r="AA176" s="1963"/>
      <c r="AB176" s="2302"/>
      <c r="AC176" s="312"/>
      <c r="AD176" s="312"/>
      <c r="AE176" s="312"/>
      <c r="AF176" s="312"/>
      <c r="AG176" s="312"/>
      <c r="AH176" s="312"/>
      <c r="AI176" s="312"/>
      <c r="AJ176" s="312"/>
      <c r="AK176" s="312"/>
      <c r="AL176" s="312"/>
      <c r="AM176" s="312"/>
      <c r="AN176" s="312"/>
      <c r="AO176" s="312"/>
      <c r="AP176" s="312"/>
      <c r="AQ176" s="312"/>
      <c r="AR176" s="312"/>
      <c r="AS176" s="312"/>
      <c r="AT176" s="312"/>
      <c r="AU176" s="312"/>
      <c r="AV176" s="312"/>
      <c r="AW176" s="312"/>
      <c r="AX176" s="312"/>
      <c r="AY176" s="312"/>
      <c r="AZ176" s="694"/>
      <c r="BA176" s="393"/>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308"/>
      <c r="CC176" s="2163"/>
      <c r="CD176" s="2163"/>
      <c r="CE176" s="2163"/>
      <c r="CF176" s="2163"/>
      <c r="CG176" s="2163"/>
      <c r="CH176" s="2163"/>
      <c r="CI176" s="2163"/>
      <c r="CJ176" s="2163"/>
      <c r="CK176" s="2163"/>
      <c r="CL176" s="2163"/>
      <c r="CM176" s="2163"/>
      <c r="CN176" s="2163"/>
      <c r="CO176" s="2163"/>
      <c r="CP176" s="2163"/>
      <c r="CQ176" s="2163"/>
      <c r="CR176" s="2163"/>
      <c r="CS176" s="2163"/>
      <c r="CT176" s="2163"/>
      <c r="CU176" s="2163"/>
      <c r="CV176" s="2163"/>
      <c r="CW176" s="2163"/>
      <c r="CX176" s="2163"/>
      <c r="CY176" s="2163"/>
      <c r="CZ176" s="2163"/>
    </row>
    <row r="177" s="135" customFormat="true" ht="15" customHeight="true" x14ac:dyDescent="0.2">
      <c r="A177" s="1862"/>
      <c r="B177" s="2038"/>
      <c r="C177" s="1962"/>
      <c r="D177" s="1963"/>
      <c r="E177" s="1963"/>
      <c r="F177" s="1963"/>
      <c r="G177" s="1964"/>
      <c r="H177" s="1965"/>
      <c r="I177" s="1963"/>
      <c r="J177" s="1963"/>
      <c r="K177" s="1963"/>
      <c r="L177" s="1966"/>
      <c r="M177" s="1967"/>
      <c r="N177" s="1963"/>
      <c r="O177" s="1963"/>
      <c r="P177" s="1963"/>
      <c r="Q177" s="1964"/>
      <c r="R177" s="1965"/>
      <c r="S177" s="1963"/>
      <c r="T177" s="1963"/>
      <c r="U177" s="1963"/>
      <c r="V177" s="1963"/>
      <c r="W177" s="1963"/>
      <c r="X177" s="1963"/>
      <c r="Y177" s="1963"/>
      <c r="Z177" s="1963"/>
      <c r="AA177" s="1963"/>
      <c r="AB177" s="2302"/>
      <c r="AC177" s="312"/>
      <c r="AD177" s="312"/>
      <c r="AE177" s="312"/>
      <c r="AF177" s="312"/>
      <c r="AG177" s="312"/>
      <c r="AH177" s="312"/>
      <c r="AI177" s="312"/>
      <c r="AJ177" s="312"/>
      <c r="AK177" s="312"/>
      <c r="AL177" s="312"/>
      <c r="AM177" s="312"/>
      <c r="AN177" s="312"/>
      <c r="AO177" s="312"/>
      <c r="AP177" s="312"/>
      <c r="AQ177" s="312"/>
      <c r="AR177" s="312"/>
      <c r="AS177" s="312"/>
      <c r="AT177" s="312"/>
      <c r="AU177" s="312"/>
      <c r="AV177" s="312"/>
      <c r="AW177" s="312"/>
      <c r="AX177" s="312"/>
      <c r="AY177" s="312"/>
      <c r="AZ177" s="694"/>
      <c r="BA177" s="393"/>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308"/>
      <c r="CC177" s="2163"/>
      <c r="CD177" s="2163"/>
      <c r="CE177" s="2163"/>
      <c r="CF177" s="2163"/>
      <c r="CG177" s="2163"/>
      <c r="CH177" s="2163"/>
      <c r="CI177" s="2163"/>
      <c r="CJ177" s="2163"/>
      <c r="CK177" s="2163"/>
      <c r="CL177" s="2163"/>
      <c r="CM177" s="2163"/>
      <c r="CN177" s="2163"/>
      <c r="CO177" s="2163"/>
      <c r="CP177" s="2163"/>
      <c r="CQ177" s="2163"/>
      <c r="CR177" s="2163"/>
      <c r="CS177" s="2163"/>
      <c r="CT177" s="2163"/>
      <c r="CU177" s="2163"/>
      <c r="CV177" s="2163"/>
      <c r="CW177" s="2163"/>
      <c r="CX177" s="2163"/>
      <c r="CY177" s="2163"/>
      <c r="CZ177" s="2163"/>
    </row>
    <row r="178" s="135" customFormat="true" ht="15" customHeight="true" x14ac:dyDescent="0.2">
      <c r="A178" s="1862"/>
      <c r="B178" s="2038"/>
      <c r="C178" s="1962"/>
      <c r="D178" s="1963"/>
      <c r="E178" s="1963"/>
      <c r="F178" s="1963"/>
      <c r="G178" s="1964"/>
      <c r="H178" s="1965"/>
      <c r="I178" s="1963"/>
      <c r="J178" s="1963"/>
      <c r="K178" s="1963"/>
      <c r="L178" s="1966"/>
      <c r="M178" s="1967"/>
      <c r="N178" s="1963"/>
      <c r="O178" s="1963"/>
      <c r="P178" s="1963"/>
      <c r="Q178" s="1964"/>
      <c r="R178" s="1965"/>
      <c r="S178" s="1963"/>
      <c r="T178" s="1963"/>
      <c r="U178" s="1963"/>
      <c r="V178" s="1963"/>
      <c r="W178" s="1963"/>
      <c r="X178" s="1963"/>
      <c r="Y178" s="1963"/>
      <c r="Z178" s="1963"/>
      <c r="AA178" s="1963"/>
      <c r="AB178" s="2302"/>
      <c r="AC178" s="312"/>
      <c r="AD178" s="312"/>
      <c r="AE178" s="312"/>
      <c r="AF178" s="312"/>
      <c r="AG178" s="312"/>
      <c r="AH178" s="312"/>
      <c r="AI178" s="312"/>
      <c r="AJ178" s="312"/>
      <c r="AK178" s="312"/>
      <c r="AL178" s="312"/>
      <c r="AM178" s="312"/>
      <c r="AN178" s="312"/>
      <c r="AO178" s="312"/>
      <c r="AP178" s="312"/>
      <c r="AQ178" s="312"/>
      <c r="AR178" s="312"/>
      <c r="AS178" s="312"/>
      <c r="AT178" s="312"/>
      <c r="AU178" s="312"/>
      <c r="AV178" s="312"/>
      <c r="AW178" s="312"/>
      <c r="AX178" s="312"/>
      <c r="AY178" s="312"/>
      <c r="AZ178" s="694"/>
      <c r="BA178" s="393"/>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308"/>
      <c r="CC178" s="2163"/>
      <c r="CD178" s="2163"/>
      <c r="CE178" s="2163"/>
      <c r="CF178" s="2163"/>
      <c r="CG178" s="2163"/>
      <c r="CH178" s="2163"/>
      <c r="CI178" s="2163"/>
      <c r="CJ178" s="2163"/>
      <c r="CK178" s="2163"/>
      <c r="CL178" s="2163"/>
      <c r="CM178" s="2163"/>
      <c r="CN178" s="2163"/>
      <c r="CO178" s="2163"/>
      <c r="CP178" s="2163"/>
      <c r="CQ178" s="2163"/>
      <c r="CR178" s="2163"/>
      <c r="CS178" s="2163"/>
      <c r="CT178" s="2163"/>
      <c r="CU178" s="2163"/>
      <c r="CV178" s="2163"/>
      <c r="CW178" s="2163"/>
      <c r="CX178" s="2163"/>
      <c r="CY178" s="2163"/>
      <c r="CZ178" s="2163"/>
    </row>
    <row r="179" s="135" customFormat="true" ht="15" customHeight="true" x14ac:dyDescent="0.2">
      <c r="A179" s="1862"/>
      <c r="B179" s="2038"/>
      <c r="C179" s="1962"/>
      <c r="D179" s="1963"/>
      <c r="E179" s="1963"/>
      <c r="F179" s="1963"/>
      <c r="G179" s="1964"/>
      <c r="H179" s="1965"/>
      <c r="I179" s="1963"/>
      <c r="J179" s="1963"/>
      <c r="K179" s="1963"/>
      <c r="L179" s="1966"/>
      <c r="M179" s="1967"/>
      <c r="N179" s="1963"/>
      <c r="O179" s="1963"/>
      <c r="P179" s="1963"/>
      <c r="Q179" s="1964"/>
      <c r="R179" s="1965"/>
      <c r="S179" s="1963"/>
      <c r="T179" s="1963"/>
      <c r="U179" s="1963"/>
      <c r="V179" s="1963"/>
      <c r="W179" s="1963"/>
      <c r="X179" s="1963"/>
      <c r="Y179" s="1963"/>
      <c r="Z179" s="1963"/>
      <c r="AA179" s="1963"/>
      <c r="AB179" s="2302"/>
      <c r="AC179" s="312"/>
      <c r="AD179" s="312"/>
      <c r="AE179" s="312"/>
      <c r="AF179" s="312"/>
      <c r="AG179" s="312"/>
      <c r="AH179" s="312"/>
      <c r="AI179" s="312"/>
      <c r="AJ179" s="312"/>
      <c r="AK179" s="312"/>
      <c r="AL179" s="312"/>
      <c r="AM179" s="312"/>
      <c r="AN179" s="312"/>
      <c r="AO179" s="312"/>
      <c r="AP179" s="312"/>
      <c r="AQ179" s="312"/>
      <c r="AR179" s="312"/>
      <c r="AS179" s="312"/>
      <c r="AT179" s="312"/>
      <c r="AU179" s="312"/>
      <c r="AV179" s="312"/>
      <c r="AW179" s="312"/>
      <c r="AX179" s="312"/>
      <c r="AY179" s="312"/>
      <c r="AZ179" s="694"/>
      <c r="BA179" s="393"/>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308"/>
      <c r="CC179" s="2163"/>
      <c r="CD179" s="2163"/>
      <c r="CE179" s="2163"/>
      <c r="CF179" s="2163"/>
      <c r="CG179" s="2163"/>
      <c r="CH179" s="2163"/>
      <c r="CI179" s="2163"/>
      <c r="CJ179" s="2163"/>
      <c r="CK179" s="2163"/>
      <c r="CL179" s="2163"/>
      <c r="CM179" s="2163"/>
      <c r="CN179" s="2163"/>
      <c r="CO179" s="2163"/>
      <c r="CP179" s="2163"/>
      <c r="CQ179" s="2163"/>
      <c r="CR179" s="2163"/>
      <c r="CS179" s="2163"/>
      <c r="CT179" s="2163"/>
      <c r="CU179" s="2163"/>
      <c r="CV179" s="2163"/>
      <c r="CW179" s="2163"/>
      <c r="CX179" s="2163"/>
      <c r="CY179" s="2163"/>
      <c r="CZ179" s="2163"/>
    </row>
    <row r="180" s="135" customFormat="true" ht="15" customHeight="true" x14ac:dyDescent="0.2">
      <c r="A180" s="1862"/>
      <c r="B180" s="2038"/>
      <c r="C180" s="1962"/>
      <c r="D180" s="1963"/>
      <c r="E180" s="1963"/>
      <c r="F180" s="1963"/>
      <c r="G180" s="1964"/>
      <c r="H180" s="1965"/>
      <c r="I180" s="1963"/>
      <c r="J180" s="1963"/>
      <c r="K180" s="1963"/>
      <c r="L180" s="1966"/>
      <c r="M180" s="1967"/>
      <c r="N180" s="1963"/>
      <c r="O180" s="1963"/>
      <c r="P180" s="1963"/>
      <c r="Q180" s="1964"/>
      <c r="R180" s="1965"/>
      <c r="S180" s="1963"/>
      <c r="T180" s="1963"/>
      <c r="U180" s="1963"/>
      <c r="V180" s="1963"/>
      <c r="W180" s="1963"/>
      <c r="X180" s="1963"/>
      <c r="Y180" s="1963"/>
      <c r="Z180" s="1963"/>
      <c r="AA180" s="1963"/>
      <c r="AB180" s="2302"/>
      <c r="AC180" s="312"/>
      <c r="AD180" s="312"/>
      <c r="AE180" s="312"/>
      <c r="AF180" s="312"/>
      <c r="AG180" s="312"/>
      <c r="AH180" s="312"/>
      <c r="AI180" s="312"/>
      <c r="AJ180" s="312"/>
      <c r="AK180" s="312"/>
      <c r="AL180" s="312"/>
      <c r="AM180" s="312"/>
      <c r="AN180" s="312"/>
      <c r="AO180" s="312"/>
      <c r="AP180" s="312"/>
      <c r="AQ180" s="312"/>
      <c r="AR180" s="312"/>
      <c r="AS180" s="312"/>
      <c r="AT180" s="312"/>
      <c r="AU180" s="312"/>
      <c r="AV180" s="312"/>
      <c r="AW180" s="312"/>
      <c r="AX180" s="312"/>
      <c r="AY180" s="312"/>
      <c r="AZ180" s="694"/>
      <c r="BA180" s="393"/>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308"/>
      <c r="CC180" s="2163"/>
      <c r="CD180" s="2163"/>
      <c r="CE180" s="2163"/>
      <c r="CF180" s="2163"/>
      <c r="CG180" s="2163"/>
      <c r="CH180" s="2163"/>
      <c r="CI180" s="2163"/>
      <c r="CJ180" s="2163"/>
      <c r="CK180" s="2163"/>
      <c r="CL180" s="2163"/>
      <c r="CM180" s="2163"/>
      <c r="CN180" s="2163"/>
      <c r="CO180" s="2163"/>
      <c r="CP180" s="2163"/>
      <c r="CQ180" s="2163"/>
      <c r="CR180" s="2163"/>
      <c r="CS180" s="2163"/>
      <c r="CT180" s="2163"/>
      <c r="CU180" s="2163"/>
      <c r="CV180" s="2163"/>
      <c r="CW180" s="2163"/>
      <c r="CX180" s="2163"/>
      <c r="CY180" s="2163"/>
      <c r="CZ180" s="2163"/>
    </row>
    <row r="181" s="135" customFormat="true" ht="15" customHeight="true" x14ac:dyDescent="0.2">
      <c r="A181" s="1862"/>
      <c r="B181" s="2038"/>
      <c r="C181" s="1962"/>
      <c r="D181" s="1963"/>
      <c r="E181" s="1963"/>
      <c r="F181" s="1963"/>
      <c r="G181" s="1964"/>
      <c r="H181" s="1965"/>
      <c r="I181" s="1963"/>
      <c r="J181" s="1963"/>
      <c r="K181" s="1963"/>
      <c r="L181" s="1966"/>
      <c r="M181" s="1967"/>
      <c r="N181" s="1963"/>
      <c r="O181" s="1963"/>
      <c r="P181" s="1963"/>
      <c r="Q181" s="1964"/>
      <c r="R181" s="1965"/>
      <c r="S181" s="1963"/>
      <c r="T181" s="1963"/>
      <c r="U181" s="1963"/>
      <c r="V181" s="1963"/>
      <c r="W181" s="1963"/>
      <c r="X181" s="1963"/>
      <c r="Y181" s="1963"/>
      <c r="Z181" s="1963"/>
      <c r="AA181" s="1963"/>
      <c r="AB181" s="2302"/>
      <c r="AC181" s="312"/>
      <c r="AD181" s="312"/>
      <c r="AE181" s="312"/>
      <c r="AF181" s="312"/>
      <c r="AG181" s="312"/>
      <c r="AH181" s="312"/>
      <c r="AI181" s="312"/>
      <c r="AJ181" s="312"/>
      <c r="AK181" s="312"/>
      <c r="AL181" s="312"/>
      <c r="AM181" s="312"/>
      <c r="AN181" s="312"/>
      <c r="AO181" s="312"/>
      <c r="AP181" s="312"/>
      <c r="AQ181" s="312"/>
      <c r="AR181" s="312"/>
      <c r="AS181" s="312"/>
      <c r="AT181" s="312"/>
      <c r="AU181" s="312"/>
      <c r="AV181" s="312"/>
      <c r="AW181" s="312"/>
      <c r="AX181" s="312"/>
      <c r="AY181" s="312"/>
      <c r="AZ181" s="694"/>
      <c r="BA181" s="393"/>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308"/>
      <c r="CC181" s="2163"/>
      <c r="CD181" s="2163"/>
      <c r="CE181" s="2163"/>
      <c r="CF181" s="2163"/>
      <c r="CG181" s="2163"/>
      <c r="CH181" s="2163"/>
      <c r="CI181" s="2163"/>
      <c r="CJ181" s="2163"/>
      <c r="CK181" s="2163"/>
      <c r="CL181" s="2163"/>
      <c r="CM181" s="2163"/>
      <c r="CN181" s="2163"/>
      <c r="CO181" s="2163"/>
      <c r="CP181" s="2163"/>
      <c r="CQ181" s="2163"/>
      <c r="CR181" s="2163"/>
      <c r="CS181" s="2163"/>
      <c r="CT181" s="2163"/>
      <c r="CU181" s="2163"/>
      <c r="CV181" s="2163"/>
      <c r="CW181" s="2163"/>
      <c r="CX181" s="2163"/>
      <c r="CY181" s="2163"/>
      <c r="CZ181" s="2163"/>
    </row>
    <row r="182" s="135" customFormat="true" ht="15" customHeight="true" x14ac:dyDescent="0.2">
      <c r="A182" s="1862"/>
      <c r="B182" s="2038"/>
      <c r="C182" s="1962"/>
      <c r="D182" s="1963"/>
      <c r="E182" s="1963"/>
      <c r="F182" s="1963"/>
      <c r="G182" s="1964"/>
      <c r="H182" s="1965"/>
      <c r="I182" s="1963"/>
      <c r="J182" s="1963"/>
      <c r="K182" s="1963"/>
      <c r="L182" s="1966"/>
      <c r="M182" s="1967"/>
      <c r="N182" s="1963"/>
      <c r="O182" s="1963"/>
      <c r="P182" s="1963"/>
      <c r="Q182" s="1964"/>
      <c r="R182" s="1965"/>
      <c r="S182" s="1963"/>
      <c r="T182" s="1963"/>
      <c r="U182" s="1963"/>
      <c r="V182" s="1963"/>
      <c r="W182" s="1963"/>
      <c r="X182" s="1963"/>
      <c r="Y182" s="1963"/>
      <c r="Z182" s="1963"/>
      <c r="AA182" s="1963"/>
      <c r="AB182" s="2302"/>
      <c r="AC182" s="312"/>
      <c r="AD182" s="312"/>
      <c r="AE182" s="312"/>
      <c r="AF182" s="312"/>
      <c r="AG182" s="312"/>
      <c r="AH182" s="312"/>
      <c r="AI182" s="312"/>
      <c r="AJ182" s="312"/>
      <c r="AK182" s="312"/>
      <c r="AL182" s="312"/>
      <c r="AM182" s="312"/>
      <c r="AN182" s="312"/>
      <c r="AO182" s="312"/>
      <c r="AP182" s="312"/>
      <c r="AQ182" s="312"/>
      <c r="AR182" s="312"/>
      <c r="AS182" s="312"/>
      <c r="AT182" s="312"/>
      <c r="AU182" s="312"/>
      <c r="AV182" s="312"/>
      <c r="AW182" s="312"/>
      <c r="AX182" s="312"/>
      <c r="AY182" s="312"/>
      <c r="AZ182" s="694"/>
      <c r="BA182" s="393"/>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308"/>
      <c r="CC182" s="2163"/>
      <c r="CD182" s="2163"/>
      <c r="CE182" s="2163"/>
      <c r="CF182" s="2163"/>
      <c r="CG182" s="2163"/>
      <c r="CH182" s="2163"/>
      <c r="CI182" s="2163"/>
      <c r="CJ182" s="2163"/>
      <c r="CK182" s="2163"/>
      <c r="CL182" s="2163"/>
      <c r="CM182" s="2163"/>
      <c r="CN182" s="2163"/>
      <c r="CO182" s="2163"/>
      <c r="CP182" s="2163"/>
      <c r="CQ182" s="2163"/>
      <c r="CR182" s="2163"/>
      <c r="CS182" s="2163"/>
      <c r="CT182" s="2163"/>
      <c r="CU182" s="2163"/>
      <c r="CV182" s="2163"/>
      <c r="CW182" s="2163"/>
      <c r="CX182" s="2163"/>
      <c r="CY182" s="2163"/>
      <c r="CZ182" s="2163"/>
    </row>
    <row r="183" s="135" customFormat="true" ht="15" customHeight="true" x14ac:dyDescent="0.2">
      <c r="A183" s="1862"/>
      <c r="B183" s="2038"/>
      <c r="C183" s="1962"/>
      <c r="D183" s="1963"/>
      <c r="E183" s="1963"/>
      <c r="F183" s="1963"/>
      <c r="G183" s="1964"/>
      <c r="H183" s="1965"/>
      <c r="I183" s="1963"/>
      <c r="J183" s="1963"/>
      <c r="K183" s="1963"/>
      <c r="L183" s="1966"/>
      <c r="M183" s="1967"/>
      <c r="N183" s="1963"/>
      <c r="O183" s="1963"/>
      <c r="P183" s="1963"/>
      <c r="Q183" s="1964"/>
      <c r="R183" s="1965"/>
      <c r="S183" s="1963"/>
      <c r="T183" s="1963"/>
      <c r="U183" s="1963"/>
      <c r="V183" s="1963"/>
      <c r="W183" s="1963"/>
      <c r="X183" s="1963"/>
      <c r="Y183" s="1963"/>
      <c r="Z183" s="1963"/>
      <c r="AA183" s="1963"/>
      <c r="AB183" s="2302"/>
      <c r="AC183" s="312"/>
      <c r="AD183" s="312"/>
      <c r="AE183" s="312"/>
      <c r="AF183" s="312"/>
      <c r="AG183" s="312"/>
      <c r="AH183" s="312"/>
      <c r="AI183" s="312"/>
      <c r="AJ183" s="312"/>
      <c r="AK183" s="312"/>
      <c r="AL183" s="312"/>
      <c r="AM183" s="312"/>
      <c r="AN183" s="312"/>
      <c r="AO183" s="312"/>
      <c r="AP183" s="312"/>
      <c r="AQ183" s="312"/>
      <c r="AR183" s="312"/>
      <c r="AS183" s="312"/>
      <c r="AT183" s="312"/>
      <c r="AU183" s="312"/>
      <c r="AV183" s="312"/>
      <c r="AW183" s="312"/>
      <c r="AX183" s="312"/>
      <c r="AY183" s="312"/>
      <c r="AZ183" s="694"/>
      <c r="BA183" s="393"/>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308"/>
      <c r="CC183" s="2163"/>
      <c r="CD183" s="2163"/>
      <c r="CE183" s="2163"/>
      <c r="CF183" s="2163"/>
      <c r="CG183" s="2163"/>
      <c r="CH183" s="2163"/>
      <c r="CI183" s="2163"/>
      <c r="CJ183" s="2163"/>
      <c r="CK183" s="2163"/>
      <c r="CL183" s="2163"/>
      <c r="CM183" s="2163"/>
      <c r="CN183" s="2163"/>
      <c r="CO183" s="2163"/>
      <c r="CP183" s="2163"/>
      <c r="CQ183" s="2163"/>
      <c r="CR183" s="2163"/>
      <c r="CS183" s="2163"/>
      <c r="CT183" s="2163"/>
      <c r="CU183" s="2163"/>
      <c r="CV183" s="2163"/>
      <c r="CW183" s="2163"/>
      <c r="CX183" s="2163"/>
      <c r="CY183" s="2163"/>
      <c r="CZ183" s="2163"/>
    </row>
    <row r="184" s="135" customFormat="true" ht="15" customHeight="true" x14ac:dyDescent="0.2">
      <c r="A184" s="1862"/>
      <c r="B184" s="2038"/>
      <c r="C184" s="1962"/>
      <c r="D184" s="1963"/>
      <c r="E184" s="1963"/>
      <c r="F184" s="1963"/>
      <c r="G184" s="1964"/>
      <c r="H184" s="1965"/>
      <c r="I184" s="1963"/>
      <c r="J184" s="1963"/>
      <c r="K184" s="1963"/>
      <c r="L184" s="1966"/>
      <c r="M184" s="1967"/>
      <c r="N184" s="1963"/>
      <c r="O184" s="1963"/>
      <c r="P184" s="1963"/>
      <c r="Q184" s="1964"/>
      <c r="R184" s="1965"/>
      <c r="S184" s="1963"/>
      <c r="T184" s="1963"/>
      <c r="U184" s="1963"/>
      <c r="V184" s="1963"/>
      <c r="W184" s="1963"/>
      <c r="X184" s="1963"/>
      <c r="Y184" s="1963"/>
      <c r="Z184" s="1963"/>
      <c r="AA184" s="1963"/>
      <c r="AB184" s="2302"/>
      <c r="AC184" s="312"/>
      <c r="AD184" s="312"/>
      <c r="AE184" s="312"/>
      <c r="AF184" s="312"/>
      <c r="AG184" s="312"/>
      <c r="AH184" s="312"/>
      <c r="AI184" s="312"/>
      <c r="AJ184" s="312"/>
      <c r="AK184" s="312"/>
      <c r="AL184" s="312"/>
      <c r="AM184" s="312"/>
      <c r="AN184" s="312"/>
      <c r="AO184" s="312"/>
      <c r="AP184" s="312"/>
      <c r="AQ184" s="312"/>
      <c r="AR184" s="312"/>
      <c r="AS184" s="312"/>
      <c r="AT184" s="312"/>
      <c r="AU184" s="312"/>
      <c r="AV184" s="312"/>
      <c r="AW184" s="312"/>
      <c r="AX184" s="312"/>
      <c r="AY184" s="312"/>
      <c r="AZ184" s="694"/>
      <c r="BA184" s="393"/>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308"/>
      <c r="CC184" s="2163"/>
      <c r="CD184" s="2163"/>
      <c r="CE184" s="2163"/>
      <c r="CF184" s="2163"/>
      <c r="CG184" s="2163"/>
      <c r="CH184" s="2163"/>
      <c r="CI184" s="2163"/>
      <c r="CJ184" s="2163"/>
      <c r="CK184" s="2163"/>
      <c r="CL184" s="2163"/>
      <c r="CM184" s="2163"/>
      <c r="CN184" s="2163"/>
      <c r="CO184" s="2163"/>
      <c r="CP184" s="2163"/>
      <c r="CQ184" s="2163"/>
      <c r="CR184" s="2163"/>
      <c r="CS184" s="2163"/>
      <c r="CT184" s="2163"/>
      <c r="CU184" s="2163"/>
      <c r="CV184" s="2163"/>
      <c r="CW184" s="2163"/>
      <c r="CX184" s="2163"/>
      <c r="CY184" s="2163"/>
      <c r="CZ184" s="2163"/>
    </row>
    <row r="185" s="135" customFormat="true" ht="15" customHeight="true" x14ac:dyDescent="0.2">
      <c r="A185" s="1862"/>
      <c r="B185" s="2038"/>
      <c r="C185" s="1962"/>
      <c r="D185" s="1963"/>
      <c r="E185" s="1963"/>
      <c r="F185" s="1963"/>
      <c r="G185" s="1964"/>
      <c r="H185" s="1965"/>
      <c r="I185" s="1963"/>
      <c r="J185" s="1963"/>
      <c r="K185" s="1963"/>
      <c r="L185" s="1966"/>
      <c r="M185" s="1967"/>
      <c r="N185" s="1963"/>
      <c r="O185" s="1963"/>
      <c r="P185" s="1963"/>
      <c r="Q185" s="1964"/>
      <c r="R185" s="1965"/>
      <c r="S185" s="1963"/>
      <c r="T185" s="1963"/>
      <c r="U185" s="1963"/>
      <c r="V185" s="1963"/>
      <c r="W185" s="1963"/>
      <c r="X185" s="1963"/>
      <c r="Y185" s="1963"/>
      <c r="Z185" s="1963"/>
      <c r="AA185" s="1963"/>
      <c r="AB185" s="2302"/>
      <c r="AC185" s="312"/>
      <c r="AD185" s="312"/>
      <c r="AE185" s="312"/>
      <c r="AF185" s="312"/>
      <c r="AG185" s="312"/>
      <c r="AH185" s="312"/>
      <c r="AI185" s="312"/>
      <c r="AJ185" s="312"/>
      <c r="AK185" s="312"/>
      <c r="AL185" s="312"/>
      <c r="AM185" s="312"/>
      <c r="AN185" s="312"/>
      <c r="AO185" s="312"/>
      <c r="AP185" s="312"/>
      <c r="AQ185" s="312"/>
      <c r="AR185" s="312"/>
      <c r="AS185" s="312"/>
      <c r="AT185" s="312"/>
      <c r="AU185" s="312"/>
      <c r="AV185" s="312"/>
      <c r="AW185" s="312"/>
      <c r="AX185" s="312"/>
      <c r="AY185" s="312"/>
      <c r="AZ185" s="694"/>
      <c r="BA185" s="393"/>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308"/>
      <c r="CC185" s="2163"/>
      <c r="CD185" s="2163"/>
      <c r="CE185" s="2163"/>
      <c r="CF185" s="2163"/>
      <c r="CG185" s="2163"/>
      <c r="CH185" s="2163"/>
      <c r="CI185" s="2163"/>
      <c r="CJ185" s="2163"/>
      <c r="CK185" s="2163"/>
      <c r="CL185" s="2163"/>
      <c r="CM185" s="2163"/>
      <c r="CN185" s="2163"/>
      <c r="CO185" s="2163"/>
      <c r="CP185" s="2163"/>
      <c r="CQ185" s="2163"/>
      <c r="CR185" s="2163"/>
      <c r="CS185" s="2163"/>
      <c r="CT185" s="2163"/>
      <c r="CU185" s="2163"/>
      <c r="CV185" s="2163"/>
      <c r="CW185" s="2163"/>
      <c r="CX185" s="2163"/>
      <c r="CY185" s="2163"/>
      <c r="CZ185" s="2163"/>
    </row>
    <row r="186" s="135" customFormat="true" ht="15" customHeight="true" x14ac:dyDescent="0.2">
      <c r="A186" s="1862"/>
      <c r="B186" s="2038"/>
      <c r="C186" s="1962"/>
      <c r="D186" s="1963"/>
      <c r="E186" s="1963"/>
      <c r="F186" s="1963"/>
      <c r="G186" s="1964"/>
      <c r="H186" s="1965"/>
      <c r="I186" s="1963"/>
      <c r="J186" s="1963"/>
      <c r="K186" s="1963"/>
      <c r="L186" s="1966"/>
      <c r="M186" s="1967"/>
      <c r="N186" s="1963"/>
      <c r="O186" s="1963"/>
      <c r="P186" s="1963"/>
      <c r="Q186" s="1964"/>
      <c r="R186" s="1965"/>
      <c r="S186" s="1963"/>
      <c r="T186" s="1963"/>
      <c r="U186" s="1963"/>
      <c r="V186" s="1963"/>
      <c r="W186" s="1963"/>
      <c r="X186" s="1963"/>
      <c r="Y186" s="1963"/>
      <c r="Z186" s="1963"/>
      <c r="AA186" s="1963"/>
      <c r="AB186" s="2302"/>
      <c r="AC186" s="312"/>
      <c r="AD186" s="312"/>
      <c r="AE186" s="312"/>
      <c r="AF186" s="312"/>
      <c r="AG186" s="312"/>
      <c r="AH186" s="312"/>
      <c r="AI186" s="312"/>
      <c r="AJ186" s="312"/>
      <c r="AK186" s="312"/>
      <c r="AL186" s="312"/>
      <c r="AM186" s="312"/>
      <c r="AN186" s="312"/>
      <c r="AO186" s="312"/>
      <c r="AP186" s="312"/>
      <c r="AQ186" s="312"/>
      <c r="AR186" s="312"/>
      <c r="AS186" s="312"/>
      <c r="AT186" s="312"/>
      <c r="AU186" s="312"/>
      <c r="AV186" s="312"/>
      <c r="AW186" s="312"/>
      <c r="AX186" s="312"/>
      <c r="AY186" s="312"/>
      <c r="AZ186" s="694"/>
      <c r="BA186" s="393"/>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308"/>
      <c r="CC186" s="2163"/>
      <c r="CD186" s="2163"/>
      <c r="CE186" s="2163"/>
      <c r="CF186" s="2163"/>
      <c r="CG186" s="2163"/>
      <c r="CH186" s="2163"/>
      <c r="CI186" s="2163"/>
      <c r="CJ186" s="2163"/>
      <c r="CK186" s="2163"/>
      <c r="CL186" s="2163"/>
      <c r="CM186" s="2163"/>
      <c r="CN186" s="2163"/>
      <c r="CO186" s="2163"/>
      <c r="CP186" s="2163"/>
      <c r="CQ186" s="2163"/>
      <c r="CR186" s="2163"/>
      <c r="CS186" s="2163"/>
      <c r="CT186" s="2163"/>
      <c r="CU186" s="2163"/>
      <c r="CV186" s="2163"/>
      <c r="CW186" s="2163"/>
      <c r="CX186" s="2163"/>
      <c r="CY186" s="2163"/>
      <c r="CZ186" s="2163"/>
    </row>
    <row r="187" s="135" customFormat="true" ht="15" customHeight="true" x14ac:dyDescent="0.2">
      <c r="A187" s="1862"/>
      <c r="B187" s="2038"/>
      <c r="C187" s="1962"/>
      <c r="D187" s="1963"/>
      <c r="E187" s="1963"/>
      <c r="F187" s="1963"/>
      <c r="G187" s="1964"/>
      <c r="H187" s="1965"/>
      <c r="I187" s="1963"/>
      <c r="J187" s="1963"/>
      <c r="K187" s="1963"/>
      <c r="L187" s="1966"/>
      <c r="M187" s="1967"/>
      <c r="N187" s="1963"/>
      <c r="O187" s="1963"/>
      <c r="P187" s="1963"/>
      <c r="Q187" s="1964"/>
      <c r="R187" s="1965"/>
      <c r="S187" s="1963"/>
      <c r="T187" s="1963"/>
      <c r="U187" s="1963"/>
      <c r="V187" s="1963"/>
      <c r="W187" s="1963"/>
      <c r="X187" s="1963"/>
      <c r="Y187" s="1963"/>
      <c r="Z187" s="1963"/>
      <c r="AA187" s="1963"/>
      <c r="AB187" s="2302"/>
      <c r="AC187" s="312"/>
      <c r="AD187" s="312"/>
      <c r="AE187" s="312"/>
      <c r="AF187" s="312"/>
      <c r="AG187" s="312"/>
      <c r="AH187" s="312"/>
      <c r="AI187" s="312"/>
      <c r="AJ187" s="312"/>
      <c r="AK187" s="312"/>
      <c r="AL187" s="312"/>
      <c r="AM187" s="312"/>
      <c r="AN187" s="312"/>
      <c r="AO187" s="312"/>
      <c r="AP187" s="312"/>
      <c r="AQ187" s="312"/>
      <c r="AR187" s="312"/>
      <c r="AS187" s="312"/>
      <c r="AT187" s="312"/>
      <c r="AU187" s="312"/>
      <c r="AV187" s="312"/>
      <c r="AW187" s="312"/>
      <c r="AX187" s="312"/>
      <c r="AY187" s="312"/>
      <c r="AZ187" s="694"/>
      <c r="BA187" s="393"/>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308"/>
      <c r="CC187" s="2163"/>
      <c r="CD187" s="2163"/>
      <c r="CE187" s="2163"/>
      <c r="CF187" s="2163"/>
      <c r="CG187" s="2163"/>
      <c r="CH187" s="2163"/>
      <c r="CI187" s="2163"/>
      <c r="CJ187" s="2163"/>
      <c r="CK187" s="2163"/>
      <c r="CL187" s="2163"/>
      <c r="CM187" s="2163"/>
      <c r="CN187" s="2163"/>
      <c r="CO187" s="2163"/>
      <c r="CP187" s="2163"/>
      <c r="CQ187" s="2163"/>
      <c r="CR187" s="2163"/>
      <c r="CS187" s="2163"/>
      <c r="CT187" s="2163"/>
      <c r="CU187" s="2163"/>
      <c r="CV187" s="2163"/>
      <c r="CW187" s="2163"/>
      <c r="CX187" s="2163"/>
      <c r="CY187" s="2163"/>
      <c r="CZ187" s="2163"/>
    </row>
    <row r="188" s="135" customFormat="true" ht="15" customHeight="true" x14ac:dyDescent="0.2">
      <c r="A188" s="1862"/>
      <c r="B188" s="2038"/>
      <c r="C188" s="1962"/>
      <c r="D188" s="1963"/>
      <c r="E188" s="1963"/>
      <c r="F188" s="1963"/>
      <c r="G188" s="1964"/>
      <c r="H188" s="1965"/>
      <c r="I188" s="1963"/>
      <c r="J188" s="1963"/>
      <c r="K188" s="1963"/>
      <c r="L188" s="1966"/>
      <c r="M188" s="1967"/>
      <c r="N188" s="1963"/>
      <c r="O188" s="1963"/>
      <c r="P188" s="1963"/>
      <c r="Q188" s="1964"/>
      <c r="R188" s="1965"/>
      <c r="S188" s="1963"/>
      <c r="T188" s="1963"/>
      <c r="U188" s="1963"/>
      <c r="V188" s="1963"/>
      <c r="W188" s="1963"/>
      <c r="X188" s="1963"/>
      <c r="Y188" s="1963"/>
      <c r="Z188" s="1963"/>
      <c r="AA188" s="1963"/>
      <c r="AB188" s="2302"/>
      <c r="AC188" s="312"/>
      <c r="AD188" s="312"/>
      <c r="AE188" s="312"/>
      <c r="AF188" s="312"/>
      <c r="AG188" s="312"/>
      <c r="AH188" s="312"/>
      <c r="AI188" s="312"/>
      <c r="AJ188" s="312"/>
      <c r="AK188" s="312"/>
      <c r="AL188" s="312"/>
      <c r="AM188" s="312"/>
      <c r="AN188" s="312"/>
      <c r="AO188" s="312"/>
      <c r="AP188" s="312"/>
      <c r="AQ188" s="312"/>
      <c r="AR188" s="312"/>
      <c r="AS188" s="312"/>
      <c r="AT188" s="312"/>
      <c r="AU188" s="312"/>
      <c r="AV188" s="312"/>
      <c r="AW188" s="312"/>
      <c r="AX188" s="312"/>
      <c r="AY188" s="312"/>
      <c r="AZ188" s="694"/>
      <c r="BA188" s="393"/>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308"/>
      <c r="CC188" s="2163"/>
      <c r="CD188" s="2163"/>
      <c r="CE188" s="2163"/>
      <c r="CF188" s="2163"/>
      <c r="CG188" s="2163"/>
      <c r="CH188" s="2163"/>
      <c r="CI188" s="2163"/>
      <c r="CJ188" s="2163"/>
      <c r="CK188" s="2163"/>
      <c r="CL188" s="2163"/>
      <c r="CM188" s="2163"/>
      <c r="CN188" s="2163"/>
      <c r="CO188" s="2163"/>
      <c r="CP188" s="2163"/>
      <c r="CQ188" s="2163"/>
      <c r="CR188" s="2163"/>
      <c r="CS188" s="2163"/>
      <c r="CT188" s="2163"/>
      <c r="CU188" s="2163"/>
      <c r="CV188" s="2163"/>
      <c r="CW188" s="2163"/>
      <c r="CX188" s="2163"/>
      <c r="CY188" s="2163"/>
      <c r="CZ188" s="2163"/>
    </row>
    <row r="189" s="135" customFormat="true" ht="15" customHeight="true" x14ac:dyDescent="0.2">
      <c r="A189" s="1862"/>
      <c r="B189" s="2038"/>
      <c r="C189" s="1962"/>
      <c r="D189" s="1963"/>
      <c r="E189" s="1963"/>
      <c r="F189" s="1963"/>
      <c r="G189" s="1964"/>
      <c r="H189" s="1965"/>
      <c r="I189" s="1963"/>
      <c r="J189" s="1963"/>
      <c r="K189" s="1963"/>
      <c r="L189" s="1966"/>
      <c r="M189" s="1967"/>
      <c r="N189" s="1963"/>
      <c r="O189" s="1963"/>
      <c r="P189" s="1963"/>
      <c r="Q189" s="1964"/>
      <c r="R189" s="1965"/>
      <c r="S189" s="1963"/>
      <c r="T189" s="1963"/>
      <c r="U189" s="1963"/>
      <c r="V189" s="1963"/>
      <c r="W189" s="1963"/>
      <c r="X189" s="1963"/>
      <c r="Y189" s="1963"/>
      <c r="Z189" s="1963"/>
      <c r="AA189" s="1963"/>
      <c r="AB189" s="2302"/>
      <c r="AC189" s="312"/>
      <c r="AD189" s="312"/>
      <c r="AE189" s="312"/>
      <c r="AF189" s="312"/>
      <c r="AG189" s="312"/>
      <c r="AH189" s="312"/>
      <c r="AI189" s="312"/>
      <c r="AJ189" s="312"/>
      <c r="AK189" s="312"/>
      <c r="AL189" s="312"/>
      <c r="AM189" s="312"/>
      <c r="AN189" s="312"/>
      <c r="AO189" s="312"/>
      <c r="AP189" s="312"/>
      <c r="AQ189" s="312"/>
      <c r="AR189" s="312"/>
      <c r="AS189" s="312"/>
      <c r="AT189" s="312"/>
      <c r="AU189" s="312"/>
      <c r="AV189" s="312"/>
      <c r="AW189" s="312"/>
      <c r="AX189" s="312"/>
      <c r="AY189" s="312"/>
      <c r="AZ189" s="694"/>
      <c r="BA189" s="393"/>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308"/>
      <c r="CC189" s="2163"/>
      <c r="CD189" s="2163"/>
      <c r="CE189" s="2163"/>
      <c r="CF189" s="2163"/>
      <c r="CG189" s="2163"/>
      <c r="CH189" s="2163"/>
      <c r="CI189" s="2163"/>
      <c r="CJ189" s="2163"/>
      <c r="CK189" s="2163"/>
      <c r="CL189" s="2163"/>
      <c r="CM189" s="2163"/>
      <c r="CN189" s="2163"/>
      <c r="CO189" s="2163"/>
      <c r="CP189" s="2163"/>
      <c r="CQ189" s="2163"/>
      <c r="CR189" s="2163"/>
      <c r="CS189" s="2163"/>
      <c r="CT189" s="2163"/>
      <c r="CU189" s="2163"/>
      <c r="CV189" s="2163"/>
      <c r="CW189" s="2163"/>
      <c r="CX189" s="2163"/>
      <c r="CY189" s="2163"/>
      <c r="CZ189" s="2163"/>
    </row>
    <row r="190" s="135" customFormat="true" ht="15" customHeight="true" x14ac:dyDescent="0.2">
      <c r="A190" s="1862"/>
      <c r="B190" s="2038"/>
      <c r="C190" s="1962"/>
      <c r="D190" s="1963"/>
      <c r="E190" s="1963"/>
      <c r="F190" s="1963"/>
      <c r="G190" s="1964"/>
      <c r="H190" s="1965"/>
      <c r="I190" s="1963"/>
      <c r="J190" s="1963"/>
      <c r="K190" s="1963"/>
      <c r="L190" s="1966"/>
      <c r="M190" s="1967"/>
      <c r="N190" s="1963"/>
      <c r="O190" s="1963"/>
      <c r="P190" s="1963"/>
      <c r="Q190" s="1964"/>
      <c r="R190" s="1965"/>
      <c r="S190" s="1963"/>
      <c r="T190" s="1963"/>
      <c r="U190" s="1963"/>
      <c r="V190" s="1963"/>
      <c r="W190" s="1963"/>
      <c r="X190" s="1963"/>
      <c r="Y190" s="1963"/>
      <c r="Z190" s="1963"/>
      <c r="AA190" s="1963"/>
      <c r="AB190" s="2302"/>
      <c r="AC190" s="312"/>
      <c r="AD190" s="312"/>
      <c r="AE190" s="312"/>
      <c r="AF190" s="312"/>
      <c r="AG190" s="312"/>
      <c r="AH190" s="312"/>
      <c r="AI190" s="312"/>
      <c r="AJ190" s="312"/>
      <c r="AK190" s="312"/>
      <c r="AL190" s="312"/>
      <c r="AM190" s="312"/>
      <c r="AN190" s="312"/>
      <c r="AO190" s="312"/>
      <c r="AP190" s="312"/>
      <c r="AQ190" s="312"/>
      <c r="AR190" s="312"/>
      <c r="AS190" s="312"/>
      <c r="AT190" s="312"/>
      <c r="AU190" s="312"/>
      <c r="AV190" s="312"/>
      <c r="AW190" s="312"/>
      <c r="AX190" s="312"/>
      <c r="AY190" s="312"/>
      <c r="AZ190" s="694"/>
      <c r="BA190" s="393"/>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308"/>
      <c r="CC190" s="2163"/>
      <c r="CD190" s="2163"/>
      <c r="CE190" s="2163"/>
      <c r="CF190" s="2163"/>
      <c r="CG190" s="2163"/>
      <c r="CH190" s="2163"/>
      <c r="CI190" s="2163"/>
      <c r="CJ190" s="2163"/>
      <c r="CK190" s="2163"/>
      <c r="CL190" s="2163"/>
      <c r="CM190" s="2163"/>
      <c r="CN190" s="2163"/>
      <c r="CO190" s="2163"/>
      <c r="CP190" s="2163"/>
      <c r="CQ190" s="2163"/>
      <c r="CR190" s="2163"/>
      <c r="CS190" s="2163"/>
      <c r="CT190" s="2163"/>
      <c r="CU190" s="2163"/>
      <c r="CV190" s="2163"/>
      <c r="CW190" s="2163"/>
      <c r="CX190" s="2163"/>
      <c r="CY190" s="2163"/>
      <c r="CZ190" s="2163"/>
    </row>
    <row r="191" s="135" customFormat="true" ht="15" customHeight="true" x14ac:dyDescent="0.2">
      <c r="A191" s="1862"/>
      <c r="B191" s="2038"/>
      <c r="C191" s="1962"/>
      <c r="D191" s="1963"/>
      <c r="E191" s="1963"/>
      <c r="F191" s="1963"/>
      <c r="G191" s="1964"/>
      <c r="H191" s="1965"/>
      <c r="I191" s="1963"/>
      <c r="J191" s="1963"/>
      <c r="K191" s="1963"/>
      <c r="L191" s="1966"/>
      <c r="M191" s="1967"/>
      <c r="N191" s="1963"/>
      <c r="O191" s="1963"/>
      <c r="P191" s="1963"/>
      <c r="Q191" s="1964"/>
      <c r="R191" s="1965"/>
      <c r="S191" s="1963"/>
      <c r="T191" s="1963"/>
      <c r="U191" s="1963"/>
      <c r="V191" s="1963"/>
      <c r="W191" s="1963"/>
      <c r="X191" s="1963"/>
      <c r="Y191" s="1963"/>
      <c r="Z191" s="1963"/>
      <c r="AA191" s="1963"/>
      <c r="AB191" s="2302"/>
      <c r="AC191" s="312"/>
      <c r="AD191" s="312"/>
      <c r="AE191" s="312"/>
      <c r="AF191" s="312"/>
      <c r="AG191" s="312"/>
      <c r="AH191" s="312"/>
      <c r="AI191" s="312"/>
      <c r="AJ191" s="312"/>
      <c r="AK191" s="312"/>
      <c r="AL191" s="312"/>
      <c r="AM191" s="312"/>
      <c r="AN191" s="312"/>
      <c r="AO191" s="312"/>
      <c r="AP191" s="312"/>
      <c r="AQ191" s="312"/>
      <c r="AR191" s="312"/>
      <c r="AS191" s="312"/>
      <c r="AT191" s="312"/>
      <c r="AU191" s="312"/>
      <c r="AV191" s="312"/>
      <c r="AW191" s="312"/>
      <c r="AX191" s="312"/>
      <c r="AY191" s="312"/>
      <c r="AZ191" s="694"/>
      <c r="BA191" s="393"/>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308"/>
      <c r="CC191" s="2163"/>
      <c r="CD191" s="2163"/>
      <c r="CE191" s="2163"/>
      <c r="CF191" s="2163"/>
      <c r="CG191" s="2163"/>
      <c r="CH191" s="2163"/>
      <c r="CI191" s="2163"/>
      <c r="CJ191" s="2163"/>
      <c r="CK191" s="2163"/>
      <c r="CL191" s="2163"/>
      <c r="CM191" s="2163"/>
      <c r="CN191" s="2163"/>
      <c r="CO191" s="2163"/>
      <c r="CP191" s="2163"/>
      <c r="CQ191" s="2163"/>
      <c r="CR191" s="2163"/>
      <c r="CS191" s="2163"/>
      <c r="CT191" s="2163"/>
      <c r="CU191" s="2163"/>
      <c r="CV191" s="2163"/>
      <c r="CW191" s="2163"/>
      <c r="CX191" s="2163"/>
      <c r="CY191" s="2163"/>
      <c r="CZ191" s="2163"/>
    </row>
    <row r="192" s="135" customFormat="true" ht="15" customHeight="true" x14ac:dyDescent="0.2">
      <c r="A192" s="1862"/>
      <c r="B192" s="2038"/>
      <c r="C192" s="1962"/>
      <c r="D192" s="1963"/>
      <c r="E192" s="1963"/>
      <c r="F192" s="1963"/>
      <c r="G192" s="1964"/>
      <c r="H192" s="1965"/>
      <c r="I192" s="1963"/>
      <c r="J192" s="1963"/>
      <c r="K192" s="1963"/>
      <c r="L192" s="1966"/>
      <c r="M192" s="1967"/>
      <c r="N192" s="1963"/>
      <c r="O192" s="1963"/>
      <c r="P192" s="1963"/>
      <c r="Q192" s="1964"/>
      <c r="R192" s="1965"/>
      <c r="S192" s="1963"/>
      <c r="T192" s="1963"/>
      <c r="U192" s="1963"/>
      <c r="V192" s="1963"/>
      <c r="W192" s="1963"/>
      <c r="X192" s="1963"/>
      <c r="Y192" s="1963"/>
      <c r="Z192" s="1963"/>
      <c r="AA192" s="1963"/>
      <c r="AB192" s="2302"/>
      <c r="AC192" s="312"/>
      <c r="AD192" s="312"/>
      <c r="AE192" s="312"/>
      <c r="AF192" s="312"/>
      <c r="AG192" s="312"/>
      <c r="AH192" s="312"/>
      <c r="AI192" s="312"/>
      <c r="AJ192" s="312"/>
      <c r="AK192" s="312"/>
      <c r="AL192" s="312"/>
      <c r="AM192" s="312"/>
      <c r="AN192" s="312"/>
      <c r="AO192" s="312"/>
      <c r="AP192" s="312"/>
      <c r="AQ192" s="312"/>
      <c r="AR192" s="312"/>
      <c r="AS192" s="312"/>
      <c r="AT192" s="312"/>
      <c r="AU192" s="312"/>
      <c r="AV192" s="312"/>
      <c r="AW192" s="312"/>
      <c r="AX192" s="312"/>
      <c r="AY192" s="312"/>
      <c r="AZ192" s="694"/>
      <c r="BA192" s="393"/>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308"/>
      <c r="CC192" s="2163"/>
      <c r="CD192" s="2163"/>
      <c r="CE192" s="2163"/>
      <c r="CF192" s="2163"/>
      <c r="CG192" s="2163"/>
      <c r="CH192" s="2163"/>
      <c r="CI192" s="2163"/>
      <c r="CJ192" s="2163"/>
      <c r="CK192" s="2163"/>
      <c r="CL192" s="2163"/>
      <c r="CM192" s="2163"/>
      <c r="CN192" s="2163"/>
      <c r="CO192" s="2163"/>
      <c r="CP192" s="2163"/>
      <c r="CQ192" s="2163"/>
      <c r="CR192" s="2163"/>
      <c r="CS192" s="2163"/>
      <c r="CT192" s="2163"/>
      <c r="CU192" s="2163"/>
      <c r="CV192" s="2163"/>
      <c r="CW192" s="2163"/>
      <c r="CX192" s="2163"/>
      <c r="CY192" s="2163"/>
      <c r="CZ192" s="2163"/>
    </row>
    <row r="193" s="135" customFormat="true" ht="15" customHeight="true" x14ac:dyDescent="0.2">
      <c r="A193" s="1863"/>
      <c r="B193" s="2039"/>
      <c r="C193" s="1968"/>
      <c r="D193" s="1969"/>
      <c r="E193" s="1969"/>
      <c r="F193" s="1969"/>
      <c r="G193" s="1970"/>
      <c r="H193" s="1971"/>
      <c r="I193" s="1969"/>
      <c r="J193" s="1969"/>
      <c r="K193" s="1969"/>
      <c r="L193" s="1972"/>
      <c r="M193" s="1973"/>
      <c r="N193" s="1969"/>
      <c r="O193" s="1969"/>
      <c r="P193" s="1969"/>
      <c r="Q193" s="1970"/>
      <c r="R193" s="1971"/>
      <c r="S193" s="1969"/>
      <c r="T193" s="1969"/>
      <c r="U193" s="1969"/>
      <c r="V193" s="1969"/>
      <c r="W193" s="1969"/>
      <c r="X193" s="1969"/>
      <c r="Y193" s="1969"/>
      <c r="Z193" s="1969"/>
      <c r="AA193" s="1969"/>
      <c r="AB193" s="2303"/>
      <c r="AC193" s="312"/>
      <c r="AD193" s="312"/>
      <c r="AE193" s="312"/>
      <c r="AF193" s="312"/>
      <c r="AG193" s="312"/>
      <c r="AH193" s="312"/>
      <c r="AI193" s="312"/>
      <c r="AJ193" s="312"/>
      <c r="AK193" s="312"/>
      <c r="AL193" s="312"/>
      <c r="AM193" s="312"/>
      <c r="AN193" s="312"/>
      <c r="AO193" s="312"/>
      <c r="AP193" s="312"/>
      <c r="AQ193" s="312"/>
      <c r="AR193" s="312"/>
      <c r="AS193" s="312"/>
      <c r="AT193" s="312"/>
      <c r="AU193" s="312"/>
      <c r="AV193" s="312"/>
      <c r="AW193" s="312"/>
      <c r="AX193" s="312"/>
      <c r="AY193" s="312"/>
      <c r="AZ193" s="694"/>
      <c r="BA193" s="393"/>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308"/>
      <c r="CC193" s="2163"/>
      <c r="CD193" s="2163"/>
      <c r="CE193" s="2163"/>
      <c r="CF193" s="2163"/>
      <c r="CG193" s="2163"/>
      <c r="CH193" s="2163"/>
      <c r="CI193" s="2163"/>
      <c r="CJ193" s="2163"/>
      <c r="CK193" s="2163"/>
      <c r="CL193" s="2163"/>
      <c r="CM193" s="2163"/>
      <c r="CN193" s="2163"/>
      <c r="CO193" s="2163"/>
      <c r="CP193" s="2163"/>
      <c r="CQ193" s="2163"/>
      <c r="CR193" s="2163"/>
      <c r="CS193" s="2163"/>
      <c r="CT193" s="2163"/>
      <c r="CU193" s="2163"/>
      <c r="CV193" s="2163"/>
      <c r="CW193" s="2163"/>
      <c r="CX193" s="2163"/>
      <c r="CY193" s="2163"/>
      <c r="CZ193" s="2163"/>
    </row>
    <row r="194" s="399" customFormat="true" ht="15" customHeight="true" x14ac:dyDescent="0.2">
      <c r="A194" s="769"/>
      <c r="B194" s="892"/>
      <c r="C194" s="976"/>
      <c r="D194" s="938"/>
      <c r="E194" s="938"/>
      <c r="F194" s="938"/>
      <c r="G194" s="939"/>
      <c r="H194" s="977"/>
      <c r="I194" s="938"/>
      <c r="J194" s="938"/>
      <c r="K194" s="938"/>
      <c r="L194" s="978"/>
      <c r="M194" s="976"/>
      <c r="N194" s="938"/>
      <c r="O194" s="938"/>
      <c r="P194" s="938"/>
      <c r="Q194" s="939"/>
      <c r="R194" s="977"/>
      <c r="S194" s="938"/>
      <c r="T194" s="938"/>
      <c r="U194" s="938"/>
      <c r="V194" s="938"/>
      <c r="W194" s="938"/>
      <c r="X194" s="938"/>
      <c r="Y194" s="938"/>
      <c r="Z194" s="938"/>
      <c r="AA194" s="938"/>
      <c r="AB194" s="978"/>
      <c r="AC194" s="667"/>
      <c r="AD194" s="667"/>
      <c r="AE194" s="667"/>
      <c r="AF194" s="667"/>
      <c r="AG194" s="667"/>
      <c r="AH194" s="667"/>
      <c r="AI194" s="667"/>
      <c r="AJ194" s="667"/>
      <c r="AK194" s="667"/>
      <c r="AL194" s="667"/>
      <c r="AM194" s="667"/>
      <c r="AN194" s="667"/>
      <c r="AO194" s="667"/>
      <c r="AP194" s="667"/>
      <c r="AQ194" s="667"/>
      <c r="AR194" s="667"/>
      <c r="AS194" s="667"/>
      <c r="AT194" s="667"/>
      <c r="AU194" s="667"/>
      <c r="AV194" s="667"/>
      <c r="AW194" s="667"/>
      <c r="AX194" s="667"/>
      <c r="AY194" s="667"/>
      <c r="AZ194" s="216"/>
      <c r="BA194" s="393"/>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308"/>
      <c r="CC194" s="2163"/>
      <c r="CD194" s="2163"/>
      <c r="CE194" s="2163"/>
      <c r="CF194" s="2163"/>
      <c r="CG194" s="2163"/>
      <c r="CH194" s="2163"/>
      <c r="CI194" s="2163"/>
      <c r="CJ194" s="2163"/>
      <c r="CK194" s="2163"/>
      <c r="CL194" s="2163"/>
      <c r="CM194" s="2163"/>
      <c r="CN194" s="2163"/>
      <c r="CO194" s="2163"/>
      <c r="CP194" s="2163"/>
      <c r="CQ194" s="2163"/>
      <c r="CR194" s="2163"/>
      <c r="CS194" s="2163"/>
      <c r="CT194" s="2163"/>
      <c r="CU194" s="2163"/>
      <c r="CV194" s="2163"/>
      <c r="CW194" s="2163"/>
      <c r="CX194" s="2163"/>
      <c r="CY194" s="2163"/>
      <c r="CZ194" s="2163"/>
    </row>
    <row r="195" s="131" customFormat="true" ht="15" customHeight="true" x14ac:dyDescent="0.2">
      <c r="A195" s="769"/>
      <c r="B195" s="892"/>
      <c r="C195" s="976"/>
      <c r="D195" s="938"/>
      <c r="E195" s="938"/>
      <c r="F195" s="938"/>
      <c r="G195" s="939"/>
      <c r="H195" s="977"/>
      <c r="I195" s="938"/>
      <c r="J195" s="938"/>
      <c r="K195" s="938"/>
      <c r="L195" s="978"/>
      <c r="M195" s="976"/>
      <c r="N195" s="938"/>
      <c r="O195" s="938"/>
      <c r="P195" s="938"/>
      <c r="Q195" s="939"/>
      <c r="R195" s="977"/>
      <c r="S195" s="938"/>
      <c r="T195" s="938"/>
      <c r="U195" s="938"/>
      <c r="V195" s="938"/>
      <c r="W195" s="938"/>
      <c r="X195" s="938"/>
      <c r="Y195" s="938"/>
      <c r="Z195" s="938"/>
      <c r="AA195" s="938"/>
      <c r="AB195" s="978"/>
      <c r="AC195" s="667"/>
      <c r="AD195" s="667"/>
      <c r="AE195" s="667"/>
      <c r="AF195" s="667"/>
      <c r="AG195" s="667"/>
      <c r="AH195" s="667"/>
      <c r="AI195" s="667"/>
      <c r="AJ195" s="667"/>
      <c r="AK195" s="667"/>
      <c r="AL195" s="667"/>
      <c r="AM195" s="667"/>
      <c r="AN195" s="667"/>
      <c r="AO195" s="667"/>
      <c r="AP195" s="667"/>
      <c r="AQ195" s="667"/>
      <c r="AR195" s="667"/>
      <c r="AS195" s="667"/>
      <c r="AT195" s="667"/>
      <c r="AU195" s="667"/>
      <c r="AV195" s="667"/>
      <c r="AW195" s="667"/>
      <c r="AX195" s="667"/>
      <c r="AY195" s="667"/>
      <c r="AZ195" s="216"/>
      <c r="BA195" s="393"/>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308"/>
      <c r="CC195" s="2163"/>
      <c r="CD195" s="2163"/>
      <c r="CE195" s="2163"/>
      <c r="CF195" s="2163"/>
      <c r="CG195" s="2163"/>
      <c r="CH195" s="2163"/>
      <c r="CI195" s="2163"/>
      <c r="CJ195" s="2163"/>
      <c r="CK195" s="2163"/>
      <c r="CL195" s="2163"/>
      <c r="CM195" s="2163"/>
      <c r="CN195" s="2163"/>
      <c r="CO195" s="2163"/>
      <c r="CP195" s="2163"/>
      <c r="CQ195" s="2163"/>
      <c r="CR195" s="2163"/>
      <c r="CS195" s="2163"/>
      <c r="CT195" s="2163"/>
      <c r="CU195" s="2163"/>
      <c r="CV195" s="2163"/>
      <c r="CW195" s="2163"/>
      <c r="CX195" s="2163"/>
      <c r="CY195" s="2163"/>
      <c r="CZ195" s="2163"/>
    </row>
    <row r="196" s="131" customFormat="true" ht="15" customHeight="true" x14ac:dyDescent="0.2">
      <c r="A196" s="769"/>
      <c r="B196" s="892"/>
      <c r="C196" s="976"/>
      <c r="D196" s="938"/>
      <c r="E196" s="938"/>
      <c r="F196" s="938"/>
      <c r="G196" s="939"/>
      <c r="H196" s="977"/>
      <c r="I196" s="938"/>
      <c r="J196" s="938"/>
      <c r="K196" s="938"/>
      <c r="L196" s="978"/>
      <c r="M196" s="976"/>
      <c r="N196" s="938"/>
      <c r="O196" s="938"/>
      <c r="P196" s="938"/>
      <c r="Q196" s="939"/>
      <c r="R196" s="977"/>
      <c r="S196" s="938"/>
      <c r="T196" s="938"/>
      <c r="U196" s="938"/>
      <c r="V196" s="938"/>
      <c r="W196" s="938"/>
      <c r="X196" s="938"/>
      <c r="Y196" s="938"/>
      <c r="Z196" s="938"/>
      <c r="AA196" s="938"/>
      <c r="AB196" s="978"/>
      <c r="AC196" s="667"/>
      <c r="AD196" s="667"/>
      <c r="AE196" s="667"/>
      <c r="AF196" s="667"/>
      <c r="AG196" s="667"/>
      <c r="AH196" s="667"/>
      <c r="AI196" s="667"/>
      <c r="AJ196" s="667"/>
      <c r="AK196" s="667"/>
      <c r="AL196" s="667"/>
      <c r="AM196" s="667"/>
      <c r="AN196" s="667"/>
      <c r="AO196" s="667"/>
      <c r="AP196" s="667"/>
      <c r="AQ196" s="667"/>
      <c r="AR196" s="667"/>
      <c r="AS196" s="667"/>
      <c r="AT196" s="667"/>
      <c r="AU196" s="667"/>
      <c r="AV196" s="667"/>
      <c r="AW196" s="667"/>
      <c r="AX196" s="667"/>
      <c r="AY196" s="667"/>
      <c r="AZ196" s="216"/>
      <c r="BA196" s="393"/>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308"/>
      <c r="CC196" s="2163"/>
      <c r="CD196" s="2163"/>
      <c r="CE196" s="2163"/>
      <c r="CF196" s="2163"/>
      <c r="CG196" s="2163"/>
      <c r="CH196" s="2163"/>
      <c r="CI196" s="2163"/>
      <c r="CJ196" s="2163"/>
      <c r="CK196" s="2163"/>
      <c r="CL196" s="2163"/>
      <c r="CM196" s="2163"/>
      <c r="CN196" s="2163"/>
      <c r="CO196" s="2163"/>
      <c r="CP196" s="2163"/>
      <c r="CQ196" s="2163"/>
      <c r="CR196" s="2163"/>
      <c r="CS196" s="2163"/>
      <c r="CT196" s="2163"/>
      <c r="CU196" s="2163"/>
      <c r="CV196" s="2163"/>
      <c r="CW196" s="2163"/>
      <c r="CX196" s="2163"/>
      <c r="CY196" s="2163"/>
      <c r="CZ196" s="2163"/>
    </row>
    <row r="197" s="131" customFormat="true" ht="15" customHeight="true" x14ac:dyDescent="0.2">
      <c r="A197" s="769"/>
      <c r="B197" s="892"/>
      <c r="C197" s="976"/>
      <c r="D197" s="938"/>
      <c r="E197" s="938"/>
      <c r="F197" s="938"/>
      <c r="G197" s="939"/>
      <c r="H197" s="977"/>
      <c r="I197" s="938"/>
      <c r="J197" s="938"/>
      <c r="K197" s="938"/>
      <c r="L197" s="978"/>
      <c r="M197" s="976"/>
      <c r="N197" s="938"/>
      <c r="O197" s="938"/>
      <c r="P197" s="938"/>
      <c r="Q197" s="939"/>
      <c r="R197" s="977"/>
      <c r="S197" s="938"/>
      <c r="T197" s="938"/>
      <c r="U197" s="938"/>
      <c r="V197" s="938"/>
      <c r="W197" s="938"/>
      <c r="X197" s="938"/>
      <c r="Y197" s="938"/>
      <c r="Z197" s="938"/>
      <c r="AA197" s="938"/>
      <c r="AB197" s="978"/>
      <c r="AC197" s="667"/>
      <c r="AD197" s="667"/>
      <c r="AE197" s="667"/>
      <c r="AF197" s="667"/>
      <c r="AG197" s="667"/>
      <c r="AH197" s="667"/>
      <c r="AI197" s="667"/>
      <c r="AJ197" s="667"/>
      <c r="AK197" s="667"/>
      <c r="AL197" s="667"/>
      <c r="AM197" s="667"/>
      <c r="AN197" s="667"/>
      <c r="AO197" s="667"/>
      <c r="AP197" s="667"/>
      <c r="AQ197" s="667"/>
      <c r="AR197" s="667"/>
      <c r="AS197" s="667"/>
      <c r="AT197" s="667"/>
      <c r="AU197" s="667"/>
      <c r="AV197" s="667"/>
      <c r="AW197" s="667"/>
      <c r="AX197" s="667"/>
      <c r="AY197" s="667"/>
      <c r="AZ197" s="216"/>
      <c r="BA197" s="393"/>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308"/>
      <c r="CC197" s="2163"/>
      <c r="CD197" s="2163"/>
      <c r="CE197" s="2163"/>
      <c r="CF197" s="2163"/>
      <c r="CG197" s="2163"/>
      <c r="CH197" s="2163"/>
      <c r="CI197" s="2163"/>
      <c r="CJ197" s="2163"/>
      <c r="CK197" s="2163"/>
      <c r="CL197" s="2163"/>
      <c r="CM197" s="2163"/>
      <c r="CN197" s="2163"/>
      <c r="CO197" s="2163"/>
      <c r="CP197" s="2163"/>
      <c r="CQ197" s="2163"/>
      <c r="CR197" s="2163"/>
      <c r="CS197" s="2163"/>
      <c r="CT197" s="2163"/>
      <c r="CU197" s="2163"/>
      <c r="CV197" s="2163"/>
      <c r="CW197" s="2163"/>
      <c r="CX197" s="2163"/>
      <c r="CY197" s="2163"/>
      <c r="CZ197" s="2163"/>
    </row>
    <row r="198" s="131" customFormat="true" ht="15" customHeight="true" x14ac:dyDescent="0.2">
      <c r="A198" s="769"/>
      <c r="B198" s="892"/>
      <c r="C198" s="976"/>
      <c r="D198" s="938"/>
      <c r="E198" s="938"/>
      <c r="F198" s="938"/>
      <c r="G198" s="939"/>
      <c r="H198" s="977"/>
      <c r="I198" s="938"/>
      <c r="J198" s="938"/>
      <c r="K198" s="938"/>
      <c r="L198" s="978"/>
      <c r="M198" s="976"/>
      <c r="N198" s="938"/>
      <c r="O198" s="938"/>
      <c r="P198" s="938"/>
      <c r="Q198" s="939"/>
      <c r="R198" s="977"/>
      <c r="S198" s="938"/>
      <c r="T198" s="938"/>
      <c r="U198" s="938"/>
      <c r="V198" s="938"/>
      <c r="W198" s="938"/>
      <c r="X198" s="938"/>
      <c r="Y198" s="938"/>
      <c r="Z198" s="938"/>
      <c r="AA198" s="938"/>
      <c r="AB198" s="978"/>
      <c r="AC198" s="667"/>
      <c r="AD198" s="667"/>
      <c r="AE198" s="667"/>
      <c r="AF198" s="667"/>
      <c r="AG198" s="667"/>
      <c r="AH198" s="667"/>
      <c r="AI198" s="667"/>
      <c r="AJ198" s="667"/>
      <c r="AK198" s="667"/>
      <c r="AL198" s="667"/>
      <c r="AM198" s="667"/>
      <c r="AN198" s="667"/>
      <c r="AO198" s="667"/>
      <c r="AP198" s="667"/>
      <c r="AQ198" s="667"/>
      <c r="AR198" s="667"/>
      <c r="AS198" s="667"/>
      <c r="AT198" s="667"/>
      <c r="AU198" s="667"/>
      <c r="AV198" s="667"/>
      <c r="AW198" s="667"/>
      <c r="AX198" s="667"/>
      <c r="AY198" s="667"/>
      <c r="AZ198" s="216"/>
      <c r="BA198" s="393"/>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308"/>
      <c r="CC198" s="2163"/>
      <c r="CD198" s="2163"/>
      <c r="CE198" s="2163"/>
      <c r="CF198" s="2163"/>
      <c r="CG198" s="2163"/>
      <c r="CH198" s="2163"/>
      <c r="CI198" s="2163"/>
      <c r="CJ198" s="2163"/>
      <c r="CK198" s="2163"/>
      <c r="CL198" s="2163"/>
      <c r="CM198" s="2163"/>
      <c r="CN198" s="2163"/>
      <c r="CO198" s="2163"/>
      <c r="CP198" s="2163"/>
      <c r="CQ198" s="2163"/>
      <c r="CR198" s="2163"/>
      <c r="CS198" s="2163"/>
      <c r="CT198" s="2163"/>
      <c r="CU198" s="2163"/>
      <c r="CV198" s="2163"/>
      <c r="CW198" s="2163"/>
      <c r="CX198" s="2163"/>
      <c r="CY198" s="2163"/>
      <c r="CZ198" s="2163"/>
    </row>
    <row r="199" s="131" customFormat="true" ht="15" customHeight="true" x14ac:dyDescent="0.2">
      <c r="A199" s="769"/>
      <c r="B199" s="892"/>
      <c r="C199" s="976"/>
      <c r="D199" s="938"/>
      <c r="E199" s="938"/>
      <c r="F199" s="938"/>
      <c r="G199" s="939"/>
      <c r="H199" s="977"/>
      <c r="I199" s="938"/>
      <c r="J199" s="938"/>
      <c r="K199" s="938"/>
      <c r="L199" s="978"/>
      <c r="M199" s="976"/>
      <c r="N199" s="938"/>
      <c r="O199" s="938"/>
      <c r="P199" s="938"/>
      <c r="Q199" s="939"/>
      <c r="R199" s="977"/>
      <c r="S199" s="938"/>
      <c r="T199" s="938"/>
      <c r="U199" s="938"/>
      <c r="V199" s="938"/>
      <c r="W199" s="938"/>
      <c r="X199" s="938"/>
      <c r="Y199" s="938"/>
      <c r="Z199" s="938"/>
      <c r="AA199" s="938"/>
      <c r="AB199" s="978"/>
      <c r="AC199" s="667"/>
      <c r="AD199" s="667"/>
      <c r="AE199" s="667"/>
      <c r="AF199" s="667"/>
      <c r="AG199" s="667"/>
      <c r="AH199" s="667"/>
      <c r="AI199" s="667"/>
      <c r="AJ199" s="667"/>
      <c r="AK199" s="667"/>
      <c r="AL199" s="667"/>
      <c r="AM199" s="667"/>
      <c r="AN199" s="667"/>
      <c r="AO199" s="667"/>
      <c r="AP199" s="667"/>
      <c r="AQ199" s="667"/>
      <c r="AR199" s="667"/>
      <c r="AS199" s="667"/>
      <c r="AT199" s="667"/>
      <c r="AU199" s="667"/>
      <c r="AV199" s="667"/>
      <c r="AW199" s="667"/>
      <c r="AX199" s="667"/>
      <c r="AY199" s="667"/>
      <c r="AZ199" s="216"/>
      <c r="BA199" s="393"/>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308"/>
      <c r="CC199" s="2163"/>
      <c r="CD199" s="2163"/>
      <c r="CE199" s="2163"/>
      <c r="CF199" s="2163"/>
      <c r="CG199" s="2163"/>
      <c r="CH199" s="2163"/>
      <c r="CI199" s="2163"/>
      <c r="CJ199" s="2163"/>
      <c r="CK199" s="2163"/>
      <c r="CL199" s="2163"/>
      <c r="CM199" s="2163"/>
      <c r="CN199" s="2163"/>
      <c r="CO199" s="2163"/>
      <c r="CP199" s="2163"/>
      <c r="CQ199" s="2163"/>
      <c r="CR199" s="2163"/>
      <c r="CS199" s="2163"/>
      <c r="CT199" s="2163"/>
      <c r="CU199" s="2163"/>
      <c r="CV199" s="2163"/>
      <c r="CW199" s="2163"/>
      <c r="CX199" s="2163"/>
      <c r="CY199" s="2163"/>
      <c r="CZ199" s="2163"/>
    </row>
    <row r="200" s="131" customFormat="true" ht="15" customHeight="true" x14ac:dyDescent="0.2">
      <c r="A200" s="769"/>
      <c r="B200" s="892"/>
      <c r="C200" s="976"/>
      <c r="D200" s="938"/>
      <c r="E200" s="938"/>
      <c r="F200" s="938"/>
      <c r="G200" s="939"/>
      <c r="H200" s="977"/>
      <c r="I200" s="938"/>
      <c r="J200" s="938"/>
      <c r="K200" s="938"/>
      <c r="L200" s="978"/>
      <c r="M200" s="976"/>
      <c r="N200" s="938"/>
      <c r="O200" s="938"/>
      <c r="P200" s="938"/>
      <c r="Q200" s="939"/>
      <c r="R200" s="977"/>
      <c r="S200" s="938"/>
      <c r="T200" s="938"/>
      <c r="U200" s="938"/>
      <c r="V200" s="938"/>
      <c r="W200" s="938"/>
      <c r="X200" s="938"/>
      <c r="Y200" s="938"/>
      <c r="Z200" s="938"/>
      <c r="AA200" s="938"/>
      <c r="AB200" s="978"/>
      <c r="AC200" s="667"/>
      <c r="AD200" s="667"/>
      <c r="AE200" s="667"/>
      <c r="AF200" s="667"/>
      <c r="AG200" s="667"/>
      <c r="AH200" s="667"/>
      <c r="AI200" s="667"/>
      <c r="AJ200" s="667"/>
      <c r="AK200" s="667"/>
      <c r="AL200" s="667"/>
      <c r="AM200" s="667"/>
      <c r="AN200" s="667"/>
      <c r="AO200" s="667"/>
      <c r="AP200" s="667"/>
      <c r="AQ200" s="667"/>
      <c r="AR200" s="667"/>
      <c r="AS200" s="667"/>
      <c r="AT200" s="667"/>
      <c r="AU200" s="667"/>
      <c r="AV200" s="667"/>
      <c r="AW200" s="667"/>
      <c r="AX200" s="667"/>
      <c r="AY200" s="667"/>
      <c r="AZ200" s="216"/>
      <c r="BA200" s="393"/>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308"/>
      <c r="CC200" s="2163"/>
      <c r="CD200" s="2163"/>
      <c r="CE200" s="2163"/>
      <c r="CF200" s="2163"/>
      <c r="CG200" s="2163"/>
      <c r="CH200" s="2163"/>
      <c r="CI200" s="2163"/>
      <c r="CJ200" s="2163"/>
      <c r="CK200" s="2163"/>
      <c r="CL200" s="2163"/>
      <c r="CM200" s="2163"/>
      <c r="CN200" s="2163"/>
      <c r="CO200" s="2163"/>
      <c r="CP200" s="2163"/>
      <c r="CQ200" s="2163"/>
      <c r="CR200" s="2163"/>
      <c r="CS200" s="2163"/>
      <c r="CT200" s="2163"/>
      <c r="CU200" s="2163"/>
      <c r="CV200" s="2163"/>
      <c r="CW200" s="2163"/>
      <c r="CX200" s="2163"/>
      <c r="CY200" s="2163"/>
      <c r="CZ200" s="2163"/>
    </row>
    <row r="201" s="131" customFormat="true" ht="15" customHeight="true" x14ac:dyDescent="0.2">
      <c r="A201" s="769"/>
      <c r="B201" s="892"/>
      <c r="C201" s="976"/>
      <c r="D201" s="938"/>
      <c r="E201" s="938"/>
      <c r="F201" s="938"/>
      <c r="G201" s="939"/>
      <c r="H201" s="977"/>
      <c r="I201" s="938"/>
      <c r="J201" s="938"/>
      <c r="K201" s="938"/>
      <c r="L201" s="978"/>
      <c r="M201" s="976"/>
      <c r="N201" s="938"/>
      <c r="O201" s="938"/>
      <c r="P201" s="938"/>
      <c r="Q201" s="939"/>
      <c r="R201" s="977"/>
      <c r="S201" s="938"/>
      <c r="T201" s="938"/>
      <c r="U201" s="938"/>
      <c r="V201" s="938"/>
      <c r="W201" s="938"/>
      <c r="X201" s="938"/>
      <c r="Y201" s="938"/>
      <c r="Z201" s="938"/>
      <c r="AA201" s="938"/>
      <c r="AB201" s="978"/>
      <c r="AC201" s="667"/>
      <c r="AD201" s="667"/>
      <c r="AE201" s="667"/>
      <c r="AF201" s="667"/>
      <c r="AG201" s="667"/>
      <c r="AH201" s="667"/>
      <c r="AI201" s="667"/>
      <c r="AJ201" s="667"/>
      <c r="AK201" s="667"/>
      <c r="AL201" s="667"/>
      <c r="AM201" s="667"/>
      <c r="AN201" s="667"/>
      <c r="AO201" s="667"/>
      <c r="AP201" s="667"/>
      <c r="AQ201" s="667"/>
      <c r="AR201" s="667"/>
      <c r="AS201" s="667"/>
      <c r="AT201" s="667"/>
      <c r="AU201" s="667"/>
      <c r="AV201" s="667"/>
      <c r="AW201" s="667"/>
      <c r="AX201" s="667"/>
      <c r="AY201" s="667"/>
      <c r="AZ201" s="216"/>
      <c r="BA201" s="393"/>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308"/>
      <c r="CC201" s="2163"/>
      <c r="CD201" s="2163"/>
      <c r="CE201" s="2163"/>
      <c r="CF201" s="2163"/>
      <c r="CG201" s="2163"/>
      <c r="CH201" s="2163"/>
      <c r="CI201" s="2163"/>
      <c r="CJ201" s="2163"/>
      <c r="CK201" s="2163"/>
      <c r="CL201" s="2163"/>
      <c r="CM201" s="2163"/>
      <c r="CN201" s="2163"/>
      <c r="CO201" s="2163"/>
      <c r="CP201" s="2163"/>
      <c r="CQ201" s="2163"/>
      <c r="CR201" s="2163"/>
      <c r="CS201" s="2163"/>
      <c r="CT201" s="2163"/>
      <c r="CU201" s="2163"/>
      <c r="CV201" s="2163"/>
      <c r="CW201" s="2163"/>
      <c r="CX201" s="2163"/>
      <c r="CY201" s="2163"/>
      <c r="CZ201" s="2163"/>
    </row>
    <row r="202" s="131" customFormat="true" ht="15" customHeight="true" x14ac:dyDescent="0.2">
      <c r="A202" s="769"/>
      <c r="B202" s="892"/>
      <c r="C202" s="976"/>
      <c r="D202" s="938"/>
      <c r="E202" s="938"/>
      <c r="F202" s="938"/>
      <c r="G202" s="939"/>
      <c r="H202" s="977"/>
      <c r="I202" s="938"/>
      <c r="J202" s="938"/>
      <c r="K202" s="938"/>
      <c r="L202" s="978"/>
      <c r="M202" s="976"/>
      <c r="N202" s="938"/>
      <c r="O202" s="938"/>
      <c r="P202" s="938"/>
      <c r="Q202" s="939"/>
      <c r="R202" s="977"/>
      <c r="S202" s="938"/>
      <c r="T202" s="938"/>
      <c r="U202" s="938"/>
      <c r="V202" s="938"/>
      <c r="W202" s="938"/>
      <c r="X202" s="938"/>
      <c r="Y202" s="938"/>
      <c r="Z202" s="938"/>
      <c r="AA202" s="938"/>
      <c r="AB202" s="978"/>
      <c r="AC202" s="667"/>
      <c r="AD202" s="667"/>
      <c r="AE202" s="667"/>
      <c r="AF202" s="667"/>
      <c r="AG202" s="667"/>
      <c r="AH202" s="667"/>
      <c r="AI202" s="667"/>
      <c r="AJ202" s="667"/>
      <c r="AK202" s="667"/>
      <c r="AL202" s="667"/>
      <c r="AM202" s="667"/>
      <c r="AN202" s="667"/>
      <c r="AO202" s="667"/>
      <c r="AP202" s="667"/>
      <c r="AQ202" s="667"/>
      <c r="AR202" s="667"/>
      <c r="AS202" s="667"/>
      <c r="AT202" s="667"/>
      <c r="AU202" s="667"/>
      <c r="AV202" s="667"/>
      <c r="AW202" s="667"/>
      <c r="AX202" s="667"/>
      <c r="AY202" s="667"/>
      <c r="AZ202" s="216"/>
      <c r="BA202" s="393"/>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308"/>
      <c r="CC202" s="2163"/>
      <c r="CD202" s="2163"/>
      <c r="CE202" s="2163"/>
      <c r="CF202" s="2163"/>
      <c r="CG202" s="2163"/>
      <c r="CH202" s="2163"/>
      <c r="CI202" s="2163"/>
      <c r="CJ202" s="2163"/>
      <c r="CK202" s="2163"/>
      <c r="CL202" s="2163"/>
      <c r="CM202" s="2163"/>
      <c r="CN202" s="2163"/>
      <c r="CO202" s="2163"/>
      <c r="CP202" s="2163"/>
      <c r="CQ202" s="2163"/>
      <c r="CR202" s="2163"/>
      <c r="CS202" s="2163"/>
      <c r="CT202" s="2163"/>
      <c r="CU202" s="2163"/>
      <c r="CV202" s="2163"/>
      <c r="CW202" s="2163"/>
      <c r="CX202" s="2163"/>
      <c r="CY202" s="2163"/>
      <c r="CZ202" s="2163"/>
    </row>
    <row r="203" s="695" customFormat="true" ht="15" customHeight="true" x14ac:dyDescent="0.2">
      <c r="A203" s="1862"/>
      <c r="B203" s="2038"/>
      <c r="C203" s="1948"/>
      <c r="D203" s="1949"/>
      <c r="E203" s="1949"/>
      <c r="F203" s="1949"/>
      <c r="G203" s="1950"/>
      <c r="H203" s="1951"/>
      <c r="I203" s="1949"/>
      <c r="J203" s="1949"/>
      <c r="K203" s="1949"/>
      <c r="L203" s="1952"/>
      <c r="M203" s="1953"/>
      <c r="N203" s="1949"/>
      <c r="O203" s="1949"/>
      <c r="P203" s="1949"/>
      <c r="Q203" s="1950"/>
      <c r="R203" s="1951"/>
      <c r="S203" s="1949"/>
      <c r="T203" s="1949"/>
      <c r="U203" s="1949"/>
      <c r="V203" s="1949"/>
      <c r="W203" s="1949"/>
      <c r="X203" s="1949"/>
      <c r="Y203" s="1949"/>
      <c r="Z203" s="1949"/>
      <c r="AA203" s="1949"/>
      <c r="AB203" s="2298"/>
      <c r="AC203" s="312"/>
      <c r="AD203" s="312"/>
      <c r="AE203" s="312"/>
      <c r="AF203" s="312"/>
      <c r="AG203" s="312"/>
      <c r="AH203" s="312"/>
      <c r="AI203" s="312"/>
      <c r="AJ203" s="312"/>
      <c r="AK203" s="312"/>
      <c r="AL203" s="312"/>
      <c r="AM203" s="312"/>
      <c r="AN203" s="312"/>
      <c r="AO203" s="312"/>
      <c r="AP203" s="312"/>
      <c r="AQ203" s="312"/>
      <c r="AR203" s="312"/>
      <c r="AS203" s="312"/>
      <c r="AT203" s="312"/>
      <c r="AU203" s="312"/>
      <c r="AV203" s="312"/>
      <c r="AW203" s="312"/>
      <c r="AX203" s="312"/>
      <c r="AY203" s="312"/>
      <c r="AZ203" s="694"/>
      <c r="BA203" s="393"/>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308"/>
      <c r="CC203" s="2163"/>
      <c r="CD203" s="2163"/>
      <c r="CE203" s="2163"/>
      <c r="CF203" s="2163"/>
      <c r="CG203" s="2163"/>
      <c r="CH203" s="2163"/>
      <c r="CI203" s="2163"/>
      <c r="CJ203" s="2163"/>
      <c r="CK203" s="2163"/>
      <c r="CL203" s="2163"/>
      <c r="CM203" s="2163"/>
      <c r="CN203" s="2163"/>
      <c r="CO203" s="2163"/>
      <c r="CP203" s="2163"/>
      <c r="CQ203" s="2163"/>
      <c r="CR203" s="2163"/>
      <c r="CS203" s="2163"/>
      <c r="CT203" s="2163"/>
      <c r="CU203" s="2163"/>
      <c r="CV203" s="2163"/>
      <c r="CW203" s="2163"/>
      <c r="CX203" s="2163"/>
      <c r="CY203" s="2163"/>
      <c r="CZ203" s="2163"/>
    </row>
    <row r="204" s="695" customFormat="true" ht="15" customHeight="true" x14ac:dyDescent="0.2">
      <c r="A204" s="1862"/>
      <c r="B204" s="2038"/>
      <c r="C204" s="1948"/>
      <c r="D204" s="1949"/>
      <c r="E204" s="1949"/>
      <c r="F204" s="1949"/>
      <c r="G204" s="1950"/>
      <c r="H204" s="1951"/>
      <c r="I204" s="1949"/>
      <c r="J204" s="1949"/>
      <c r="K204" s="1949"/>
      <c r="L204" s="1952"/>
      <c r="M204" s="1953"/>
      <c r="N204" s="1949"/>
      <c r="O204" s="1949"/>
      <c r="P204" s="1949"/>
      <c r="Q204" s="1950"/>
      <c r="R204" s="1951"/>
      <c r="S204" s="1949"/>
      <c r="T204" s="1949"/>
      <c r="U204" s="1949"/>
      <c r="V204" s="1949"/>
      <c r="W204" s="1949"/>
      <c r="X204" s="1949"/>
      <c r="Y204" s="1949"/>
      <c r="Z204" s="1949"/>
      <c r="AA204" s="1949"/>
      <c r="AB204" s="2298"/>
      <c r="AC204" s="312"/>
      <c r="AD204" s="312"/>
      <c r="AE204" s="312"/>
      <c r="AF204" s="312"/>
      <c r="AG204" s="312"/>
      <c r="AH204" s="312"/>
      <c r="AI204" s="312"/>
      <c r="AJ204" s="312"/>
      <c r="AK204" s="312"/>
      <c r="AL204" s="312"/>
      <c r="AM204" s="312"/>
      <c r="AN204" s="312"/>
      <c r="AO204" s="312"/>
      <c r="AP204" s="312"/>
      <c r="AQ204" s="312"/>
      <c r="AR204" s="312"/>
      <c r="AS204" s="312"/>
      <c r="AT204" s="312"/>
      <c r="AU204" s="312"/>
      <c r="AV204" s="312"/>
      <c r="AW204" s="312"/>
      <c r="AX204" s="312"/>
      <c r="AY204" s="312"/>
      <c r="AZ204" s="694"/>
      <c r="BA204" s="393"/>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308"/>
      <c r="CC204" s="2163"/>
      <c r="CD204" s="2163"/>
      <c r="CE204" s="2163"/>
      <c r="CF204" s="2163"/>
      <c r="CG204" s="2163"/>
      <c r="CH204" s="2163"/>
      <c r="CI204" s="2163"/>
      <c r="CJ204" s="2163"/>
      <c r="CK204" s="2163"/>
      <c r="CL204" s="2163"/>
      <c r="CM204" s="2163"/>
      <c r="CN204" s="2163"/>
      <c r="CO204" s="2163"/>
      <c r="CP204" s="2163"/>
      <c r="CQ204" s="2163"/>
      <c r="CR204" s="2163"/>
      <c r="CS204" s="2163"/>
      <c r="CT204" s="2163"/>
      <c r="CU204" s="2163"/>
      <c r="CV204" s="2163"/>
      <c r="CW204" s="2163"/>
      <c r="CX204" s="2163"/>
      <c r="CY204" s="2163"/>
      <c r="CZ204" s="2163"/>
    </row>
    <row r="205" s="695" customFormat="true" ht="15" customHeight="true" x14ac:dyDescent="0.2">
      <c r="A205" s="1869"/>
      <c r="B205" s="2040"/>
      <c r="C205" s="1974"/>
      <c r="D205" s="1975"/>
      <c r="E205" s="1975"/>
      <c r="F205" s="1975"/>
      <c r="G205" s="1976"/>
      <c r="H205" s="1977"/>
      <c r="I205" s="1975"/>
      <c r="J205" s="1975"/>
      <c r="K205" s="1975"/>
      <c r="L205" s="1978"/>
      <c r="M205" s="1979"/>
      <c r="N205" s="1975"/>
      <c r="O205" s="1975"/>
      <c r="P205" s="1975"/>
      <c r="Q205" s="1976"/>
      <c r="R205" s="1977"/>
      <c r="S205" s="1975"/>
      <c r="T205" s="1975"/>
      <c r="U205" s="1975"/>
      <c r="V205" s="1975"/>
      <c r="W205" s="1975"/>
      <c r="X205" s="1975"/>
      <c r="Y205" s="1975"/>
      <c r="Z205" s="1975"/>
      <c r="AA205" s="1975"/>
      <c r="AB205" s="2304"/>
      <c r="AC205" s="312"/>
      <c r="AD205" s="312"/>
      <c r="AE205" s="312"/>
      <c r="AF205" s="312"/>
      <c r="AG205" s="312"/>
      <c r="AH205" s="312"/>
      <c r="AI205" s="312"/>
      <c r="AJ205" s="312"/>
      <c r="AK205" s="312"/>
      <c r="AL205" s="312"/>
      <c r="AM205" s="312"/>
      <c r="AN205" s="312"/>
      <c r="AO205" s="312"/>
      <c r="AP205" s="312"/>
      <c r="AQ205" s="312"/>
      <c r="AR205" s="312"/>
      <c r="AS205" s="312"/>
      <c r="AT205" s="312"/>
      <c r="AU205" s="312"/>
      <c r="AV205" s="312"/>
      <c r="AW205" s="312"/>
      <c r="AX205" s="312"/>
      <c r="AY205" s="312"/>
      <c r="AZ205" s="694"/>
      <c r="BA205" s="393"/>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358"/>
      <c r="CC205" s="2163"/>
      <c r="CD205" s="2163"/>
      <c r="CE205" s="2163"/>
      <c r="CF205" s="2163"/>
      <c r="CG205" s="2163"/>
      <c r="CH205" s="2163"/>
      <c r="CI205" s="2163"/>
      <c r="CJ205" s="2163"/>
      <c r="CK205" s="2163"/>
      <c r="CL205" s="2163"/>
      <c r="CM205" s="2163"/>
      <c r="CN205" s="2163"/>
      <c r="CO205" s="2163"/>
      <c r="CP205" s="2163"/>
      <c r="CQ205" s="2163"/>
      <c r="CR205" s="2163"/>
      <c r="CS205" s="2163"/>
      <c r="CT205" s="2163"/>
      <c r="CU205" s="2163"/>
      <c r="CV205" s="2163"/>
      <c r="CW205" s="2163"/>
      <c r="CX205" s="2163"/>
      <c r="CY205" s="2163"/>
      <c r="CZ205" s="2163"/>
    </row>
    <row r="206" s="693" customFormat="true" ht="250.15" customHeight="true" x14ac:dyDescent="0.2">
      <c r="B206" s="695"/>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447" t="str">
        <f>A1026</f>
        <v>Ethiopia</v>
      </c>
      <c r="B208" s="2448"/>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2016</v>
      </c>
      <c r="B209" s="139"/>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4" t="s">
        <v>111</v>
      </c>
      <c r="B210" s="14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5" t="s">
        <v>97</v>
      </c>
      <c r="B212" s="222"/>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DHS16</v>
      </c>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99"/>
      <c r="B216" s="697"/>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99"/>
      <c r="B217" s="698"/>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99"/>
      <c r="B218" s="697"/>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700"/>
      <c r="B219" s="70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135" customFormat="true" ht="15" customHeight="true" x14ac:dyDescent="0.2">
      <c r="A220" s="114" t="s">
        <v>86</v>
      </c>
      <c r="B220" s="206"/>
      <c r="C220" s="2449" t="s">
        <v>114</v>
      </c>
      <c r="D220" s="2450"/>
      <c r="E220" s="2450"/>
      <c r="F220" s="2450"/>
      <c r="G220" s="2451"/>
      <c r="H220" s="2809" t="s">
        <v>38</v>
      </c>
      <c r="I220" s="2810"/>
      <c r="J220" s="2810"/>
      <c r="K220" s="2810"/>
      <c r="L220" s="2811"/>
      <c r="M220" s="2812" t="s">
        <v>37</v>
      </c>
      <c r="N220" s="2813"/>
      <c r="O220" s="2813"/>
      <c r="P220" s="2813"/>
      <c r="Q220" s="2814"/>
      <c r="R220" s="2272" t="s">
        <v>137</v>
      </c>
      <c r="S220" s="2283"/>
      <c r="T220" s="2283"/>
      <c r="U220" s="2283"/>
      <c r="V220" s="2283"/>
      <c r="W220" s="2283"/>
      <c r="X220" s="2283"/>
      <c r="Y220" s="2283"/>
      <c r="Z220" s="2283"/>
      <c r="AA220" s="2283"/>
      <c r="AB220" s="2284"/>
      <c r="AC220" s="312"/>
      <c r="AD220" s="312"/>
      <c r="AE220" s="312"/>
      <c r="AF220" s="312"/>
      <c r="AG220" s="312"/>
      <c r="AH220" s="312"/>
      <c r="AI220" s="312"/>
      <c r="AJ220" s="312"/>
      <c r="AK220" s="312"/>
      <c r="AL220" s="312"/>
      <c r="AM220" s="312"/>
      <c r="AN220" s="312"/>
      <c r="AO220" s="312"/>
      <c r="AP220" s="312"/>
      <c r="AQ220" s="312"/>
      <c r="AR220" s="312"/>
      <c r="AS220" s="312"/>
      <c r="AT220" s="312"/>
      <c r="AU220" s="312"/>
      <c r="AV220" s="312"/>
      <c r="AW220" s="312"/>
      <c r="AX220" s="312"/>
      <c r="AY220" s="312"/>
      <c r="AZ220" s="694"/>
      <c r="BA220" s="217" t="s">
        <v>128</v>
      </c>
      <c r="BB220" s="114" t="s">
        <v>86</v>
      </c>
      <c r="BC220" s="2561" t="s">
        <v>114</v>
      </c>
      <c r="BD220" s="2562"/>
      <c r="BE220" s="2562"/>
      <c r="BF220" s="2562"/>
      <c r="BG220" s="2563"/>
      <c r="BH220" s="2564" t="s">
        <v>38</v>
      </c>
      <c r="BI220" s="2562"/>
      <c r="BJ220" s="2562"/>
      <c r="BK220" s="2562"/>
      <c r="BL220" s="2563"/>
      <c r="BM220" s="2564" t="s">
        <v>37</v>
      </c>
      <c r="BN220" s="2562"/>
      <c r="BO220" s="2562"/>
      <c r="BP220" s="2562"/>
      <c r="BQ220" s="2565"/>
      <c r="BR220" s="2082" t="s">
        <v>137</v>
      </c>
      <c r="BS220" s="2083"/>
      <c r="BT220" s="2083"/>
      <c r="BU220" s="2083"/>
      <c r="BV220" s="2083"/>
      <c r="BW220" s="2083"/>
      <c r="BX220" s="2083"/>
      <c r="BY220" s="2084"/>
      <c r="BZ220" s="313"/>
      <c r="CA220" s="313"/>
      <c r="CB220" s="313"/>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135" customFormat="true" ht="12.75" x14ac:dyDescent="0.2">
      <c r="A221" s="190" t="s">
        <v>87</v>
      </c>
      <c r="B221" s="247"/>
      <c r="C221" s="285" t="s">
        <v>0</v>
      </c>
      <c r="D221" s="286" t="s">
        <v>1</v>
      </c>
      <c r="E221" s="286" t="s">
        <v>2</v>
      </c>
      <c r="F221" s="286" t="s">
        <v>3</v>
      </c>
      <c r="G221" s="287" t="s">
        <v>4</v>
      </c>
      <c r="H221" s="1844" t="s">
        <v>0</v>
      </c>
      <c r="I221" s="1812" t="s">
        <v>1</v>
      </c>
      <c r="J221" s="1812" t="s">
        <v>2</v>
      </c>
      <c r="K221" s="1812" t="s">
        <v>3</v>
      </c>
      <c r="L221" s="1813" t="s">
        <v>4</v>
      </c>
      <c r="M221" s="1834" t="s">
        <v>0</v>
      </c>
      <c r="N221" s="1812" t="s">
        <v>1</v>
      </c>
      <c r="O221" s="1812" t="s">
        <v>2</v>
      </c>
      <c r="P221" s="1812" t="s">
        <v>3</v>
      </c>
      <c r="Q221" s="1856" t="s">
        <v>4</v>
      </c>
      <c r="R221" s="1844" t="s">
        <v>414</v>
      </c>
      <c r="S221" s="1812" t="s">
        <v>247</v>
      </c>
      <c r="T221" s="1812" t="s">
        <v>150</v>
      </c>
      <c r="U221" s="1812" t="s">
        <v>415</v>
      </c>
      <c r="V221" s="1812" t="s">
        <v>152</v>
      </c>
      <c r="W221" s="1812" t="s">
        <v>153</v>
      </c>
      <c r="X221" s="1812" t="s">
        <v>154</v>
      </c>
      <c r="Y221" s="1812" t="s">
        <v>416</v>
      </c>
      <c r="Z221" s="1812" t="s">
        <v>417</v>
      </c>
      <c r="AA221" s="1812" t="s">
        <v>157</v>
      </c>
      <c r="AB221" s="1814" t="s">
        <v>158</v>
      </c>
      <c r="AC221" s="312"/>
      <c r="AD221" s="312"/>
      <c r="AE221" s="312"/>
      <c r="AF221" s="312"/>
      <c r="AG221" s="312"/>
      <c r="AH221" s="312"/>
      <c r="AI221" s="312"/>
      <c r="AJ221" s="312"/>
      <c r="AK221" s="312"/>
      <c r="AL221" s="312"/>
      <c r="AM221" s="312"/>
      <c r="AN221" s="312"/>
      <c r="AO221" s="312"/>
      <c r="AP221" s="312"/>
      <c r="AQ221" s="312"/>
      <c r="AR221" s="312"/>
      <c r="AS221" s="312"/>
      <c r="AT221" s="312"/>
      <c r="AU221" s="312"/>
      <c r="AV221" s="312"/>
      <c r="AW221" s="312"/>
      <c r="AX221" s="312"/>
      <c r="AY221" s="312"/>
      <c r="AZ221" s="694"/>
      <c r="BA221" s="202" t="s">
        <v>117</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414</v>
      </c>
      <c r="BS221" s="176" t="s">
        <v>247</v>
      </c>
      <c r="BT221" s="176" t="s">
        <v>150</v>
      </c>
      <c r="BU221" s="176" t="s">
        <v>415</v>
      </c>
      <c r="BV221" s="176" t="s">
        <v>152</v>
      </c>
      <c r="BW221" s="176" t="s">
        <v>153</v>
      </c>
      <c r="BX221" s="176" t="s">
        <v>154</v>
      </c>
      <c r="BY221" s="177" t="s">
        <v>416</v>
      </c>
      <c r="BZ221" s="177" t="s">
        <v>417</v>
      </c>
      <c r="CA221" s="177" t="s">
        <v>157</v>
      </c>
      <c r="CB221" s="177" t="s">
        <v>158</v>
      </c>
      <c r="CC221" s="2164"/>
      <c r="CD221" s="2164"/>
      <c r="CE221" s="2164"/>
      <c r="CF221" s="2164"/>
      <c r="CG221" s="2164"/>
      <c r="CH221" s="2164"/>
      <c r="CI221" s="2164"/>
      <c r="CJ221" s="2164"/>
      <c r="CK221" s="2164"/>
      <c r="CL221" s="2164"/>
      <c r="CM221" s="2164"/>
      <c r="CN221" s="2164"/>
      <c r="CO221" s="2164"/>
      <c r="CP221" s="2164"/>
      <c r="CQ221" s="2164"/>
      <c r="CR221" s="2164"/>
      <c r="CS221" s="2164"/>
      <c r="CT221" s="2164"/>
      <c r="CU221" s="2164"/>
      <c r="CV221" s="2164"/>
      <c r="CW221" s="2164"/>
      <c r="CX221" s="2164"/>
      <c r="CY221" s="2164"/>
      <c r="CZ221" s="2164"/>
    </row>
    <row r="222" s="135" customFormat="true" ht="15" customHeight="true" x14ac:dyDescent="0.2">
      <c r="A222" s="2804" t="s">
        <v>36</v>
      </c>
      <c r="B222" s="2041" t="s">
        <v>15</v>
      </c>
      <c r="C222" s="1980">
        <v>1.3900871560821677</v>
      </c>
      <c r="D222" s="1981">
        <v>2.8870554607573395</v>
      </c>
      <c r="E222" s="1981">
        <v>4.4857547790373831</v>
      </c>
      <c r="F222" s="1981">
        <v>5.8373388302162246</v>
      </c>
      <c r="G222" s="1982">
        <v>20.728584963484757</v>
      </c>
      <c r="H222" s="1983">
        <v>5.573743531681413</v>
      </c>
      <c r="I222" s="1981">
        <v>14.709021895251862</v>
      </c>
      <c r="J222" s="1981">
        <v>22.783751380243999</v>
      </c>
      <c r="K222" s="1981">
        <v>27.391086114217238</v>
      </c>
      <c r="L222" s="1984">
        <v>46.483471472698525</v>
      </c>
      <c r="M222" s="1985">
        <v>0.87321006831395676</v>
      </c>
      <c r="N222" s="1981">
        <v>2.9094105863415578</v>
      </c>
      <c r="O222" s="1981">
        <v>3.7262640834333927</v>
      </c>
      <c r="P222" s="1981">
        <v>5.1281913447014755</v>
      </c>
      <c r="Q222" s="1982">
        <v>7.6176625580522943</v>
      </c>
      <c r="R222" s="1983">
        <v>38.207408155162497</v>
      </c>
      <c r="S222" s="1981">
        <v>4.8905563923645339</v>
      </c>
      <c r="T222" s="1981">
        <v>3.6456965837022981</v>
      </c>
      <c r="U222" s="1981">
        <v>10.585464916506018</v>
      </c>
      <c r="V222" s="1981">
        <v>6.1744272117661696</v>
      </c>
      <c r="W222" s="1981">
        <v>7.1917053499662238</v>
      </c>
      <c r="X222" s="1981">
        <v>7.2769610541581891</v>
      </c>
      <c r="Y222" s="1981">
        <v>5.4949916446191374</v>
      </c>
      <c r="Z222" s="1981">
        <v>8.5794228194683981</v>
      </c>
      <c r="AA222" s="1981">
        <v>2.4589462799564719</v>
      </c>
      <c r="AB222" s="2305">
        <v>8.2615014770238258</v>
      </c>
      <c r="AC222" s="312"/>
      <c r="AD222" s="312"/>
      <c r="AE222" s="312"/>
      <c r="AF222" s="312"/>
      <c r="AG222" s="312"/>
      <c r="AH222" s="312"/>
      <c r="AI222" s="312"/>
      <c r="AJ222" s="312"/>
      <c r="AK222" s="312"/>
      <c r="AL222" s="312"/>
      <c r="AM222" s="312"/>
      <c r="AN222" s="312"/>
      <c r="AO222" s="312"/>
      <c r="AP222" s="312"/>
      <c r="AQ222" s="312"/>
      <c r="AR222" s="312"/>
      <c r="AS222" s="312"/>
      <c r="AT222" s="312"/>
      <c r="AU222" s="312"/>
      <c r="AV222" s="312"/>
      <c r="AW222" s="312"/>
      <c r="AX222" s="312"/>
      <c r="AY222" s="312"/>
      <c r="AZ222" s="694"/>
      <c r="BA222" s="2573" t="s">
        <v>36</v>
      </c>
      <c r="BB222" s="160" t="s">
        <v>15</v>
      </c>
      <c r="BC222" s="370">
        <v>215.95989700000007</v>
      </c>
      <c r="BD222" s="374">
        <v>450.13493299999993</v>
      </c>
      <c r="BE222" s="374">
        <v>700.90481599999976</v>
      </c>
      <c r="BF222" s="374">
        <v>902.00516800000037</v>
      </c>
      <c r="BG222" s="378">
        <v>3223.8574270000022</v>
      </c>
      <c r="BH222" s="382">
        <v>135.13969100000003</v>
      </c>
      <c r="BI222" s="374">
        <v>356.90672699999999</v>
      </c>
      <c r="BJ222" s="374">
        <v>546.67599699999982</v>
      </c>
      <c r="BK222" s="374">
        <v>666.62024200000008</v>
      </c>
      <c r="BL222" s="378">
        <v>1129.2439700000007</v>
      </c>
      <c r="BM222" s="382">
        <v>114.55804099999999</v>
      </c>
      <c r="BN222" s="374">
        <v>382.44268299999999</v>
      </c>
      <c r="BO222" s="374">
        <v>490.85161499999992</v>
      </c>
      <c r="BP222" s="374">
        <v>671.40269499999999</v>
      </c>
      <c r="BQ222" s="378">
        <v>999.02058000000034</v>
      </c>
      <c r="BR222" s="382">
        <v>1070.0213990000009</v>
      </c>
      <c r="BS222" s="374">
        <v>30.738511000000006</v>
      </c>
      <c r="BT222" s="374">
        <v>646.89433600000007</v>
      </c>
      <c r="BU222" s="374">
        <v>84.291026000000016</v>
      </c>
      <c r="BV222" s="374">
        <v>24.233028000000001</v>
      </c>
      <c r="BW222" s="374">
        <v>14.715091000000001</v>
      </c>
      <c r="BX222" s="374">
        <v>13.167020000000001</v>
      </c>
      <c r="BY222" s="386">
        <v>1659.8493709999998</v>
      </c>
      <c r="BZ222" s="386">
        <v>1454.7707989999997</v>
      </c>
      <c r="CA222" s="386">
        <v>65.295776999999987</v>
      </c>
      <c r="CB222" s="386">
        <v>428.88588299999986</v>
      </c>
      <c r="CC222" s="2165"/>
      <c r="CD222" s="2165"/>
      <c r="CE222" s="2165"/>
      <c r="CF222" s="2165"/>
      <c r="CG222" s="2165"/>
      <c r="CH222" s="2165"/>
      <c r="CI222" s="2165"/>
      <c r="CJ222" s="2165"/>
      <c r="CK222" s="2165"/>
      <c r="CL222" s="2165"/>
      <c r="CM222" s="2165"/>
      <c r="CN222" s="2165"/>
      <c r="CO222" s="2165"/>
      <c r="CP222" s="2165"/>
      <c r="CQ222" s="2165"/>
      <c r="CR222" s="2165"/>
      <c r="CS222" s="2165"/>
      <c r="CT222" s="2165"/>
      <c r="CU222" s="2165"/>
      <c r="CV222" s="2165"/>
      <c r="CW222" s="2165"/>
      <c r="CX222" s="2165"/>
      <c r="CY222" s="2165"/>
      <c r="CZ222" s="2166"/>
    </row>
    <row r="223" s="135" customFormat="true" ht="15" customHeight="true" x14ac:dyDescent="0.2">
      <c r="A223" s="2805"/>
      <c r="B223" s="2042" t="s">
        <v>16</v>
      </c>
      <c r="C223" s="1986">
        <v>38.977142005981712</v>
      </c>
      <c r="D223" s="1987">
        <v>46.581402158701778</v>
      </c>
      <c r="E223" s="1987">
        <v>51.637692089026253</v>
      </c>
      <c r="F223" s="1987">
        <v>58.872292963225902</v>
      </c>
      <c r="G223" s="1988">
        <v>60.27190675418305</v>
      </c>
      <c r="H223" s="1989">
        <v>55.014491865304379</v>
      </c>
      <c r="I223" s="1987">
        <v>67.011755988690012</v>
      </c>
      <c r="J223" s="1987">
        <v>63.587028940985299</v>
      </c>
      <c r="K223" s="1987">
        <v>56.879809456297259</v>
      </c>
      <c r="L223" s="1990">
        <v>43.454397800988929</v>
      </c>
      <c r="M223" s="1991">
        <v>38.247793209537619</v>
      </c>
      <c r="N223" s="1987">
        <v>45.253065980737759</v>
      </c>
      <c r="O223" s="1987">
        <v>48.46755208680004</v>
      </c>
      <c r="P223" s="1987">
        <v>56.674985634564756</v>
      </c>
      <c r="Q223" s="1988">
        <v>62.229784782179365</v>
      </c>
      <c r="R223" s="1989">
        <v>54.636225143803486</v>
      </c>
      <c r="S223" s="1987">
        <v>26.314412312508829</v>
      </c>
      <c r="T223" s="1987">
        <v>74.891513458388431</v>
      </c>
      <c r="U223" s="1987">
        <v>49.796555278469114</v>
      </c>
      <c r="V223" s="1987">
        <v>38.34049169093467</v>
      </c>
      <c r="W223" s="1987">
        <v>51.611988181493921</v>
      </c>
      <c r="X223" s="1987">
        <v>23.41307568822177</v>
      </c>
      <c r="Y223" s="1987">
        <v>45.048423170865242</v>
      </c>
      <c r="Z223" s="1987">
        <v>44.0464655568897</v>
      </c>
      <c r="AA223" s="1987">
        <v>36.68614538922327</v>
      </c>
      <c r="AB223" s="2306">
        <v>40.987937000634176</v>
      </c>
      <c r="AC223" s="312"/>
      <c r="AD223" s="312"/>
      <c r="AE223" s="312"/>
      <c r="AF223" s="312"/>
      <c r="AG223" s="312"/>
      <c r="AH223" s="312"/>
      <c r="AI223" s="312"/>
      <c r="AJ223" s="312"/>
      <c r="AK223" s="312"/>
      <c r="AL223" s="312"/>
      <c r="AM223" s="312"/>
      <c r="AN223" s="312"/>
      <c r="AO223" s="312"/>
      <c r="AP223" s="312"/>
      <c r="AQ223" s="312"/>
      <c r="AR223" s="312"/>
      <c r="AS223" s="312"/>
      <c r="AT223" s="312"/>
      <c r="AU223" s="312"/>
      <c r="AV223" s="312"/>
      <c r="AW223" s="312"/>
      <c r="AX223" s="312"/>
      <c r="AY223" s="312"/>
      <c r="AZ223" s="694"/>
      <c r="BA223" s="2574"/>
      <c r="BB223" s="161" t="s">
        <v>16</v>
      </c>
      <c r="BC223" s="371">
        <v>6055.3754030000046</v>
      </c>
      <c r="BD223" s="375">
        <v>7262.7341679999872</v>
      </c>
      <c r="BE223" s="375">
        <v>8068.4542190000011</v>
      </c>
      <c r="BF223" s="375">
        <v>9097.144101000009</v>
      </c>
      <c r="BG223" s="379">
        <v>9373.9169639999782</v>
      </c>
      <c r="BH223" s="383">
        <v>1333.8685909999997</v>
      </c>
      <c r="BI223" s="375">
        <v>1626.0052280000004</v>
      </c>
      <c r="BJ223" s="375">
        <v>1525.7146140000018</v>
      </c>
      <c r="BK223" s="375">
        <v>1384.2909400000015</v>
      </c>
      <c r="BL223" s="379">
        <v>1055.6573150000002</v>
      </c>
      <c r="BM223" s="383">
        <v>5017.7986050000054</v>
      </c>
      <c r="BN223" s="375">
        <v>5948.5258109999904</v>
      </c>
      <c r="BO223" s="375">
        <v>6384.5115869999963</v>
      </c>
      <c r="BP223" s="375">
        <v>7420.1088720000062</v>
      </c>
      <c r="BQ223" s="379">
        <v>8161.143291999997</v>
      </c>
      <c r="BR223" s="383">
        <v>1530.1202800000028</v>
      </c>
      <c r="BS223" s="375">
        <v>165.39342099999993</v>
      </c>
      <c r="BT223" s="375">
        <v>13288.789880999968</v>
      </c>
      <c r="BU223" s="375">
        <v>396.52511900000042</v>
      </c>
      <c r="BV223" s="375">
        <v>150.47650200000012</v>
      </c>
      <c r="BW223" s="375">
        <v>105.60431299999999</v>
      </c>
      <c r="BX223" s="375">
        <v>42.363897999999978</v>
      </c>
      <c r="BY223" s="387">
        <v>13607.590638999984</v>
      </c>
      <c r="BZ223" s="387">
        <v>7468.7439049999866</v>
      </c>
      <c r="CA223" s="387">
        <v>974.17759300000023</v>
      </c>
      <c r="CB223" s="387">
        <v>2127.8393040000005</v>
      </c>
      <c r="CC223" s="2167"/>
      <c r="CD223" s="2167"/>
      <c r="CE223" s="2167"/>
      <c r="CF223" s="2167"/>
      <c r="CG223" s="2167"/>
      <c r="CH223" s="2167"/>
      <c r="CI223" s="2167"/>
      <c r="CJ223" s="2167"/>
      <c r="CK223" s="2167"/>
      <c r="CL223" s="2167"/>
      <c r="CM223" s="2167"/>
      <c r="CN223" s="2167"/>
      <c r="CO223" s="2167"/>
      <c r="CP223" s="2167"/>
      <c r="CQ223" s="2167"/>
      <c r="CR223" s="2167"/>
      <c r="CS223" s="2167"/>
      <c r="CT223" s="2167"/>
      <c r="CU223" s="2167"/>
      <c r="CV223" s="2167"/>
      <c r="CW223" s="2167"/>
      <c r="CX223" s="2167"/>
      <c r="CY223" s="2167"/>
      <c r="CZ223" s="2168"/>
    </row>
    <row r="224" s="135" customFormat="true" ht="15" customHeight="true" x14ac:dyDescent="0.2">
      <c r="A224" s="2806"/>
      <c r="B224" s="2043" t="s">
        <v>20</v>
      </c>
      <c r="C224" s="1986">
        <v>59.632770837936356</v>
      </c>
      <c r="D224" s="1987">
        <v>50.53154238054065</v>
      </c>
      <c r="E224" s="1987">
        <v>43.876553131936575</v>
      </c>
      <c r="F224" s="1987">
        <v>35.290368206558128</v>
      </c>
      <c r="G224" s="1988">
        <v>18.999508282332091</v>
      </c>
      <c r="H224" s="1989">
        <v>39.411764603014163</v>
      </c>
      <c r="I224" s="1987">
        <v>18.279222116058271</v>
      </c>
      <c r="J224" s="1987">
        <v>13.629219678770541</v>
      </c>
      <c r="K224" s="1987">
        <v>15.729104429485369</v>
      </c>
      <c r="L224" s="1990">
        <v>10.062130726312439</v>
      </c>
      <c r="M224" s="1991">
        <v>60.878996722148784</v>
      </c>
      <c r="N224" s="1987">
        <v>51.837523432920804</v>
      </c>
      <c r="O224" s="1987">
        <v>47.806183829766709</v>
      </c>
      <c r="P224" s="1987">
        <v>38.196823020733994</v>
      </c>
      <c r="Q224" s="1988">
        <v>30.152552659768183</v>
      </c>
      <c r="R224" s="1989">
        <v>7.1563667010337673</v>
      </c>
      <c r="S224" s="1987">
        <v>68.795031295126847</v>
      </c>
      <c r="T224" s="1987">
        <v>21.462789957909266</v>
      </c>
      <c r="U224" s="1987">
        <v>39.617979805024781</v>
      </c>
      <c r="V224" s="1987">
        <v>55.485081097299251</v>
      </c>
      <c r="W224" s="1987">
        <v>41.196306468540115</v>
      </c>
      <c r="X224" s="1987">
        <v>69.309963257619955</v>
      </c>
      <c r="Y224" s="1987">
        <v>49.45658518451576</v>
      </c>
      <c r="Z224" s="1987">
        <v>47.374111623641525</v>
      </c>
      <c r="AA224" s="1987">
        <v>60.854908330820564</v>
      </c>
      <c r="AB224" s="2306">
        <v>50.750561522342075</v>
      </c>
      <c r="AC224" s="312"/>
      <c r="AD224" s="312"/>
      <c r="AE224" s="312"/>
      <c r="AF224" s="312"/>
      <c r="AG224" s="312"/>
      <c r="AH224" s="312"/>
      <c r="AI224" s="312"/>
      <c r="AJ224" s="312"/>
      <c r="AK224" s="312"/>
      <c r="AL224" s="312"/>
      <c r="AM224" s="312"/>
      <c r="AN224" s="312"/>
      <c r="AO224" s="312"/>
      <c r="AP224" s="312"/>
      <c r="AQ224" s="312"/>
      <c r="AR224" s="312"/>
      <c r="AS224" s="312"/>
      <c r="AT224" s="312"/>
      <c r="AU224" s="312"/>
      <c r="AV224" s="312"/>
      <c r="AW224" s="312"/>
      <c r="AX224" s="312"/>
      <c r="AY224" s="312"/>
      <c r="AZ224" s="694"/>
      <c r="BA224" s="2574"/>
      <c r="BB224" s="161" t="s">
        <v>20</v>
      </c>
      <c r="BC224" s="371">
        <v>9264.3738139999841</v>
      </c>
      <c r="BD224" s="375">
        <v>7878.6198439999935</v>
      </c>
      <c r="BE224" s="375">
        <v>6855.7665130000023</v>
      </c>
      <c r="BF224" s="375">
        <v>5453.1860200000119</v>
      </c>
      <c r="BG224" s="379">
        <v>2954.9390849999982</v>
      </c>
      <c r="BH224" s="383">
        <v>955.56848999999943</v>
      </c>
      <c r="BI224" s="375">
        <v>443.53576900000002</v>
      </c>
      <c r="BJ224" s="375">
        <v>327.02109200000012</v>
      </c>
      <c r="BK224" s="375">
        <v>382.8011549999996</v>
      </c>
      <c r="BL224" s="379">
        <v>244.44388700000013</v>
      </c>
      <c r="BM224" s="383">
        <v>7986.8279760000059</v>
      </c>
      <c r="BN224" s="375">
        <v>6814.0542400000095</v>
      </c>
      <c r="BO224" s="375">
        <v>6297.3911710000039</v>
      </c>
      <c r="BP224" s="375">
        <v>5000.876175000004</v>
      </c>
      <c r="BQ224" s="379">
        <v>3954.3653210000025</v>
      </c>
      <c r="BR224" s="383">
        <v>200.41834500000004</v>
      </c>
      <c r="BS224" s="375">
        <v>432.39596000000034</v>
      </c>
      <c r="BT224" s="375">
        <v>3808.3688369999973</v>
      </c>
      <c r="BU224" s="375">
        <v>315.47411399999993</v>
      </c>
      <c r="BV224" s="375">
        <v>217.76457600000023</v>
      </c>
      <c r="BW224" s="375">
        <v>84.292580000000072</v>
      </c>
      <c r="BX224" s="375">
        <v>125.41027300000013</v>
      </c>
      <c r="BY224" s="387">
        <v>14939.145884000005</v>
      </c>
      <c r="BZ224" s="387">
        <v>8032.996586000002</v>
      </c>
      <c r="CA224" s="387">
        <v>1615.9639420000021</v>
      </c>
      <c r="CB224" s="387">
        <v>2634.6541790000001</v>
      </c>
      <c r="CC224" s="2167"/>
      <c r="CD224" s="2167"/>
      <c r="CE224" s="2167"/>
      <c r="CF224" s="2167"/>
      <c r="CG224" s="2167"/>
      <c r="CH224" s="2167"/>
      <c r="CI224" s="2167"/>
      <c r="CJ224" s="2167"/>
      <c r="CK224" s="2167"/>
      <c r="CL224" s="2167"/>
      <c r="CM224" s="2167"/>
      <c r="CN224" s="2167"/>
      <c r="CO224" s="2167"/>
      <c r="CP224" s="2167"/>
      <c r="CQ224" s="2167"/>
      <c r="CR224" s="2167"/>
      <c r="CS224" s="2167"/>
      <c r="CT224" s="2167"/>
      <c r="CU224" s="2167"/>
      <c r="CV224" s="2167"/>
      <c r="CW224" s="2167"/>
      <c r="CX224" s="2167"/>
      <c r="CY224" s="2167"/>
      <c r="CZ224" s="2168"/>
    </row>
    <row r="225" s="135" customFormat="true" ht="15" customHeight="true" x14ac:dyDescent="0.2">
      <c r="A225" s="2807" t="s">
        <v>346</v>
      </c>
      <c r="B225" s="2044" t="s">
        <v>419</v>
      </c>
      <c r="C225" s="1986">
        <v>1.4178401766835687</v>
      </c>
      <c r="D225" s="1987">
        <v>1.3510783645591835</v>
      </c>
      <c r="E225" s="1987">
        <v>1.3721925642638082</v>
      </c>
      <c r="F225" s="1987">
        <v>2.1709387508222489</v>
      </c>
      <c r="G225" s="1988">
        <v>11.717434448169522</v>
      </c>
      <c r="H225" s="1989">
        <v>2.6270385059972186</v>
      </c>
      <c r="I225" s="1987">
        <v>2.5782225053391969</v>
      </c>
      <c r="J225" s="1987">
        <v>9.6712007220073968</v>
      </c>
      <c r="K225" s="1987">
        <v>11.189871610276546</v>
      </c>
      <c r="L225" s="1990">
        <v>40.310989862819824</v>
      </c>
      <c r="M225" s="1991">
        <v>1.3947049136139906</v>
      </c>
      <c r="N225" s="1987">
        <v>1.5389060783561852</v>
      </c>
      <c r="O225" s="1987">
        <v>0.94400456203845196</v>
      </c>
      <c r="P225" s="1987">
        <v>1.6583706758341679</v>
      </c>
      <c r="Q225" s="1988">
        <v>3.567083948494751</v>
      </c>
      <c r="R225" s="1989">
        <v>25.239887193167405</v>
      </c>
      <c r="S225" s="1987">
        <v>1.3166219063723068</v>
      </c>
      <c r="T225" s="1987">
        <v>1.5651801102814265</v>
      </c>
      <c r="U225" s="1987">
        <v>8.4279189958042533</v>
      </c>
      <c r="V225" s="1987">
        <v>4.4151231819111114</v>
      </c>
      <c r="W225" s="1987">
        <v>3.3318638690464946</v>
      </c>
      <c r="X225" s="1987">
        <v>5.5934704705935427</v>
      </c>
      <c r="Y225" s="1987">
        <v>3.1917899706133666</v>
      </c>
      <c r="Z225" s="1987">
        <v>2.0387136829491408</v>
      </c>
      <c r="AA225" s="1987">
        <v>4.1291907898404725</v>
      </c>
      <c r="AB225" s="2306">
        <v>5.5849382131246097</v>
      </c>
      <c r="AC225" s="312"/>
      <c r="AD225" s="312"/>
      <c r="AE225" s="312"/>
      <c r="AF225" s="312"/>
      <c r="AG225" s="312"/>
      <c r="AH225" s="312"/>
      <c r="AI225" s="312"/>
      <c r="AJ225" s="312"/>
      <c r="AK225" s="312"/>
      <c r="AL225" s="312"/>
      <c r="AM225" s="312"/>
      <c r="AN225" s="312"/>
      <c r="AO225" s="312"/>
      <c r="AP225" s="312"/>
      <c r="AQ225" s="312"/>
      <c r="AR225" s="312"/>
      <c r="AS225" s="312"/>
      <c r="AT225" s="312"/>
      <c r="AU225" s="312"/>
      <c r="AV225" s="312"/>
      <c r="AW225" s="312"/>
      <c r="AX225" s="312"/>
      <c r="AY225" s="312"/>
      <c r="AZ225" s="694"/>
      <c r="BA225" s="2574" t="s">
        <v>70</v>
      </c>
      <c r="BB225" s="161" t="s">
        <v>71</v>
      </c>
      <c r="BC225" s="1231" t="s">
        <v>35</v>
      </c>
      <c r="BD225" s="1251" t="s">
        <v>35</v>
      </c>
      <c r="BE225" s="1251" t="s">
        <v>35</v>
      </c>
      <c r="BF225" s="1251" t="s">
        <v>35</v>
      </c>
      <c r="BG225" s="1272" t="s">
        <v>35</v>
      </c>
      <c r="BH225" s="1293" t="s">
        <v>35</v>
      </c>
      <c r="BI225" s="1251" t="s">
        <v>35</v>
      </c>
      <c r="BJ225" s="1251" t="s">
        <v>35</v>
      </c>
      <c r="BK225" s="1251" t="s">
        <v>35</v>
      </c>
      <c r="BL225" s="1272" t="s">
        <v>35</v>
      </c>
      <c r="BM225" s="1293" t="s">
        <v>35</v>
      </c>
      <c r="BN225" s="1251" t="s">
        <v>35</v>
      </c>
      <c r="BO225" s="1251" t="s">
        <v>35</v>
      </c>
      <c r="BP225" s="1251" t="s">
        <v>35</v>
      </c>
      <c r="BQ225" s="1272" t="s">
        <v>35</v>
      </c>
      <c r="BR225" s="1293" t="s">
        <v>35</v>
      </c>
      <c r="BS225" s="1251" t="s">
        <v>35</v>
      </c>
      <c r="BT225" s="1251" t="s">
        <v>35</v>
      </c>
      <c r="BU225" s="1251" t="s">
        <v>35</v>
      </c>
      <c r="BV225" s="1251" t="s">
        <v>35</v>
      </c>
      <c r="BW225" s="1251" t="s">
        <v>35</v>
      </c>
      <c r="BX225" s="1251" t="s">
        <v>35</v>
      </c>
      <c r="BY225" s="1312" t="s">
        <v>35</v>
      </c>
      <c r="BZ225" s="1312" t="s">
        <v>35</v>
      </c>
      <c r="CA225" s="1312" t="s">
        <v>35</v>
      </c>
      <c r="CB225" s="1312" t="s">
        <v>35</v>
      </c>
      <c r="CC225" s="2168"/>
      <c r="CD225" s="2168"/>
      <c r="CE225" s="2168"/>
      <c r="CF225" s="2168"/>
      <c r="CG225" s="2168"/>
      <c r="CH225" s="2168"/>
      <c r="CI225" s="2168"/>
      <c r="CJ225" s="2168"/>
      <c r="CK225" s="2168"/>
      <c r="CL225" s="2168"/>
      <c r="CM225" s="2168"/>
      <c r="CN225" s="2168"/>
      <c r="CO225" s="2168"/>
      <c r="CP225" s="2168"/>
      <c r="CQ225" s="2168"/>
      <c r="CR225" s="2168"/>
      <c r="CS225" s="2168"/>
      <c r="CT225" s="2168"/>
      <c r="CU225" s="2168"/>
      <c r="CV225" s="2168"/>
      <c r="CW225" s="2168"/>
      <c r="CX225" s="2168"/>
      <c r="CY225" s="2168"/>
      <c r="CZ225" s="2168"/>
    </row>
    <row r="226" s="135" customFormat="true" ht="15" customHeight="true" x14ac:dyDescent="0.2">
      <c r="A226" s="2805"/>
      <c r="B226" s="2042" t="s">
        <v>420</v>
      </c>
      <c r="C226" s="1986">
        <v>38.700343710888994</v>
      </c>
      <c r="D226" s="1987">
        <v>48.003102790632354</v>
      </c>
      <c r="E226" s="1987">
        <v>54.731146691059138</v>
      </c>
      <c r="F226" s="1987">
        <v>61.800677900742087</v>
      </c>
      <c r="G226" s="1988">
        <v>68.883537631664581</v>
      </c>
      <c r="H226" s="1989">
        <v>57.841503968171857</v>
      </c>
      <c r="I226" s="1987">
        <v>77.958287434149057</v>
      </c>
      <c r="J226" s="1987">
        <v>75.87333641874875</v>
      </c>
      <c r="K226" s="1987">
        <v>72.827955380142996</v>
      </c>
      <c r="L226" s="1990">
        <v>49.345265870759178</v>
      </c>
      <c r="M226" s="1991">
        <v>37.51339976454112</v>
      </c>
      <c r="N226" s="1987">
        <v>46.465482628899913</v>
      </c>
      <c r="O226" s="1987">
        <v>51.179385770217131</v>
      </c>
      <c r="P226" s="1987">
        <v>59.660290205818342</v>
      </c>
      <c r="Q226" s="1988">
        <v>65.864436274122042</v>
      </c>
      <c r="R226" s="1989">
        <v>67.2945306295275</v>
      </c>
      <c r="S226" s="1987">
        <v>29.529295930530758</v>
      </c>
      <c r="T226" s="1987">
        <v>76.92742740623342</v>
      </c>
      <c r="U226" s="1987">
        <v>51.954101199170879</v>
      </c>
      <c r="V226" s="1987">
        <v>39.758024605093645</v>
      </c>
      <c r="W226" s="1987">
        <v>55.221908411207487</v>
      </c>
      <c r="X226" s="1987">
        <v>24.972570555389868</v>
      </c>
      <c r="Y226" s="1987">
        <v>46.798538024472599</v>
      </c>
      <c r="Z226" s="1987">
        <v>50.545790317818387</v>
      </c>
      <c r="AA226" s="1987">
        <v>34.802523963795082</v>
      </c>
      <c r="AB226" s="2306">
        <v>43.664500264533388</v>
      </c>
      <c r="AC226" s="312"/>
      <c r="AD226" s="312"/>
      <c r="AE226" s="312"/>
      <c r="AF226" s="312"/>
      <c r="AG226" s="312"/>
      <c r="AH226" s="312"/>
      <c r="AI226" s="312"/>
      <c r="AJ226" s="312"/>
      <c r="AK226" s="312"/>
      <c r="AL226" s="312"/>
      <c r="AM226" s="312"/>
      <c r="AN226" s="312"/>
      <c r="AO226" s="312"/>
      <c r="AP226" s="312"/>
      <c r="AQ226" s="312"/>
      <c r="AR226" s="312"/>
      <c r="AS226" s="312"/>
      <c r="AT226" s="312"/>
      <c r="AU226" s="312"/>
      <c r="AV226" s="312"/>
      <c r="AW226" s="312"/>
      <c r="AX226" s="312"/>
      <c r="AY226" s="312"/>
      <c r="AZ226" s="694"/>
      <c r="BA226" s="2574"/>
      <c r="BB226" s="161" t="s">
        <v>72</v>
      </c>
      <c r="BC226" s="1231" t="s">
        <v>35</v>
      </c>
      <c r="BD226" s="1251" t="s">
        <v>35</v>
      </c>
      <c r="BE226" s="1251" t="s">
        <v>35</v>
      </c>
      <c r="BF226" s="1251" t="s">
        <v>35</v>
      </c>
      <c r="BG226" s="1272" t="s">
        <v>35</v>
      </c>
      <c r="BH226" s="1293" t="s">
        <v>35</v>
      </c>
      <c r="BI226" s="1251" t="s">
        <v>35</v>
      </c>
      <c r="BJ226" s="1251" t="s">
        <v>35</v>
      </c>
      <c r="BK226" s="1251" t="s">
        <v>35</v>
      </c>
      <c r="BL226" s="1272" t="s">
        <v>35</v>
      </c>
      <c r="BM226" s="1293" t="s">
        <v>35</v>
      </c>
      <c r="BN226" s="1251" t="s">
        <v>35</v>
      </c>
      <c r="BO226" s="1251" t="s">
        <v>35</v>
      </c>
      <c r="BP226" s="1251" t="s">
        <v>35</v>
      </c>
      <c r="BQ226" s="1272" t="s">
        <v>35</v>
      </c>
      <c r="BR226" s="1293" t="s">
        <v>35</v>
      </c>
      <c r="BS226" s="1251" t="s">
        <v>35</v>
      </c>
      <c r="BT226" s="1251" t="s">
        <v>35</v>
      </c>
      <c r="BU226" s="1251" t="s">
        <v>35</v>
      </c>
      <c r="BV226" s="1251" t="s">
        <v>35</v>
      </c>
      <c r="BW226" s="1251" t="s">
        <v>35</v>
      </c>
      <c r="BX226" s="1251" t="s">
        <v>35</v>
      </c>
      <c r="BY226" s="1312" t="s">
        <v>35</v>
      </c>
      <c r="BZ226" s="1312" t="s">
        <v>35</v>
      </c>
      <c r="CA226" s="1312" t="s">
        <v>35</v>
      </c>
      <c r="CB226" s="1312" t="s">
        <v>35</v>
      </c>
      <c r="CC226" s="2168"/>
      <c r="CD226" s="2168"/>
      <c r="CE226" s="2168"/>
      <c r="CF226" s="2168"/>
      <c r="CG226" s="2168"/>
      <c r="CH226" s="2168"/>
      <c r="CI226" s="2168"/>
      <c r="CJ226" s="2168"/>
      <c r="CK226" s="2168"/>
      <c r="CL226" s="2168"/>
      <c r="CM226" s="2168"/>
      <c r="CN226" s="2168"/>
      <c r="CO226" s="2168"/>
      <c r="CP226" s="2168"/>
      <c r="CQ226" s="2168"/>
      <c r="CR226" s="2168"/>
      <c r="CS226" s="2168"/>
      <c r="CT226" s="2168"/>
      <c r="CU226" s="2168"/>
      <c r="CV226" s="2168"/>
      <c r="CW226" s="2168"/>
      <c r="CX226" s="2168"/>
      <c r="CY226" s="2168"/>
      <c r="CZ226" s="2168"/>
    </row>
    <row r="227" s="135" customFormat="true" ht="15" customHeight="true" x14ac:dyDescent="0.2">
      <c r="A227" s="2805"/>
      <c r="B227" s="2042" t="s">
        <v>348</v>
      </c>
      <c r="C227" s="1986">
        <v>56.17836688756789</v>
      </c>
      <c r="D227" s="1987">
        <v>48.709559254374376</v>
      </c>
      <c r="E227" s="1987">
        <v>42.279692097227709</v>
      </c>
      <c r="F227" s="1987">
        <v>34.015850709024342</v>
      </c>
      <c r="G227" s="1988">
        <v>17.881661036667388</v>
      </c>
      <c r="H227" s="1989">
        <v>36.366189417248933</v>
      </c>
      <c r="I227" s="1987">
        <v>17.1294267142226</v>
      </c>
      <c r="J227" s="1987">
        <v>12.60589539832849</v>
      </c>
      <c r="K227" s="1987">
        <v>14.938296425942536</v>
      </c>
      <c r="L227" s="1990">
        <v>9.441675370114341</v>
      </c>
      <c r="M227" s="1991">
        <v>56.970385223644207</v>
      </c>
      <c r="N227" s="1987">
        <v>50.020756561014025</v>
      </c>
      <c r="O227" s="1987">
        <v>45.943021346215481</v>
      </c>
      <c r="P227" s="1987">
        <v>37.043774486508326</v>
      </c>
      <c r="Q227" s="1988">
        <v>29.173041866351713</v>
      </c>
      <c r="R227" s="1989">
        <v>5.7610512860257357</v>
      </c>
      <c r="S227" s="1987">
        <v>55.935316566603589</v>
      </c>
      <c r="T227" s="1987">
        <v>19.989674987228934</v>
      </c>
      <c r="U227" s="1987">
        <v>39.015845853766685</v>
      </c>
      <c r="V227" s="1987">
        <v>54.572445976424945</v>
      </c>
      <c r="W227" s="1987">
        <v>38.262488790196691</v>
      </c>
      <c r="X227" s="1987">
        <v>68.405842897461724</v>
      </c>
      <c r="Y227" s="1987">
        <v>46.809455555540367</v>
      </c>
      <c r="Z227" s="1987">
        <v>46.060911643846033</v>
      </c>
      <c r="AA227" s="1987">
        <v>59.423859433641923</v>
      </c>
      <c r="AB227" s="2306">
        <v>50.456280216297365</v>
      </c>
      <c r="AC227" s="312"/>
      <c r="AD227" s="312"/>
      <c r="AE227" s="312"/>
      <c r="AF227" s="312"/>
      <c r="AG227" s="312"/>
      <c r="AH227" s="312"/>
      <c r="AI227" s="312"/>
      <c r="AJ227" s="312"/>
      <c r="AK227" s="312"/>
      <c r="AL227" s="312"/>
      <c r="AM227" s="312"/>
      <c r="AN227" s="312"/>
      <c r="AO227" s="312"/>
      <c r="AP227" s="312"/>
      <c r="AQ227" s="312"/>
      <c r="AR227" s="312"/>
      <c r="AS227" s="312"/>
      <c r="AT227" s="312"/>
      <c r="AU227" s="312"/>
      <c r="AV227" s="312"/>
      <c r="AW227" s="312"/>
      <c r="AX227" s="312"/>
      <c r="AY227" s="312"/>
      <c r="AZ227" s="694"/>
      <c r="BA227" s="2574" t="s">
        <v>94</v>
      </c>
      <c r="BB227" s="161" t="s">
        <v>61</v>
      </c>
      <c r="BC227" s="1231" t="s">
        <v>35</v>
      </c>
      <c r="BD227" s="1251" t="s">
        <v>35</v>
      </c>
      <c r="BE227" s="1251" t="s">
        <v>35</v>
      </c>
      <c r="BF227" s="1251" t="s">
        <v>35</v>
      </c>
      <c r="BG227" s="1272" t="s">
        <v>35</v>
      </c>
      <c r="BH227" s="1293" t="s">
        <v>35</v>
      </c>
      <c r="BI227" s="1251" t="s">
        <v>35</v>
      </c>
      <c r="BJ227" s="1251" t="s">
        <v>35</v>
      </c>
      <c r="BK227" s="1251" t="s">
        <v>35</v>
      </c>
      <c r="BL227" s="1272" t="s">
        <v>35</v>
      </c>
      <c r="BM227" s="1293" t="s">
        <v>35</v>
      </c>
      <c r="BN227" s="1251" t="s">
        <v>35</v>
      </c>
      <c r="BO227" s="1251" t="s">
        <v>35</v>
      </c>
      <c r="BP227" s="1251" t="s">
        <v>35</v>
      </c>
      <c r="BQ227" s="1272" t="s">
        <v>35</v>
      </c>
      <c r="BR227" s="1293" t="s">
        <v>35</v>
      </c>
      <c r="BS227" s="1251" t="s">
        <v>35</v>
      </c>
      <c r="BT227" s="1251" t="s">
        <v>35</v>
      </c>
      <c r="BU227" s="1251" t="s">
        <v>35</v>
      </c>
      <c r="BV227" s="1251" t="s">
        <v>35</v>
      </c>
      <c r="BW227" s="1251" t="s">
        <v>35</v>
      </c>
      <c r="BX227" s="1251" t="s">
        <v>35</v>
      </c>
      <c r="BY227" s="1312" t="s">
        <v>35</v>
      </c>
      <c r="BZ227" s="1312" t="s">
        <v>35</v>
      </c>
      <c r="CA227" s="1312" t="s">
        <v>35</v>
      </c>
      <c r="CB227" s="1312" t="s">
        <v>35</v>
      </c>
      <c r="CC227" s="2168"/>
      <c r="CD227" s="2168"/>
      <c r="CE227" s="2168"/>
      <c r="CF227" s="2168"/>
      <c r="CG227" s="2168"/>
      <c r="CH227" s="2168"/>
      <c r="CI227" s="2168"/>
      <c r="CJ227" s="2168"/>
      <c r="CK227" s="2168"/>
      <c r="CL227" s="2168"/>
      <c r="CM227" s="2168"/>
      <c r="CN227" s="2168"/>
      <c r="CO227" s="2168"/>
      <c r="CP227" s="2168"/>
      <c r="CQ227" s="2168"/>
      <c r="CR227" s="2168"/>
      <c r="CS227" s="2168"/>
      <c r="CT227" s="2168"/>
      <c r="CU227" s="2168"/>
      <c r="CV227" s="2168"/>
      <c r="CW227" s="2168"/>
      <c r="CX227" s="2168"/>
      <c r="CY227" s="2168"/>
      <c r="CZ227" s="2168"/>
    </row>
    <row r="228" s="135" customFormat="true" ht="15" customHeight="true" x14ac:dyDescent="0.2">
      <c r="A228" s="2805"/>
      <c r="B228" s="2042" t="s">
        <v>349</v>
      </c>
      <c r="C228" s="1986">
        <v>0.6169491433050025</v>
      </c>
      <c r="D228" s="1987">
        <v>0.23100874732473806</v>
      </c>
      <c r="E228" s="1987">
        <v>3.582747294183497E-2</v>
      </c>
      <c r="F228" s="1987">
        <v>1.1405027681713704</v>
      </c>
      <c r="G228" s="1988">
        <v>0.49323112657937906</v>
      </c>
      <c r="H228" s="1989">
        <v>0.19755142567288655</v>
      </c>
      <c r="I228" s="1987">
        <v>1.4491638174754982</v>
      </c>
      <c r="J228" s="1987">
        <v>0.95662349859549933</v>
      </c>
      <c r="K228" s="1987">
        <v>0.30030365570661582</v>
      </c>
      <c r="L228" s="1990">
        <v>0.31312009321842088</v>
      </c>
      <c r="M228" s="1991">
        <v>0.54420536759847393</v>
      </c>
      <c r="N228" s="1987">
        <v>0.32823864363165117</v>
      </c>
      <c r="O228" s="1987">
        <v>0.13493138295948318</v>
      </c>
      <c r="P228" s="1987">
        <v>0.78396632874749661</v>
      </c>
      <c r="Q228" s="1988">
        <v>0.59547933883528303</v>
      </c>
      <c r="R228" s="1989">
        <v>0.33304973672812349</v>
      </c>
      <c r="S228" s="1987">
        <v>1.1506208237735087</v>
      </c>
      <c r="T228" s="1987">
        <v>5.6791583953622757E-2</v>
      </c>
      <c r="U228" s="1987">
        <v>0</v>
      </c>
      <c r="V228" s="1987">
        <v>0.76776758021993274</v>
      </c>
      <c r="W228" s="1987">
        <v>0.42500944447047584</v>
      </c>
      <c r="X228" s="1987">
        <v>0.4040259626841976</v>
      </c>
      <c r="Y228" s="1987">
        <v>1.0942806741838136</v>
      </c>
      <c r="Z228" s="1987">
        <v>7.8638816117853561E-2</v>
      </c>
      <c r="AA228" s="1987">
        <v>0.54509238948133598</v>
      </c>
      <c r="AB228" s="2306">
        <v>0</v>
      </c>
      <c r="AC228" s="312"/>
      <c r="AD228" s="312"/>
      <c r="AE228" s="312"/>
      <c r="AF228" s="312"/>
      <c r="AG228" s="312"/>
      <c r="AH228" s="312"/>
      <c r="AI228" s="312"/>
      <c r="AJ228" s="312"/>
      <c r="AK228" s="312"/>
      <c r="AL228" s="312"/>
      <c r="AM228" s="312"/>
      <c r="AN228" s="312"/>
      <c r="AO228" s="312"/>
      <c r="AP228" s="312"/>
      <c r="AQ228" s="312"/>
      <c r="AR228" s="312"/>
      <c r="AS228" s="312"/>
      <c r="AT228" s="312"/>
      <c r="AU228" s="312"/>
      <c r="AV228" s="312"/>
      <c r="AW228" s="312"/>
      <c r="AX228" s="312"/>
      <c r="AY228" s="312"/>
      <c r="AZ228" s="694"/>
      <c r="BA228" s="2574"/>
      <c r="BB228" s="161" t="s">
        <v>91</v>
      </c>
      <c r="BC228" s="1231" t="s">
        <v>35</v>
      </c>
      <c r="BD228" s="1251" t="s">
        <v>35</v>
      </c>
      <c r="BE228" s="1251" t="s">
        <v>35</v>
      </c>
      <c r="BF228" s="1251" t="s">
        <v>35</v>
      </c>
      <c r="BG228" s="1272" t="s">
        <v>35</v>
      </c>
      <c r="BH228" s="1293" t="s">
        <v>35</v>
      </c>
      <c r="BI228" s="1251" t="s">
        <v>35</v>
      </c>
      <c r="BJ228" s="1251" t="s">
        <v>35</v>
      </c>
      <c r="BK228" s="1251" t="s">
        <v>35</v>
      </c>
      <c r="BL228" s="1272" t="s">
        <v>35</v>
      </c>
      <c r="BM228" s="1293" t="s">
        <v>35</v>
      </c>
      <c r="BN228" s="1251" t="s">
        <v>35</v>
      </c>
      <c r="BO228" s="1251" t="s">
        <v>35</v>
      </c>
      <c r="BP228" s="1251" t="s">
        <v>35</v>
      </c>
      <c r="BQ228" s="1272" t="s">
        <v>35</v>
      </c>
      <c r="BR228" s="1293" t="s">
        <v>35</v>
      </c>
      <c r="BS228" s="1251" t="s">
        <v>35</v>
      </c>
      <c r="BT228" s="1251" t="s">
        <v>35</v>
      </c>
      <c r="BU228" s="1251" t="s">
        <v>35</v>
      </c>
      <c r="BV228" s="1251" t="s">
        <v>35</v>
      </c>
      <c r="BW228" s="1251" t="s">
        <v>35</v>
      </c>
      <c r="BX228" s="1251" t="s">
        <v>35</v>
      </c>
      <c r="BY228" s="1312" t="s">
        <v>35</v>
      </c>
      <c r="BZ228" s="1312" t="s">
        <v>35</v>
      </c>
      <c r="CA228" s="1312" t="s">
        <v>35</v>
      </c>
      <c r="CB228" s="1312" t="s">
        <v>35</v>
      </c>
      <c r="CC228" s="2168"/>
      <c r="CD228" s="2168"/>
      <c r="CE228" s="2168"/>
      <c r="CF228" s="2168"/>
      <c r="CG228" s="2168"/>
      <c r="CH228" s="2168"/>
      <c r="CI228" s="2168"/>
      <c r="CJ228" s="2168"/>
      <c r="CK228" s="2168"/>
      <c r="CL228" s="2168"/>
      <c r="CM228" s="2168"/>
      <c r="CN228" s="2168"/>
      <c r="CO228" s="2168"/>
      <c r="CP228" s="2168"/>
      <c r="CQ228" s="2168"/>
      <c r="CR228" s="2168"/>
      <c r="CS228" s="2168"/>
      <c r="CT228" s="2168"/>
      <c r="CU228" s="2168"/>
      <c r="CV228" s="2168"/>
      <c r="CW228" s="2168"/>
      <c r="CX228" s="2168"/>
      <c r="CY228" s="2168"/>
      <c r="CZ228" s="2168"/>
    </row>
    <row r="229" s="135" customFormat="true" ht="15" customHeight="true" x14ac:dyDescent="0.2">
      <c r="A229" s="2808"/>
      <c r="B229" s="2045" t="s">
        <v>350</v>
      </c>
      <c r="C229" s="1992">
        <v>3.0865000815547772</v>
      </c>
      <c r="D229" s="1993">
        <v>1.7052508431091222</v>
      </c>
      <c r="E229" s="1993">
        <v>1.5811411745077348</v>
      </c>
      <c r="F229" s="1993">
        <v>0.87202987124013109</v>
      </c>
      <c r="G229" s="1994">
        <v>1.0241357569192229</v>
      </c>
      <c r="H229" s="1995">
        <v>2.9677166829091295</v>
      </c>
      <c r="I229" s="1993">
        <v>0.88489952881377321</v>
      </c>
      <c r="J229" s="1993">
        <v>0.8929439623197255</v>
      </c>
      <c r="K229" s="1993">
        <v>0.74357292793117269</v>
      </c>
      <c r="L229" s="1996">
        <v>0.58894880308810915</v>
      </c>
      <c r="M229" s="1997">
        <v>3.577304730602505</v>
      </c>
      <c r="N229" s="1993">
        <v>1.6466160880983189</v>
      </c>
      <c r="O229" s="1993">
        <v>1.798656938569583</v>
      </c>
      <c r="P229" s="1993">
        <v>0.85359830309183538</v>
      </c>
      <c r="Q229" s="1994">
        <v>0.79995857219612065</v>
      </c>
      <c r="R229" s="1995">
        <v>1.3714811545509396</v>
      </c>
      <c r="S229" s="1993">
        <v>12.068144772719958</v>
      </c>
      <c r="T229" s="1993">
        <v>1.4609259123025928</v>
      </c>
      <c r="U229" s="1993">
        <v>0.60213395125809188</v>
      </c>
      <c r="V229" s="1993">
        <v>0.48663865635051623</v>
      </c>
      <c r="W229" s="1993">
        <v>2.758729485079126</v>
      </c>
      <c r="X229" s="1993">
        <v>0.62409011387057323</v>
      </c>
      <c r="Y229" s="1993">
        <v>2.1059357751899324</v>
      </c>
      <c r="Z229" s="1993">
        <v>1.2759455392683332</v>
      </c>
      <c r="AA229" s="1993">
        <v>1.0993334232414966</v>
      </c>
      <c r="AB229" s="2307">
        <v>0.29428130604470276</v>
      </c>
      <c r="AC229" s="312"/>
      <c r="AD229" s="312"/>
      <c r="AE229" s="312"/>
      <c r="AF229" s="312"/>
      <c r="AG229" s="312"/>
      <c r="AH229" s="312"/>
      <c r="AI229" s="312"/>
      <c r="AJ229" s="312"/>
      <c r="AK229" s="312"/>
      <c r="AL229" s="312"/>
      <c r="AM229" s="312"/>
      <c r="AN229" s="312"/>
      <c r="AO229" s="312"/>
      <c r="AP229" s="312"/>
      <c r="AQ229" s="312"/>
      <c r="AR229" s="312"/>
      <c r="AS229" s="312"/>
      <c r="AT229" s="312"/>
      <c r="AU229" s="312"/>
      <c r="AV229" s="312"/>
      <c r="AW229" s="312"/>
      <c r="AX229" s="312"/>
      <c r="AY229" s="312"/>
      <c r="AZ229" s="694"/>
      <c r="BA229" s="2574"/>
      <c r="BB229" s="161" t="s">
        <v>92</v>
      </c>
      <c r="BC229" s="1231" t="s">
        <v>35</v>
      </c>
      <c r="BD229" s="1251" t="s">
        <v>35</v>
      </c>
      <c r="BE229" s="1251" t="s">
        <v>35</v>
      </c>
      <c r="BF229" s="1251" t="s">
        <v>35</v>
      </c>
      <c r="BG229" s="1272" t="s">
        <v>35</v>
      </c>
      <c r="BH229" s="1293" t="s">
        <v>35</v>
      </c>
      <c r="BI229" s="1251" t="s">
        <v>35</v>
      </c>
      <c r="BJ229" s="1251" t="s">
        <v>35</v>
      </c>
      <c r="BK229" s="1251" t="s">
        <v>35</v>
      </c>
      <c r="BL229" s="1272" t="s">
        <v>35</v>
      </c>
      <c r="BM229" s="1293" t="s">
        <v>35</v>
      </c>
      <c r="BN229" s="1251" t="s">
        <v>35</v>
      </c>
      <c r="BO229" s="1251" t="s">
        <v>35</v>
      </c>
      <c r="BP229" s="1251" t="s">
        <v>35</v>
      </c>
      <c r="BQ229" s="1272" t="s">
        <v>35</v>
      </c>
      <c r="BR229" s="1293" t="s">
        <v>35</v>
      </c>
      <c r="BS229" s="1251" t="s">
        <v>35</v>
      </c>
      <c r="BT229" s="1251" t="s">
        <v>35</v>
      </c>
      <c r="BU229" s="1251" t="s">
        <v>35</v>
      </c>
      <c r="BV229" s="1251" t="s">
        <v>35</v>
      </c>
      <c r="BW229" s="1251" t="s">
        <v>35</v>
      </c>
      <c r="BX229" s="1251" t="s">
        <v>35</v>
      </c>
      <c r="BY229" s="1312" t="s">
        <v>35</v>
      </c>
      <c r="BZ229" s="1312" t="s">
        <v>35</v>
      </c>
      <c r="CA229" s="1312" t="s">
        <v>35</v>
      </c>
      <c r="CB229" s="1312" t="s">
        <v>35</v>
      </c>
      <c r="CC229" s="2168"/>
      <c r="CD229" s="2168"/>
      <c r="CE229" s="2168"/>
      <c r="CF229" s="2168"/>
      <c r="CG229" s="2168"/>
      <c r="CH229" s="2168"/>
      <c r="CI229" s="2168"/>
      <c r="CJ229" s="2168"/>
      <c r="CK229" s="2168"/>
      <c r="CL229" s="2168"/>
      <c r="CM229" s="2168"/>
      <c r="CN229" s="2168"/>
      <c r="CO229" s="2168"/>
      <c r="CP229" s="2168"/>
      <c r="CQ229" s="2168"/>
      <c r="CR229" s="2168"/>
      <c r="CS229" s="2168"/>
      <c r="CT229" s="2168"/>
      <c r="CU229" s="2168"/>
      <c r="CV229" s="2168"/>
      <c r="CW229" s="2168"/>
      <c r="CX229" s="2168"/>
      <c r="CY229" s="2168"/>
      <c r="CZ229" s="2168"/>
    </row>
    <row r="230" s="135" customFormat="true" ht="15" customHeight="true" x14ac:dyDescent="0.2">
      <c r="A230" s="769"/>
      <c r="B230" s="892"/>
      <c r="C230" s="1954"/>
      <c r="D230" s="776"/>
      <c r="E230" s="776"/>
      <c r="F230" s="776"/>
      <c r="G230" s="845"/>
      <c r="H230" s="1955"/>
      <c r="I230" s="776"/>
      <c r="J230" s="776"/>
      <c r="K230" s="776"/>
      <c r="L230" s="800"/>
      <c r="M230" s="1954"/>
      <c r="N230" s="776"/>
      <c r="O230" s="776"/>
      <c r="P230" s="776"/>
      <c r="Q230" s="845"/>
      <c r="R230" s="1955"/>
      <c r="S230" s="776"/>
      <c r="T230" s="776"/>
      <c r="U230" s="776"/>
      <c r="V230" s="776"/>
      <c r="W230" s="776"/>
      <c r="X230" s="776"/>
      <c r="Y230" s="776"/>
      <c r="Z230" s="776"/>
      <c r="AA230" s="776"/>
      <c r="AB230" s="800"/>
      <c r="AC230" s="312"/>
      <c r="AD230" s="312"/>
      <c r="AE230" s="312"/>
      <c r="AF230" s="312"/>
      <c r="AG230" s="312"/>
      <c r="AH230" s="312"/>
      <c r="AI230" s="312"/>
      <c r="AJ230" s="312"/>
      <c r="AK230" s="312"/>
      <c r="AL230" s="312"/>
      <c r="AM230" s="312"/>
      <c r="AN230" s="312"/>
      <c r="AO230" s="312"/>
      <c r="AP230" s="312"/>
      <c r="AQ230" s="312"/>
      <c r="AR230" s="312"/>
      <c r="AS230" s="312"/>
      <c r="AT230" s="312"/>
      <c r="AU230" s="312"/>
      <c r="AV230" s="312"/>
      <c r="AW230" s="312"/>
      <c r="AX230" s="312"/>
      <c r="AY230" s="312"/>
      <c r="AZ230" s="694"/>
      <c r="BA230" s="2574"/>
      <c r="BB230" s="161" t="s">
        <v>93</v>
      </c>
      <c r="BC230" s="1231" t="s">
        <v>35</v>
      </c>
      <c r="BD230" s="1251" t="s">
        <v>35</v>
      </c>
      <c r="BE230" s="1251" t="s">
        <v>35</v>
      </c>
      <c r="BF230" s="1251" t="s">
        <v>35</v>
      </c>
      <c r="BG230" s="1272" t="s">
        <v>35</v>
      </c>
      <c r="BH230" s="1293" t="s">
        <v>35</v>
      </c>
      <c r="BI230" s="1251" t="s">
        <v>35</v>
      </c>
      <c r="BJ230" s="1251" t="s">
        <v>35</v>
      </c>
      <c r="BK230" s="1251" t="s">
        <v>35</v>
      </c>
      <c r="BL230" s="1272" t="s">
        <v>35</v>
      </c>
      <c r="BM230" s="1293" t="s">
        <v>35</v>
      </c>
      <c r="BN230" s="1251" t="s">
        <v>35</v>
      </c>
      <c r="BO230" s="1251" t="s">
        <v>35</v>
      </c>
      <c r="BP230" s="1251" t="s">
        <v>35</v>
      </c>
      <c r="BQ230" s="1272" t="s">
        <v>35</v>
      </c>
      <c r="BR230" s="1293" t="s">
        <v>35</v>
      </c>
      <c r="BS230" s="1251" t="s">
        <v>35</v>
      </c>
      <c r="BT230" s="1251" t="s">
        <v>35</v>
      </c>
      <c r="BU230" s="1251" t="s">
        <v>35</v>
      </c>
      <c r="BV230" s="1251" t="s">
        <v>35</v>
      </c>
      <c r="BW230" s="1251" t="s">
        <v>35</v>
      </c>
      <c r="BX230" s="1251" t="s">
        <v>35</v>
      </c>
      <c r="BY230" s="1312" t="s">
        <v>35</v>
      </c>
      <c r="BZ230" s="1312" t="s">
        <v>35</v>
      </c>
      <c r="CA230" s="1312" t="s">
        <v>35</v>
      </c>
      <c r="CB230" s="1312" t="s">
        <v>35</v>
      </c>
      <c r="CC230" s="2168"/>
      <c r="CD230" s="2168"/>
      <c r="CE230" s="2168"/>
      <c r="CF230" s="2168"/>
      <c r="CG230" s="2168"/>
      <c r="CH230" s="2168"/>
      <c r="CI230" s="2168"/>
      <c r="CJ230" s="2168"/>
      <c r="CK230" s="2168"/>
      <c r="CL230" s="2168"/>
      <c r="CM230" s="2168"/>
      <c r="CN230" s="2168"/>
      <c r="CO230" s="2168"/>
      <c r="CP230" s="2168"/>
      <c r="CQ230" s="2168"/>
      <c r="CR230" s="2168"/>
      <c r="CS230" s="2168"/>
      <c r="CT230" s="2168"/>
      <c r="CU230" s="2168"/>
      <c r="CV230" s="2168"/>
      <c r="CW230" s="2168"/>
      <c r="CX230" s="2168"/>
      <c r="CY230" s="2168"/>
      <c r="CZ230" s="2168"/>
    </row>
    <row r="231" s="135" customFormat="true" ht="15" customHeight="true" x14ac:dyDescent="0.2">
      <c r="A231" s="1864"/>
      <c r="B231" s="2046"/>
      <c r="C231" s="1819"/>
      <c r="D231" s="1820"/>
      <c r="E231" s="1820"/>
      <c r="F231" s="1820"/>
      <c r="G231" s="1854"/>
      <c r="H231" s="1845"/>
      <c r="I231" s="1820"/>
      <c r="J231" s="1820"/>
      <c r="K231" s="1820"/>
      <c r="L231" s="1825"/>
      <c r="M231" s="1835"/>
      <c r="N231" s="1820"/>
      <c r="O231" s="1820"/>
      <c r="P231" s="1820"/>
      <c r="Q231" s="1854"/>
      <c r="R231" s="1845"/>
      <c r="S231" s="1820"/>
      <c r="T231" s="1820"/>
      <c r="U231" s="1820"/>
      <c r="V231" s="1820"/>
      <c r="W231" s="1820"/>
      <c r="X231" s="1820"/>
      <c r="Y231" s="1820"/>
      <c r="Z231" s="1820"/>
      <c r="AA231" s="1820"/>
      <c r="AB231" s="2308"/>
      <c r="AC231" s="312"/>
      <c r="AD231" s="312"/>
      <c r="AE231" s="312"/>
      <c r="AF231" s="312"/>
      <c r="AG231" s="312"/>
      <c r="AH231" s="312"/>
      <c r="AI231" s="312"/>
      <c r="AJ231" s="312"/>
      <c r="AK231" s="312"/>
      <c r="AL231" s="312"/>
      <c r="AM231" s="312"/>
      <c r="AN231" s="312"/>
      <c r="AO231" s="312"/>
      <c r="AP231" s="312"/>
      <c r="AQ231" s="312"/>
      <c r="AR231" s="312"/>
      <c r="AS231" s="312"/>
      <c r="AT231" s="312"/>
      <c r="AU231" s="312"/>
      <c r="AV231" s="312"/>
      <c r="AW231" s="312"/>
      <c r="AX231" s="312"/>
      <c r="AY231" s="312"/>
      <c r="AZ231" s="694"/>
      <c r="BA231" s="2848" t="s">
        <v>346</v>
      </c>
      <c r="BB231" s="161" t="s">
        <v>419</v>
      </c>
      <c r="BC231" s="345">
        <v>221.63892500000011</v>
      </c>
      <c r="BD231" s="309">
        <v>211.14098799999999</v>
      </c>
      <c r="BE231" s="309">
        <v>214.48365499999997</v>
      </c>
      <c r="BF231" s="309">
        <v>339.33081200000004</v>
      </c>
      <c r="BG231" s="346">
        <v>1831.4121010000006</v>
      </c>
      <c r="BH231" s="354">
        <v>63.820644000000009</v>
      </c>
      <c r="BI231" s="309">
        <v>63.479138000000013</v>
      </c>
      <c r="BJ231" s="309">
        <v>234.29322599999995</v>
      </c>
      <c r="BK231" s="309">
        <v>273.14956400000005</v>
      </c>
      <c r="BL231" s="346">
        <v>982.36908100000039</v>
      </c>
      <c r="BM231" s="354">
        <v>183.97511500000002</v>
      </c>
      <c r="BN231" s="309">
        <v>202.95573300000004</v>
      </c>
      <c r="BO231" s="309">
        <v>124.519418</v>
      </c>
      <c r="BP231" s="309">
        <v>218.83591899999999</v>
      </c>
      <c r="BQ231" s="346">
        <v>470.60864300000003</v>
      </c>
      <c r="BR231" s="354">
        <v>709.22024700000054</v>
      </c>
      <c r="BS231" s="309">
        <v>8.3716619999999988</v>
      </c>
      <c r="BT231" s="309">
        <v>277.88420400000001</v>
      </c>
      <c r="BU231" s="309">
        <v>67.110697999999985</v>
      </c>
      <c r="BV231" s="309">
        <v>17.462284999999998</v>
      </c>
      <c r="BW231" s="309">
        <v>6.8464910000000003</v>
      </c>
      <c r="BX231" s="309">
        <v>10.161949000000002</v>
      </c>
      <c r="BY231" s="310">
        <v>974.79780299999993</v>
      </c>
      <c r="BZ231" s="310">
        <v>345.96677999999991</v>
      </c>
      <c r="CA231" s="310">
        <v>110.24903199999999</v>
      </c>
      <c r="CB231" s="310">
        <v>289.93532999999991</v>
      </c>
      <c r="CC231" s="2169"/>
      <c r="CD231" s="2169"/>
      <c r="CE231" s="2169"/>
      <c r="CF231" s="2169"/>
      <c r="CG231" s="2169"/>
      <c r="CH231" s="2169"/>
      <c r="CI231" s="2169"/>
      <c r="CJ231" s="2169"/>
      <c r="CK231" s="2169"/>
      <c r="CL231" s="2169"/>
      <c r="CM231" s="2169"/>
      <c r="CN231" s="2169"/>
      <c r="CO231" s="2169"/>
      <c r="CP231" s="2169"/>
      <c r="CQ231" s="2169"/>
      <c r="CR231" s="2169"/>
      <c r="CS231" s="2169"/>
      <c r="CT231" s="2169"/>
      <c r="CU231" s="2169"/>
      <c r="CV231" s="2169"/>
      <c r="CW231" s="2169"/>
      <c r="CX231" s="2169"/>
      <c r="CY231" s="2169"/>
      <c r="CZ231" s="2169"/>
    </row>
    <row r="232" s="135" customFormat="true" ht="15" customHeight="true" x14ac:dyDescent="0.2">
      <c r="A232" s="1865"/>
      <c r="B232" s="2047"/>
      <c r="C232" s="1821"/>
      <c r="D232" s="1822"/>
      <c r="E232" s="1822"/>
      <c r="F232" s="1822"/>
      <c r="G232" s="1855"/>
      <c r="H232" s="1846"/>
      <c r="I232" s="1822"/>
      <c r="J232" s="1822"/>
      <c r="K232" s="1822"/>
      <c r="L232" s="1826"/>
      <c r="M232" s="1836"/>
      <c r="N232" s="1822"/>
      <c r="O232" s="1822"/>
      <c r="P232" s="1822"/>
      <c r="Q232" s="1855"/>
      <c r="R232" s="1846"/>
      <c r="S232" s="1822"/>
      <c r="T232" s="1822"/>
      <c r="U232" s="1822"/>
      <c r="V232" s="1822"/>
      <c r="W232" s="1822"/>
      <c r="X232" s="1822"/>
      <c r="Y232" s="1822"/>
      <c r="Z232" s="1822"/>
      <c r="AA232" s="1822"/>
      <c r="AB232" s="2309"/>
      <c r="AC232" s="312"/>
      <c r="AD232" s="312"/>
      <c r="AE232" s="312"/>
      <c r="AF232" s="312"/>
      <c r="AG232" s="312"/>
      <c r="AH232" s="312"/>
      <c r="AI232" s="312"/>
      <c r="AJ232" s="312"/>
      <c r="AK232" s="312"/>
      <c r="AL232" s="312"/>
      <c r="AM232" s="312"/>
      <c r="AN232" s="312"/>
      <c r="AO232" s="312"/>
      <c r="AP232" s="312"/>
      <c r="AQ232" s="312"/>
      <c r="AR232" s="312"/>
      <c r="AS232" s="312"/>
      <c r="AT232" s="312"/>
      <c r="AU232" s="312"/>
      <c r="AV232" s="312"/>
      <c r="AW232" s="312"/>
      <c r="AX232" s="312"/>
      <c r="AY232" s="312"/>
      <c r="AZ232" s="694"/>
      <c r="BA232" s="2848"/>
      <c r="BB232" s="161" t="s">
        <v>420</v>
      </c>
      <c r="BC232" s="345">
        <v>6049.6963750000059</v>
      </c>
      <c r="BD232" s="309">
        <v>7501.7281129999856</v>
      </c>
      <c r="BE232" s="309">
        <v>8554.8753799999995</v>
      </c>
      <c r="BF232" s="309">
        <v>9659.8184569999939</v>
      </c>
      <c r="BG232" s="346">
        <v>10766.362290000012</v>
      </c>
      <c r="BH232" s="354">
        <v>1405.1876380000015</v>
      </c>
      <c r="BI232" s="309">
        <v>1919.4328170000008</v>
      </c>
      <c r="BJ232" s="309">
        <v>1838.0973850000023</v>
      </c>
      <c r="BK232" s="309">
        <v>1777.7616180000018</v>
      </c>
      <c r="BL232" s="346">
        <v>1202.5322040000001</v>
      </c>
      <c r="BM232" s="354">
        <v>4948.3815310000036</v>
      </c>
      <c r="BN232" s="309">
        <v>6128.0127609999881</v>
      </c>
      <c r="BO232" s="309">
        <v>6750.8437839999942</v>
      </c>
      <c r="BP232" s="309">
        <v>7872.6756480000013</v>
      </c>
      <c r="BQ232" s="346">
        <v>8689.5552290000051</v>
      </c>
      <c r="BR232" s="354">
        <v>1890.921432000001</v>
      </c>
      <c r="BS232" s="309">
        <v>187.76026999999993</v>
      </c>
      <c r="BT232" s="309">
        <v>13657.800012999969</v>
      </c>
      <c r="BU232" s="309">
        <v>413.70544700000045</v>
      </c>
      <c r="BV232" s="309">
        <v>157.24724500000031</v>
      </c>
      <c r="BW232" s="309">
        <v>113.47291300000003</v>
      </c>
      <c r="BX232" s="309">
        <v>45.36896899999995</v>
      </c>
      <c r="BY232" s="310">
        <v>14292.642206999984</v>
      </c>
      <c r="BZ232" s="310">
        <v>8577.5479240000004</v>
      </c>
      <c r="CA232" s="310">
        <v>929.22433799999988</v>
      </c>
      <c r="CB232" s="310">
        <v>2266.7898570000002</v>
      </c>
      <c r="CC232" s="2169"/>
      <c r="CD232" s="2169"/>
      <c r="CE232" s="2169"/>
      <c r="CF232" s="2169"/>
      <c r="CG232" s="2169"/>
      <c r="CH232" s="2169"/>
      <c r="CI232" s="2169"/>
      <c r="CJ232" s="2169"/>
      <c r="CK232" s="2169"/>
      <c r="CL232" s="2169"/>
      <c r="CM232" s="2169"/>
      <c r="CN232" s="2169"/>
      <c r="CO232" s="2169"/>
      <c r="CP232" s="2169"/>
      <c r="CQ232" s="2169"/>
      <c r="CR232" s="2169"/>
      <c r="CS232" s="2169"/>
      <c r="CT232" s="2169"/>
      <c r="CU232" s="2169"/>
      <c r="CV232" s="2169"/>
      <c r="CW232" s="2169"/>
      <c r="CX232" s="2169"/>
      <c r="CY232" s="2169"/>
      <c r="CZ232" s="2169"/>
    </row>
    <row r="233" s="135" customFormat="true" ht="15" customHeight="true" x14ac:dyDescent="0.2">
      <c r="A233" s="1866"/>
      <c r="B233" s="2048"/>
      <c r="C233" s="1998"/>
      <c r="D233" s="1999"/>
      <c r="E233" s="1999"/>
      <c r="F233" s="1999"/>
      <c r="G233" s="2000"/>
      <c r="H233" s="2001"/>
      <c r="I233" s="1999"/>
      <c r="J233" s="1999"/>
      <c r="K233" s="1999"/>
      <c r="L233" s="2002"/>
      <c r="M233" s="2003"/>
      <c r="N233" s="1999"/>
      <c r="O233" s="1999"/>
      <c r="P233" s="1999"/>
      <c r="Q233" s="2000"/>
      <c r="R233" s="2001"/>
      <c r="S233" s="1999"/>
      <c r="T233" s="1999"/>
      <c r="U233" s="1999"/>
      <c r="V233" s="1999"/>
      <c r="W233" s="1999"/>
      <c r="X233" s="1999"/>
      <c r="Y233" s="1999"/>
      <c r="Z233" s="1999"/>
      <c r="AA233" s="1999"/>
      <c r="AB233" s="2310"/>
      <c r="AC233" s="312"/>
      <c r="AD233" s="312"/>
      <c r="AE233" s="312"/>
      <c r="AF233" s="312"/>
      <c r="AG233" s="312"/>
      <c r="AH233" s="312"/>
      <c r="AI233" s="312"/>
      <c r="AJ233" s="312"/>
      <c r="AK233" s="312"/>
      <c r="AL233" s="312"/>
      <c r="AM233" s="312"/>
      <c r="AN233" s="312"/>
      <c r="AO233" s="312"/>
      <c r="AP233" s="312"/>
      <c r="AQ233" s="312"/>
      <c r="AR233" s="312"/>
      <c r="AS233" s="312"/>
      <c r="AT233" s="312"/>
      <c r="AU233" s="312"/>
      <c r="AV233" s="312"/>
      <c r="AW233" s="312"/>
      <c r="AX233" s="312"/>
      <c r="AY233" s="312"/>
      <c r="AZ233" s="694"/>
      <c r="BA233" s="2848"/>
      <c r="BB233" s="161" t="s">
        <v>348</v>
      </c>
      <c r="BC233" s="345">
        <v>8781.8874439999836</v>
      </c>
      <c r="BD233" s="309">
        <v>7612.1302329999944</v>
      </c>
      <c r="BE233" s="309">
        <v>6608.6226740000066</v>
      </c>
      <c r="BF233" s="309">
        <v>5316.8824950000117</v>
      </c>
      <c r="BG233" s="346">
        <v>2794.8686680000005</v>
      </c>
      <c r="BH233" s="354">
        <v>883.47149199999944</v>
      </c>
      <c r="BI233" s="309">
        <v>421.74841000000015</v>
      </c>
      <c r="BJ233" s="309">
        <v>305.38875000000002</v>
      </c>
      <c r="BK233" s="309">
        <v>364.65022099999948</v>
      </c>
      <c r="BL233" s="346">
        <v>230.09134700000016</v>
      </c>
      <c r="BM233" s="354">
        <v>7514.9467610000011</v>
      </c>
      <c r="BN233" s="309">
        <v>6596.8933750000087</v>
      </c>
      <c r="BO233" s="309">
        <v>6060.1383820000065</v>
      </c>
      <c r="BP233" s="309">
        <v>4888.2367200000035</v>
      </c>
      <c r="BQ233" s="346">
        <v>3848.8260560000017</v>
      </c>
      <c r="BR233" s="354">
        <v>161.880843</v>
      </c>
      <c r="BS233" s="309">
        <v>355.66138000000018</v>
      </c>
      <c r="BT233" s="309">
        <v>3548.9940649999967</v>
      </c>
      <c r="BU233" s="309">
        <v>310.67937999999992</v>
      </c>
      <c r="BV233" s="309">
        <v>215.83986800000025</v>
      </c>
      <c r="BW233" s="309">
        <v>78.62379600000007</v>
      </c>
      <c r="BX233" s="309">
        <v>124.27645600000014</v>
      </c>
      <c r="BY233" s="310">
        <v>14295.976506999994</v>
      </c>
      <c r="BZ233" s="310">
        <v>7816.4704630000042</v>
      </c>
      <c r="CA233" s="310">
        <v>1586.6118360000016</v>
      </c>
      <c r="CB233" s="310">
        <v>2619.3769200000002</v>
      </c>
      <c r="CC233" s="2169"/>
      <c r="CD233" s="2169"/>
      <c r="CE233" s="2169"/>
      <c r="CF233" s="2169"/>
      <c r="CG233" s="2169"/>
      <c r="CH233" s="2169"/>
      <c r="CI233" s="2169"/>
      <c r="CJ233" s="2169"/>
      <c r="CK233" s="2169"/>
      <c r="CL233" s="2169"/>
      <c r="CM233" s="2169"/>
      <c r="CN233" s="2169"/>
      <c r="CO233" s="2169"/>
      <c r="CP233" s="2169"/>
      <c r="CQ233" s="2169"/>
      <c r="CR233" s="2169"/>
      <c r="CS233" s="2169"/>
      <c r="CT233" s="2169"/>
      <c r="CU233" s="2169"/>
      <c r="CV233" s="2169"/>
      <c r="CW233" s="2169"/>
      <c r="CX233" s="2169"/>
      <c r="CY233" s="2169"/>
      <c r="CZ233" s="2169"/>
    </row>
    <row r="234" s="135" customFormat="true" ht="15" customHeight="true" x14ac:dyDescent="0.2">
      <c r="A234" s="1867"/>
      <c r="B234" s="2049"/>
      <c r="C234" s="2004"/>
      <c r="D234" s="2005"/>
      <c r="E234" s="2005"/>
      <c r="F234" s="2005"/>
      <c r="G234" s="2006"/>
      <c r="H234" s="2007"/>
      <c r="I234" s="2005"/>
      <c r="J234" s="2005"/>
      <c r="K234" s="2005"/>
      <c r="L234" s="2008"/>
      <c r="M234" s="2009"/>
      <c r="N234" s="2005"/>
      <c r="O234" s="2005"/>
      <c r="P234" s="2005"/>
      <c r="Q234" s="2006"/>
      <c r="R234" s="2007"/>
      <c r="S234" s="2005"/>
      <c r="T234" s="2005"/>
      <c r="U234" s="2005"/>
      <c r="V234" s="2005"/>
      <c r="W234" s="2005"/>
      <c r="X234" s="2005"/>
      <c r="Y234" s="2005"/>
      <c r="Z234" s="2005"/>
      <c r="AA234" s="2005"/>
      <c r="AB234" s="2311"/>
      <c r="AC234" s="312"/>
      <c r="AD234" s="312"/>
      <c r="AE234" s="312"/>
      <c r="AF234" s="312"/>
      <c r="AG234" s="312"/>
      <c r="AH234" s="312"/>
      <c r="AI234" s="312"/>
      <c r="AJ234" s="312"/>
      <c r="AK234" s="312"/>
      <c r="AL234" s="312"/>
      <c r="AM234" s="312"/>
      <c r="AN234" s="312"/>
      <c r="AO234" s="312"/>
      <c r="AP234" s="312"/>
      <c r="AQ234" s="312"/>
      <c r="AR234" s="312"/>
      <c r="AS234" s="312"/>
      <c r="AT234" s="312"/>
      <c r="AU234" s="312"/>
      <c r="AV234" s="312"/>
      <c r="AW234" s="312"/>
      <c r="AX234" s="312"/>
      <c r="AY234" s="312"/>
      <c r="AZ234" s="694"/>
      <c r="BA234" s="2848"/>
      <c r="BB234" s="161" t="s">
        <v>349</v>
      </c>
      <c r="BC234" s="345">
        <v>96.442424999999986</v>
      </c>
      <c r="BD234" s="309">
        <v>36.101100000000002</v>
      </c>
      <c r="BE234" s="309">
        <v>5.6000939999999995</v>
      </c>
      <c r="BF234" s="309">
        <v>178.26745699999998</v>
      </c>
      <c r="BG234" s="346">
        <v>77.091060999999996</v>
      </c>
      <c r="BH234" s="354">
        <v>4.7992670000000004</v>
      </c>
      <c r="BI234" s="309">
        <v>35.680267999999998</v>
      </c>
      <c r="BJ234" s="309">
        <v>23.175034</v>
      </c>
      <c r="BK234" s="309">
        <v>7.3305410000000002</v>
      </c>
      <c r="BL234" s="346">
        <v>7.6306609999999999</v>
      </c>
      <c r="BM234" s="354">
        <v>71.785970000000006</v>
      </c>
      <c r="BN234" s="309">
        <v>43.289135999999999</v>
      </c>
      <c r="BO234" s="309">
        <v>17.798195</v>
      </c>
      <c r="BP234" s="309">
        <v>103.45093199999999</v>
      </c>
      <c r="BQ234" s="346">
        <v>78.562132999999989</v>
      </c>
      <c r="BR234" s="354">
        <v>9.3584260000000015</v>
      </c>
      <c r="BS234" s="309">
        <v>7.316154</v>
      </c>
      <c r="BT234" s="309">
        <v>10.082855</v>
      </c>
      <c r="BU234" s="309">
        <v>0</v>
      </c>
      <c r="BV234" s="309">
        <v>3.0366029999999995</v>
      </c>
      <c r="BW234" s="309">
        <v>0.87333199999999989</v>
      </c>
      <c r="BX234" s="309">
        <v>0.73401500000000008</v>
      </c>
      <c r="BY234" s="310">
        <v>334.20193899999998</v>
      </c>
      <c r="BZ234" s="310">
        <v>13.344894</v>
      </c>
      <c r="CA234" s="310">
        <v>14.553918999999999</v>
      </c>
      <c r="CB234" s="310">
        <v>0</v>
      </c>
      <c r="CC234" s="2169"/>
      <c r="CD234" s="2169"/>
      <c r="CE234" s="2169"/>
      <c r="CF234" s="2169"/>
      <c r="CG234" s="2169"/>
      <c r="CH234" s="2169"/>
      <c r="CI234" s="2169"/>
      <c r="CJ234" s="2169"/>
      <c r="CK234" s="2169"/>
      <c r="CL234" s="2169"/>
      <c r="CM234" s="2169"/>
      <c r="CN234" s="2169"/>
      <c r="CO234" s="2169"/>
      <c r="CP234" s="2169"/>
      <c r="CQ234" s="2169"/>
      <c r="CR234" s="2169"/>
      <c r="CS234" s="2169"/>
      <c r="CT234" s="2169"/>
      <c r="CU234" s="2169"/>
      <c r="CV234" s="2169"/>
      <c r="CW234" s="2169"/>
      <c r="CX234" s="2169"/>
      <c r="CY234" s="2169"/>
      <c r="CZ234" s="2169"/>
    </row>
    <row r="235" s="135" customFormat="true" ht="15" customHeight="true" x14ac:dyDescent="0.2">
      <c r="A235" s="1867"/>
      <c r="B235" s="2049"/>
      <c r="C235" s="2004"/>
      <c r="D235" s="2005"/>
      <c r="E235" s="2005"/>
      <c r="F235" s="2005"/>
      <c r="G235" s="2006"/>
      <c r="H235" s="2007"/>
      <c r="I235" s="2005"/>
      <c r="J235" s="2005"/>
      <c r="K235" s="2005"/>
      <c r="L235" s="2008"/>
      <c r="M235" s="2009"/>
      <c r="N235" s="2005"/>
      <c r="O235" s="2005"/>
      <c r="P235" s="2005"/>
      <c r="Q235" s="2006"/>
      <c r="R235" s="2007"/>
      <c r="S235" s="2005"/>
      <c r="T235" s="2005"/>
      <c r="U235" s="2005"/>
      <c r="V235" s="2005"/>
      <c r="W235" s="2005"/>
      <c r="X235" s="2005"/>
      <c r="Y235" s="2005"/>
      <c r="Z235" s="2005"/>
      <c r="AA235" s="2005"/>
      <c r="AB235" s="2311"/>
      <c r="AC235" s="312"/>
      <c r="AD235" s="312"/>
      <c r="AE235" s="312"/>
      <c r="AF235" s="312"/>
      <c r="AG235" s="312"/>
      <c r="AH235" s="312"/>
      <c r="AI235" s="312"/>
      <c r="AJ235" s="312"/>
      <c r="AK235" s="312"/>
      <c r="AL235" s="312"/>
      <c r="AM235" s="312"/>
      <c r="AN235" s="312"/>
      <c r="AO235" s="312"/>
      <c r="AP235" s="312"/>
      <c r="AQ235" s="312"/>
      <c r="AR235" s="312"/>
      <c r="AS235" s="312"/>
      <c r="AT235" s="312"/>
      <c r="AU235" s="312"/>
      <c r="AV235" s="312"/>
      <c r="AW235" s="312"/>
      <c r="AX235" s="312"/>
      <c r="AY235" s="312"/>
      <c r="AZ235" s="694"/>
      <c r="BA235" s="2848"/>
      <c r="BB235" s="161" t="s">
        <v>350</v>
      </c>
      <c r="BC235" s="345">
        <v>482.48636999999991</v>
      </c>
      <c r="BD235" s="309">
        <v>266.48961100000002</v>
      </c>
      <c r="BE235" s="309">
        <v>247.14383899999999</v>
      </c>
      <c r="BF235" s="309">
        <v>136.30352500000001</v>
      </c>
      <c r="BG235" s="346">
        <v>160.07041699999999</v>
      </c>
      <c r="BH235" s="354">
        <v>72.096998000000013</v>
      </c>
      <c r="BI235" s="309">
        <v>21.787358999999999</v>
      </c>
      <c r="BJ235" s="309">
        <v>21.632341999999998</v>
      </c>
      <c r="BK235" s="309">
        <v>18.150933999999999</v>
      </c>
      <c r="BL235" s="346">
        <v>14.352539999999999</v>
      </c>
      <c r="BM235" s="354">
        <v>471.88121499999994</v>
      </c>
      <c r="BN235" s="309">
        <v>217.16086500000003</v>
      </c>
      <c r="BO235" s="309">
        <v>237.25278900000001</v>
      </c>
      <c r="BP235" s="309">
        <v>112.639455</v>
      </c>
      <c r="BQ235" s="346">
        <v>105.53926499999999</v>
      </c>
      <c r="BR235" s="354">
        <v>38.537502000000003</v>
      </c>
      <c r="BS235" s="309">
        <v>76.734580000000008</v>
      </c>
      <c r="BT235" s="309">
        <v>259.37477200000001</v>
      </c>
      <c r="BU235" s="309">
        <v>4.7947340000000001</v>
      </c>
      <c r="BV235" s="309">
        <v>1.9247080000000001</v>
      </c>
      <c r="BW235" s="309">
        <v>5.6687840000000014</v>
      </c>
      <c r="BX235" s="309">
        <v>1.1338170000000001</v>
      </c>
      <c r="BY235" s="310">
        <v>643.16937700000005</v>
      </c>
      <c r="BZ235" s="310">
        <v>216.52612299999998</v>
      </c>
      <c r="CA235" s="310">
        <v>29.352105999999999</v>
      </c>
      <c r="CB235" s="310">
        <v>15.277258999999999</v>
      </c>
      <c r="CC235" s="2169"/>
      <c r="CD235" s="2169"/>
      <c r="CE235" s="2169"/>
      <c r="CF235" s="2169"/>
      <c r="CG235" s="2169"/>
      <c r="CH235" s="2169"/>
      <c r="CI235" s="2169"/>
      <c r="CJ235" s="2169"/>
      <c r="CK235" s="2169"/>
      <c r="CL235" s="2169"/>
      <c r="CM235" s="2169"/>
      <c r="CN235" s="2169"/>
      <c r="CO235" s="2169"/>
      <c r="CP235" s="2169"/>
      <c r="CQ235" s="2169"/>
      <c r="CR235" s="2169"/>
      <c r="CS235" s="2169"/>
      <c r="CT235" s="2169"/>
      <c r="CU235" s="2169"/>
      <c r="CV235" s="2169"/>
      <c r="CW235" s="2169"/>
      <c r="CX235" s="2169"/>
      <c r="CY235" s="2169"/>
      <c r="CZ235" s="2169"/>
    </row>
    <row r="236" s="135" customFormat="true" ht="15" customHeight="true" x14ac:dyDescent="0.2">
      <c r="A236" s="1867"/>
      <c r="B236" s="2049"/>
      <c r="C236" s="2004"/>
      <c r="D236" s="2005"/>
      <c r="E236" s="2005"/>
      <c r="F236" s="2005"/>
      <c r="G236" s="2006"/>
      <c r="H236" s="2007"/>
      <c r="I236" s="2005"/>
      <c r="J236" s="2005"/>
      <c r="K236" s="2005"/>
      <c r="L236" s="2008"/>
      <c r="M236" s="2009"/>
      <c r="N236" s="2005"/>
      <c r="O236" s="2005"/>
      <c r="P236" s="2005"/>
      <c r="Q236" s="2006"/>
      <c r="R236" s="2007"/>
      <c r="S236" s="2005"/>
      <c r="T236" s="2005"/>
      <c r="U236" s="2005"/>
      <c r="V236" s="2005"/>
      <c r="W236" s="2005"/>
      <c r="X236" s="2005"/>
      <c r="Y236" s="2005"/>
      <c r="Z236" s="2005"/>
      <c r="AA236" s="2005"/>
      <c r="AB236" s="2311"/>
      <c r="AC236" s="312"/>
      <c r="AD236" s="312"/>
      <c r="AE236" s="312"/>
      <c r="AF236" s="312"/>
      <c r="AG236" s="312"/>
      <c r="AH236" s="312"/>
      <c r="AI236" s="312"/>
      <c r="AJ236" s="312"/>
      <c r="AK236" s="312"/>
      <c r="AL236" s="312"/>
      <c r="AM236" s="312"/>
      <c r="AN236" s="312"/>
      <c r="AO236" s="312"/>
      <c r="AP236" s="312"/>
      <c r="AQ236" s="312"/>
      <c r="AR236" s="312"/>
      <c r="AS236" s="312"/>
      <c r="AT236" s="312"/>
      <c r="AU236" s="312"/>
      <c r="AV236" s="312"/>
      <c r="AW236" s="312"/>
      <c r="AX236" s="312"/>
      <c r="AY236" s="312"/>
      <c r="AZ236" s="694"/>
      <c r="BA236" s="2849"/>
      <c r="BB236" s="161" t="s">
        <v>177</v>
      </c>
      <c r="BC236" s="345">
        <v>15632.151538999953</v>
      </c>
      <c r="BD236" s="309">
        <v>15627.590045000015</v>
      </c>
      <c r="BE236" s="309">
        <v>15630.72564199997</v>
      </c>
      <c r="BF236" s="309">
        <v>15630.602745999977</v>
      </c>
      <c r="BG236" s="346">
        <v>15629.804536999998</v>
      </c>
      <c r="BH236" s="354">
        <v>2429.3760390000002</v>
      </c>
      <c r="BI236" s="309">
        <v>2462.1279919999979</v>
      </c>
      <c r="BJ236" s="309">
        <v>2422.5867370000055</v>
      </c>
      <c r="BK236" s="309">
        <v>2441.0428780000047</v>
      </c>
      <c r="BL236" s="346">
        <v>2436.9758330000036</v>
      </c>
      <c r="BM236" s="354">
        <v>13190.970591999965</v>
      </c>
      <c r="BN236" s="309">
        <v>13188.311869999985</v>
      </c>
      <c r="BO236" s="309">
        <v>13190.552567999983</v>
      </c>
      <c r="BP236" s="309">
        <v>13195.838673999982</v>
      </c>
      <c r="BQ236" s="346">
        <v>13193.09132600002</v>
      </c>
      <c r="BR236" s="354">
        <v>2809.9184500000101</v>
      </c>
      <c r="BS236" s="309">
        <v>635.84404599999937</v>
      </c>
      <c r="BT236" s="309">
        <v>17754.135908999968</v>
      </c>
      <c r="BU236" s="309">
        <v>796.29025900000113</v>
      </c>
      <c r="BV236" s="309">
        <v>395.51070899999996</v>
      </c>
      <c r="BW236" s="309">
        <v>205.48531599999953</v>
      </c>
      <c r="BX236" s="309">
        <v>181.67520600000026</v>
      </c>
      <c r="BY236" s="310">
        <v>30540.787832999955</v>
      </c>
      <c r="BZ236" s="310">
        <v>16969.856184000048</v>
      </c>
      <c r="CA236" s="310">
        <v>2669.9912309999931</v>
      </c>
      <c r="CB236" s="310">
        <v>5191.3793659999965</v>
      </c>
      <c r="CC236" s="2169"/>
      <c r="CD236" s="2169"/>
      <c r="CE236" s="2169"/>
      <c r="CF236" s="2169"/>
      <c r="CG236" s="2169"/>
      <c r="CH236" s="2169"/>
      <c r="CI236" s="2169"/>
      <c r="CJ236" s="2169"/>
      <c r="CK236" s="2169"/>
      <c r="CL236" s="2169"/>
      <c r="CM236" s="2169"/>
      <c r="CN236" s="2169"/>
      <c r="CO236" s="2169"/>
      <c r="CP236" s="2169"/>
      <c r="CQ236" s="2169"/>
      <c r="CR236" s="2169"/>
      <c r="CS236" s="2169"/>
      <c r="CT236" s="2169"/>
      <c r="CU236" s="2169"/>
      <c r="CV236" s="2169"/>
      <c r="CW236" s="2169"/>
      <c r="CX236" s="2169"/>
      <c r="CY236" s="2169"/>
      <c r="CZ236" s="2169"/>
    </row>
    <row r="237" s="135" customFormat="true" ht="15" customHeight="true" x14ac:dyDescent="0.2">
      <c r="A237" s="1867"/>
      <c r="B237" s="2049"/>
      <c r="C237" s="2004"/>
      <c r="D237" s="2005"/>
      <c r="E237" s="2005"/>
      <c r="F237" s="2005"/>
      <c r="G237" s="2006"/>
      <c r="H237" s="2007"/>
      <c r="I237" s="2005"/>
      <c r="J237" s="2005"/>
      <c r="K237" s="2005"/>
      <c r="L237" s="2008"/>
      <c r="M237" s="2009"/>
      <c r="N237" s="2005"/>
      <c r="O237" s="2005"/>
      <c r="P237" s="2005"/>
      <c r="Q237" s="2006"/>
      <c r="R237" s="2007"/>
      <c r="S237" s="2005"/>
      <c r="T237" s="2005"/>
      <c r="U237" s="2005"/>
      <c r="V237" s="2005"/>
      <c r="W237" s="2005"/>
      <c r="X237" s="2005"/>
      <c r="Y237" s="2005"/>
      <c r="Z237" s="2005"/>
      <c r="AA237" s="2005"/>
      <c r="AB237" s="2311"/>
      <c r="AC237" s="312"/>
      <c r="AD237" s="312"/>
      <c r="AE237" s="312"/>
      <c r="AF237" s="312"/>
      <c r="AG237" s="312"/>
      <c r="AH237" s="312"/>
      <c r="AI237" s="312"/>
      <c r="AJ237" s="312"/>
      <c r="AK237" s="312"/>
      <c r="AL237" s="312"/>
      <c r="AM237" s="312"/>
      <c r="AN237" s="312"/>
      <c r="AO237" s="312"/>
      <c r="AP237" s="312"/>
      <c r="AQ237" s="312"/>
      <c r="AR237" s="312"/>
      <c r="AS237" s="312"/>
      <c r="AT237" s="312"/>
      <c r="AU237" s="312"/>
      <c r="AV237" s="312"/>
      <c r="AW237" s="312"/>
      <c r="AX237" s="312"/>
      <c r="AY237" s="312"/>
      <c r="AZ237" s="694"/>
      <c r="BA237" s="396"/>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310"/>
      <c r="CB237" s="310"/>
      <c r="CC237" s="2169"/>
      <c r="CD237" s="2169"/>
      <c r="CE237" s="2169"/>
      <c r="CF237" s="2169"/>
      <c r="CG237" s="2169"/>
      <c r="CH237" s="2169"/>
      <c r="CI237" s="2169"/>
      <c r="CJ237" s="2169"/>
      <c r="CK237" s="2169"/>
      <c r="CL237" s="2169"/>
      <c r="CM237" s="2169"/>
      <c r="CN237" s="2169"/>
      <c r="CO237" s="2169"/>
      <c r="CP237" s="2169"/>
      <c r="CQ237" s="2169"/>
      <c r="CR237" s="2169"/>
      <c r="CS237" s="2169"/>
      <c r="CT237" s="2169"/>
      <c r="CU237" s="2169"/>
      <c r="CV237" s="2169"/>
      <c r="CW237" s="2169"/>
      <c r="CX237" s="2169"/>
      <c r="CY237" s="2169"/>
      <c r="CZ237" s="2169"/>
    </row>
    <row r="238" s="135" customFormat="true" ht="15" customHeight="true" x14ac:dyDescent="0.2">
      <c r="A238" s="1867"/>
      <c r="B238" s="2049"/>
      <c r="C238" s="2004"/>
      <c r="D238" s="2005"/>
      <c r="E238" s="2005"/>
      <c r="F238" s="2005"/>
      <c r="G238" s="2006"/>
      <c r="H238" s="2007"/>
      <c r="I238" s="2005"/>
      <c r="J238" s="2005"/>
      <c r="K238" s="2005"/>
      <c r="L238" s="2008"/>
      <c r="M238" s="2009"/>
      <c r="N238" s="2005"/>
      <c r="O238" s="2005"/>
      <c r="P238" s="2005"/>
      <c r="Q238" s="2006"/>
      <c r="R238" s="2007"/>
      <c r="S238" s="2005"/>
      <c r="T238" s="2005"/>
      <c r="U238" s="2005"/>
      <c r="V238" s="2005"/>
      <c r="W238" s="2005"/>
      <c r="X238" s="2005"/>
      <c r="Y238" s="2005"/>
      <c r="Z238" s="2005"/>
      <c r="AA238" s="2005"/>
      <c r="AB238" s="2311"/>
      <c r="AC238" s="312"/>
      <c r="AD238" s="312"/>
      <c r="AE238" s="312"/>
      <c r="AF238" s="312"/>
      <c r="AG238" s="312"/>
      <c r="AH238" s="312"/>
      <c r="AI238" s="312"/>
      <c r="AJ238" s="312"/>
      <c r="AK238" s="312"/>
      <c r="AL238" s="312"/>
      <c r="AM238" s="312"/>
      <c r="AN238" s="312"/>
      <c r="AO238" s="312"/>
      <c r="AP238" s="312"/>
      <c r="AQ238" s="312"/>
      <c r="AR238" s="312"/>
      <c r="AS238" s="312"/>
      <c r="AT238" s="312"/>
      <c r="AU238" s="312"/>
      <c r="AV238" s="312"/>
      <c r="AW238" s="312"/>
      <c r="AX238" s="312"/>
      <c r="AY238" s="312"/>
      <c r="AZ238" s="694"/>
      <c r="BA238" s="396"/>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310"/>
      <c r="CC238" s="2169"/>
      <c r="CD238" s="2169"/>
      <c r="CE238" s="2169"/>
      <c r="CF238" s="2169"/>
      <c r="CG238" s="2169"/>
      <c r="CH238" s="2169"/>
      <c r="CI238" s="2169"/>
      <c r="CJ238" s="2169"/>
      <c r="CK238" s="2169"/>
      <c r="CL238" s="2169"/>
      <c r="CM238" s="2169"/>
      <c r="CN238" s="2169"/>
      <c r="CO238" s="2169"/>
      <c r="CP238" s="2169"/>
      <c r="CQ238" s="2169"/>
      <c r="CR238" s="2169"/>
      <c r="CS238" s="2169"/>
      <c r="CT238" s="2169"/>
      <c r="CU238" s="2169"/>
      <c r="CV238" s="2169"/>
      <c r="CW238" s="2169"/>
      <c r="CX238" s="2169"/>
      <c r="CY238" s="2169"/>
      <c r="CZ238" s="2169"/>
    </row>
    <row r="239" s="135" customFormat="true" ht="15" customHeight="true" x14ac:dyDescent="0.2">
      <c r="A239" s="1867"/>
      <c r="B239" s="2049"/>
      <c r="C239" s="2004"/>
      <c r="D239" s="2005"/>
      <c r="E239" s="2005"/>
      <c r="F239" s="2005"/>
      <c r="G239" s="2006"/>
      <c r="H239" s="2007"/>
      <c r="I239" s="2005"/>
      <c r="J239" s="2005"/>
      <c r="K239" s="2005"/>
      <c r="L239" s="2008"/>
      <c r="M239" s="2009"/>
      <c r="N239" s="2005"/>
      <c r="O239" s="2005"/>
      <c r="P239" s="2005"/>
      <c r="Q239" s="2006"/>
      <c r="R239" s="2007"/>
      <c r="S239" s="2005"/>
      <c r="T239" s="2005"/>
      <c r="U239" s="2005"/>
      <c r="V239" s="2005"/>
      <c r="W239" s="2005"/>
      <c r="X239" s="2005"/>
      <c r="Y239" s="2005"/>
      <c r="Z239" s="2005"/>
      <c r="AA239" s="2005"/>
      <c r="AB239" s="2311"/>
      <c r="AC239" s="312"/>
      <c r="AD239" s="312"/>
      <c r="AE239" s="312"/>
      <c r="AF239" s="312"/>
      <c r="AG239" s="312"/>
      <c r="AH239" s="312"/>
      <c r="AI239" s="312"/>
      <c r="AJ239" s="312"/>
      <c r="AK239" s="312"/>
      <c r="AL239" s="312"/>
      <c r="AM239" s="312"/>
      <c r="AN239" s="312"/>
      <c r="AO239" s="312"/>
      <c r="AP239" s="312"/>
      <c r="AQ239" s="312"/>
      <c r="AR239" s="312"/>
      <c r="AS239" s="312"/>
      <c r="AT239" s="312"/>
      <c r="AU239" s="312"/>
      <c r="AV239" s="312"/>
      <c r="AW239" s="312"/>
      <c r="AX239" s="312"/>
      <c r="AY239" s="312"/>
      <c r="AZ239" s="694"/>
      <c r="BA239" s="396"/>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310"/>
      <c r="CC239" s="2169"/>
      <c r="CD239" s="2169"/>
      <c r="CE239" s="2169"/>
      <c r="CF239" s="2169"/>
      <c r="CG239" s="2169"/>
      <c r="CH239" s="2169"/>
      <c r="CI239" s="2169"/>
      <c r="CJ239" s="2169"/>
      <c r="CK239" s="2169"/>
      <c r="CL239" s="2169"/>
      <c r="CM239" s="2169"/>
      <c r="CN239" s="2169"/>
      <c r="CO239" s="2169"/>
      <c r="CP239" s="2169"/>
      <c r="CQ239" s="2169"/>
      <c r="CR239" s="2169"/>
      <c r="CS239" s="2169"/>
      <c r="CT239" s="2169"/>
      <c r="CU239" s="2169"/>
      <c r="CV239" s="2169"/>
      <c r="CW239" s="2169"/>
      <c r="CX239" s="2169"/>
      <c r="CY239" s="2169"/>
      <c r="CZ239" s="2169"/>
    </row>
    <row r="240" s="135" customFormat="true" ht="15" customHeight="true" x14ac:dyDescent="0.2">
      <c r="A240" s="1867"/>
      <c r="B240" s="2049"/>
      <c r="C240" s="2004"/>
      <c r="D240" s="2005"/>
      <c r="E240" s="2005"/>
      <c r="F240" s="2005"/>
      <c r="G240" s="2006"/>
      <c r="H240" s="2007"/>
      <c r="I240" s="2005"/>
      <c r="J240" s="2005"/>
      <c r="K240" s="2005"/>
      <c r="L240" s="2008"/>
      <c r="M240" s="2009"/>
      <c r="N240" s="2005"/>
      <c r="O240" s="2005"/>
      <c r="P240" s="2005"/>
      <c r="Q240" s="2006"/>
      <c r="R240" s="2007"/>
      <c r="S240" s="2005"/>
      <c r="T240" s="2005"/>
      <c r="U240" s="2005"/>
      <c r="V240" s="2005"/>
      <c r="W240" s="2005"/>
      <c r="X240" s="2005"/>
      <c r="Y240" s="2005"/>
      <c r="Z240" s="2005"/>
      <c r="AA240" s="2005"/>
      <c r="AB240" s="2311"/>
      <c r="AC240" s="312"/>
      <c r="AD240" s="312"/>
      <c r="AE240" s="312"/>
      <c r="AF240" s="312"/>
      <c r="AG240" s="312"/>
      <c r="AH240" s="312"/>
      <c r="AI240" s="312"/>
      <c r="AJ240" s="312"/>
      <c r="AK240" s="312"/>
      <c r="AL240" s="312"/>
      <c r="AM240" s="312"/>
      <c r="AN240" s="312"/>
      <c r="AO240" s="312"/>
      <c r="AP240" s="312"/>
      <c r="AQ240" s="312"/>
      <c r="AR240" s="312"/>
      <c r="AS240" s="312"/>
      <c r="AT240" s="312"/>
      <c r="AU240" s="312"/>
      <c r="AV240" s="312"/>
      <c r="AW240" s="312"/>
      <c r="AX240" s="312"/>
      <c r="AY240" s="312"/>
      <c r="AZ240" s="694"/>
      <c r="BA240" s="396"/>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310"/>
      <c r="CC240" s="2169"/>
      <c r="CD240" s="2169"/>
      <c r="CE240" s="2169"/>
      <c r="CF240" s="2169"/>
      <c r="CG240" s="2169"/>
      <c r="CH240" s="2169"/>
      <c r="CI240" s="2169"/>
      <c r="CJ240" s="2169"/>
      <c r="CK240" s="2169"/>
      <c r="CL240" s="2169"/>
      <c r="CM240" s="2169"/>
      <c r="CN240" s="2169"/>
      <c r="CO240" s="2169"/>
      <c r="CP240" s="2169"/>
      <c r="CQ240" s="2169"/>
      <c r="CR240" s="2169"/>
      <c r="CS240" s="2169"/>
      <c r="CT240" s="2169"/>
      <c r="CU240" s="2169"/>
      <c r="CV240" s="2169"/>
      <c r="CW240" s="2169"/>
      <c r="CX240" s="2169"/>
      <c r="CY240" s="2169"/>
      <c r="CZ240" s="2169"/>
    </row>
    <row r="241" s="135" customFormat="true" ht="15" customHeight="true" x14ac:dyDescent="0.2">
      <c r="A241" s="1868"/>
      <c r="B241" s="2050"/>
      <c r="C241" s="2010"/>
      <c r="D241" s="2011"/>
      <c r="E241" s="2011"/>
      <c r="F241" s="2011"/>
      <c r="G241" s="2012"/>
      <c r="H241" s="2013"/>
      <c r="I241" s="2011"/>
      <c r="J241" s="2011"/>
      <c r="K241" s="2011"/>
      <c r="L241" s="2014"/>
      <c r="M241" s="2015"/>
      <c r="N241" s="2011"/>
      <c r="O241" s="2011"/>
      <c r="P241" s="2011"/>
      <c r="Q241" s="2012"/>
      <c r="R241" s="2013"/>
      <c r="S241" s="2011"/>
      <c r="T241" s="2011"/>
      <c r="U241" s="2011"/>
      <c r="V241" s="2011"/>
      <c r="W241" s="2011"/>
      <c r="X241" s="2011"/>
      <c r="Y241" s="2011"/>
      <c r="Z241" s="2011"/>
      <c r="AA241" s="2011"/>
      <c r="AB241" s="2312"/>
      <c r="AC241" s="312"/>
      <c r="AD241" s="312"/>
      <c r="AE241" s="312"/>
      <c r="AF241" s="312"/>
      <c r="AG241" s="312"/>
      <c r="AH241" s="312"/>
      <c r="AI241" s="312"/>
      <c r="AJ241" s="312"/>
      <c r="AK241" s="312"/>
      <c r="AL241" s="312"/>
      <c r="AM241" s="312"/>
      <c r="AN241" s="312"/>
      <c r="AO241" s="312"/>
      <c r="AP241" s="312"/>
      <c r="AQ241" s="312"/>
      <c r="AR241" s="312"/>
      <c r="AS241" s="312"/>
      <c r="AT241" s="312"/>
      <c r="AU241" s="312"/>
      <c r="AV241" s="312"/>
      <c r="AW241" s="312"/>
      <c r="AX241" s="312"/>
      <c r="AY241" s="312"/>
      <c r="AZ241" s="694"/>
      <c r="BA241" s="396"/>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310"/>
      <c r="CC241" s="2169"/>
      <c r="CD241" s="2169"/>
      <c r="CE241" s="2169"/>
      <c r="CF241" s="2169"/>
      <c r="CG241" s="2169"/>
      <c r="CH241" s="2169"/>
      <c r="CI241" s="2169"/>
      <c r="CJ241" s="2169"/>
      <c r="CK241" s="2169"/>
      <c r="CL241" s="2169"/>
      <c r="CM241" s="2169"/>
      <c r="CN241" s="2169"/>
      <c r="CO241" s="2169"/>
      <c r="CP241" s="2169"/>
      <c r="CQ241" s="2169"/>
      <c r="CR241" s="2169"/>
      <c r="CS241" s="2169"/>
      <c r="CT241" s="2169"/>
      <c r="CU241" s="2169"/>
      <c r="CV241" s="2169"/>
      <c r="CW241" s="2169"/>
      <c r="CX241" s="2169"/>
      <c r="CY241" s="2169"/>
      <c r="CZ241" s="2169"/>
    </row>
    <row r="242" s="135" customFormat="true" ht="15" customHeight="true" x14ac:dyDescent="0.2">
      <c r="A242" s="769"/>
      <c r="B242" s="892"/>
      <c r="C242" s="1954"/>
      <c r="D242" s="776"/>
      <c r="E242" s="776"/>
      <c r="F242" s="776"/>
      <c r="G242" s="845"/>
      <c r="H242" s="1955"/>
      <c r="I242" s="776"/>
      <c r="J242" s="776"/>
      <c r="K242" s="776"/>
      <c r="L242" s="800"/>
      <c r="M242" s="1954"/>
      <c r="N242" s="776"/>
      <c r="O242" s="776"/>
      <c r="P242" s="776"/>
      <c r="Q242" s="845"/>
      <c r="R242" s="1955"/>
      <c r="S242" s="776"/>
      <c r="T242" s="776"/>
      <c r="U242" s="776"/>
      <c r="V242" s="776"/>
      <c r="W242" s="776"/>
      <c r="X242" s="776"/>
      <c r="Y242" s="776"/>
      <c r="Z242" s="776"/>
      <c r="AA242" s="776"/>
      <c r="AB242" s="800"/>
      <c r="AC242" s="312"/>
      <c r="AD242" s="312"/>
      <c r="AE242" s="312"/>
      <c r="AF242" s="312"/>
      <c r="AG242" s="312"/>
      <c r="AH242" s="312"/>
      <c r="AI242" s="312"/>
      <c r="AJ242" s="312"/>
      <c r="AK242" s="312"/>
      <c r="AL242" s="312"/>
      <c r="AM242" s="312"/>
      <c r="AN242" s="312"/>
      <c r="AO242" s="312"/>
      <c r="AP242" s="312"/>
      <c r="AQ242" s="312"/>
      <c r="AR242" s="312"/>
      <c r="AS242" s="312"/>
      <c r="AT242" s="312"/>
      <c r="AU242" s="312"/>
      <c r="AV242" s="312"/>
      <c r="AW242" s="312"/>
      <c r="AX242" s="312"/>
      <c r="AY242" s="312"/>
      <c r="AZ242" s="694"/>
      <c r="BA242" s="396"/>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310"/>
      <c r="CC242" s="2169"/>
      <c r="CD242" s="2169"/>
      <c r="CE242" s="2169"/>
      <c r="CF242" s="2169"/>
      <c r="CG242" s="2169"/>
      <c r="CH242" s="2169"/>
      <c r="CI242" s="2169"/>
      <c r="CJ242" s="2169"/>
      <c r="CK242" s="2169"/>
      <c r="CL242" s="2169"/>
      <c r="CM242" s="2169"/>
      <c r="CN242" s="2169"/>
      <c r="CO242" s="2169"/>
      <c r="CP242" s="2169"/>
      <c r="CQ242" s="2169"/>
      <c r="CR242" s="2169"/>
      <c r="CS242" s="2169"/>
      <c r="CT242" s="2169"/>
      <c r="CU242" s="2169"/>
      <c r="CV242" s="2169"/>
      <c r="CW242" s="2169"/>
      <c r="CX242" s="2169"/>
      <c r="CY242" s="2169"/>
      <c r="CZ242" s="2169"/>
    </row>
    <row r="243" s="135" customFormat="true" ht="15" customHeight="true" x14ac:dyDescent="0.2">
      <c r="A243" s="769"/>
      <c r="B243" s="892"/>
      <c r="C243" s="1954"/>
      <c r="D243" s="776"/>
      <c r="E243" s="776"/>
      <c r="F243" s="776"/>
      <c r="G243" s="845"/>
      <c r="H243" s="1955"/>
      <c r="I243" s="776"/>
      <c r="J243" s="776"/>
      <c r="K243" s="776"/>
      <c r="L243" s="800"/>
      <c r="M243" s="1954"/>
      <c r="N243" s="776"/>
      <c r="O243" s="776"/>
      <c r="P243" s="776"/>
      <c r="Q243" s="845"/>
      <c r="R243" s="1955"/>
      <c r="S243" s="776"/>
      <c r="T243" s="776"/>
      <c r="U243" s="776"/>
      <c r="V243" s="776"/>
      <c r="W243" s="776"/>
      <c r="X243" s="776"/>
      <c r="Y243" s="776"/>
      <c r="Z243" s="776"/>
      <c r="AA243" s="776"/>
      <c r="AB243" s="800"/>
      <c r="AC243" s="312"/>
      <c r="AD243" s="312"/>
      <c r="AE243" s="312"/>
      <c r="AF243" s="312"/>
      <c r="AG243" s="312"/>
      <c r="AH243" s="312"/>
      <c r="AI243" s="312"/>
      <c r="AJ243" s="312"/>
      <c r="AK243" s="312"/>
      <c r="AL243" s="312"/>
      <c r="AM243" s="312"/>
      <c r="AN243" s="312"/>
      <c r="AO243" s="312"/>
      <c r="AP243" s="312"/>
      <c r="AQ243" s="312"/>
      <c r="AR243" s="312"/>
      <c r="AS243" s="312"/>
      <c r="AT243" s="312"/>
      <c r="AU243" s="312"/>
      <c r="AV243" s="312"/>
      <c r="AW243" s="312"/>
      <c r="AX243" s="312"/>
      <c r="AY243" s="312"/>
      <c r="AZ243" s="694"/>
      <c r="BA243" s="396"/>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310"/>
      <c r="CC243" s="2169"/>
      <c r="CD243" s="2169"/>
      <c r="CE243" s="2169"/>
      <c r="CF243" s="2169"/>
      <c r="CG243" s="2169"/>
      <c r="CH243" s="2169"/>
      <c r="CI243" s="2169"/>
      <c r="CJ243" s="2169"/>
      <c r="CK243" s="2169"/>
      <c r="CL243" s="2169"/>
      <c r="CM243" s="2169"/>
      <c r="CN243" s="2169"/>
      <c r="CO243" s="2169"/>
      <c r="CP243" s="2169"/>
      <c r="CQ243" s="2169"/>
      <c r="CR243" s="2169"/>
      <c r="CS243" s="2169"/>
      <c r="CT243" s="2169"/>
      <c r="CU243" s="2169"/>
      <c r="CV243" s="2169"/>
      <c r="CW243" s="2169"/>
      <c r="CX243" s="2169"/>
      <c r="CY243" s="2169"/>
      <c r="CZ243" s="2169"/>
    </row>
    <row r="244" s="135" customFormat="true" ht="15" customHeight="true" x14ac:dyDescent="0.2">
      <c r="A244" s="769"/>
      <c r="B244" s="892"/>
      <c r="C244" s="1954"/>
      <c r="D244" s="776"/>
      <c r="E244" s="776"/>
      <c r="F244" s="776"/>
      <c r="G244" s="845"/>
      <c r="H244" s="1955"/>
      <c r="I244" s="776"/>
      <c r="J244" s="776"/>
      <c r="K244" s="776"/>
      <c r="L244" s="800"/>
      <c r="M244" s="1954"/>
      <c r="N244" s="776"/>
      <c r="O244" s="776"/>
      <c r="P244" s="776"/>
      <c r="Q244" s="845"/>
      <c r="R244" s="1955"/>
      <c r="S244" s="776"/>
      <c r="T244" s="776"/>
      <c r="U244" s="776"/>
      <c r="V244" s="776"/>
      <c r="W244" s="776"/>
      <c r="X244" s="776"/>
      <c r="Y244" s="776"/>
      <c r="Z244" s="776"/>
      <c r="AA244" s="776"/>
      <c r="AB244" s="800"/>
      <c r="AC244" s="312"/>
      <c r="AD244" s="312"/>
      <c r="AE244" s="312"/>
      <c r="AF244" s="312"/>
      <c r="AG244" s="312"/>
      <c r="AH244" s="312"/>
      <c r="AI244" s="312"/>
      <c r="AJ244" s="312"/>
      <c r="AK244" s="312"/>
      <c r="AL244" s="312"/>
      <c r="AM244" s="312"/>
      <c r="AN244" s="312"/>
      <c r="AO244" s="312"/>
      <c r="AP244" s="312"/>
      <c r="AQ244" s="312"/>
      <c r="AR244" s="312"/>
      <c r="AS244" s="312"/>
      <c r="AT244" s="312"/>
      <c r="AU244" s="312"/>
      <c r="AV244" s="312"/>
      <c r="AW244" s="312"/>
      <c r="AX244" s="312"/>
      <c r="AY244" s="312"/>
      <c r="AZ244" s="694"/>
      <c r="BA244" s="396"/>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310"/>
      <c r="CC244" s="2169"/>
      <c r="CD244" s="2169"/>
      <c r="CE244" s="2169"/>
      <c r="CF244" s="2169"/>
      <c r="CG244" s="2169"/>
      <c r="CH244" s="2169"/>
      <c r="CI244" s="2169"/>
      <c r="CJ244" s="2169"/>
      <c r="CK244" s="2169"/>
      <c r="CL244" s="2169"/>
      <c r="CM244" s="2169"/>
      <c r="CN244" s="2169"/>
      <c r="CO244" s="2169"/>
      <c r="CP244" s="2169"/>
      <c r="CQ244" s="2169"/>
      <c r="CR244" s="2169"/>
      <c r="CS244" s="2169"/>
      <c r="CT244" s="2169"/>
      <c r="CU244" s="2169"/>
      <c r="CV244" s="2169"/>
      <c r="CW244" s="2169"/>
      <c r="CX244" s="2169"/>
      <c r="CY244" s="2169"/>
      <c r="CZ244" s="2169"/>
    </row>
    <row r="245" s="135" customFormat="true" ht="15" customHeight="true" x14ac:dyDescent="0.2">
      <c r="A245" s="769"/>
      <c r="B245" s="892"/>
      <c r="C245" s="1954"/>
      <c r="D245" s="776"/>
      <c r="E245" s="776"/>
      <c r="F245" s="776"/>
      <c r="G245" s="845"/>
      <c r="H245" s="1955"/>
      <c r="I245" s="776"/>
      <c r="J245" s="776"/>
      <c r="K245" s="776"/>
      <c r="L245" s="800"/>
      <c r="M245" s="1954"/>
      <c r="N245" s="776"/>
      <c r="O245" s="776"/>
      <c r="P245" s="776"/>
      <c r="Q245" s="845"/>
      <c r="R245" s="1955"/>
      <c r="S245" s="776"/>
      <c r="T245" s="776"/>
      <c r="U245" s="776"/>
      <c r="V245" s="776"/>
      <c r="W245" s="776"/>
      <c r="X245" s="776"/>
      <c r="Y245" s="776"/>
      <c r="Z245" s="776"/>
      <c r="AA245" s="776"/>
      <c r="AB245" s="800"/>
      <c r="AC245" s="312"/>
      <c r="AD245" s="312"/>
      <c r="AE245" s="312"/>
      <c r="AF245" s="312"/>
      <c r="AG245" s="312"/>
      <c r="AH245" s="312"/>
      <c r="AI245" s="312"/>
      <c r="AJ245" s="312"/>
      <c r="AK245" s="312"/>
      <c r="AL245" s="312"/>
      <c r="AM245" s="312"/>
      <c r="AN245" s="312"/>
      <c r="AO245" s="312"/>
      <c r="AP245" s="312"/>
      <c r="AQ245" s="312"/>
      <c r="AR245" s="312"/>
      <c r="AS245" s="312"/>
      <c r="AT245" s="312"/>
      <c r="AU245" s="312"/>
      <c r="AV245" s="312"/>
      <c r="AW245" s="312"/>
      <c r="AX245" s="312"/>
      <c r="AY245" s="312"/>
      <c r="AZ245" s="694"/>
      <c r="BA245" s="396"/>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310"/>
      <c r="CC245" s="2169"/>
      <c r="CD245" s="2169"/>
      <c r="CE245" s="2169"/>
      <c r="CF245" s="2169"/>
      <c r="CG245" s="2169"/>
      <c r="CH245" s="2169"/>
      <c r="CI245" s="2169"/>
      <c r="CJ245" s="2169"/>
      <c r="CK245" s="2169"/>
      <c r="CL245" s="2169"/>
      <c r="CM245" s="2169"/>
      <c r="CN245" s="2169"/>
      <c r="CO245" s="2169"/>
      <c r="CP245" s="2169"/>
      <c r="CQ245" s="2169"/>
      <c r="CR245" s="2169"/>
      <c r="CS245" s="2169"/>
      <c r="CT245" s="2169"/>
      <c r="CU245" s="2169"/>
      <c r="CV245" s="2169"/>
      <c r="CW245" s="2169"/>
      <c r="CX245" s="2169"/>
      <c r="CY245" s="2169"/>
      <c r="CZ245" s="2169"/>
    </row>
    <row r="246" s="135" customFormat="true" ht="15" customHeight="true" x14ac:dyDescent="0.2">
      <c r="A246" s="769"/>
      <c r="B246" s="892"/>
      <c r="C246" s="1954"/>
      <c r="D246" s="776"/>
      <c r="E246" s="776"/>
      <c r="F246" s="776"/>
      <c r="G246" s="845"/>
      <c r="H246" s="1955"/>
      <c r="I246" s="776"/>
      <c r="J246" s="776"/>
      <c r="K246" s="776"/>
      <c r="L246" s="800"/>
      <c r="M246" s="1954"/>
      <c r="N246" s="776"/>
      <c r="O246" s="776"/>
      <c r="P246" s="776"/>
      <c r="Q246" s="845"/>
      <c r="R246" s="1955"/>
      <c r="S246" s="776"/>
      <c r="T246" s="776"/>
      <c r="U246" s="776"/>
      <c r="V246" s="776"/>
      <c r="W246" s="776"/>
      <c r="X246" s="776"/>
      <c r="Y246" s="776"/>
      <c r="Z246" s="776"/>
      <c r="AA246" s="776"/>
      <c r="AB246" s="800"/>
      <c r="AC246" s="312"/>
      <c r="AD246" s="312"/>
      <c r="AE246" s="312"/>
      <c r="AF246" s="312"/>
      <c r="AG246" s="312"/>
      <c r="AH246" s="312"/>
      <c r="AI246" s="312"/>
      <c r="AJ246" s="312"/>
      <c r="AK246" s="312"/>
      <c r="AL246" s="312"/>
      <c r="AM246" s="312"/>
      <c r="AN246" s="312"/>
      <c r="AO246" s="312"/>
      <c r="AP246" s="312"/>
      <c r="AQ246" s="312"/>
      <c r="AR246" s="312"/>
      <c r="AS246" s="312"/>
      <c r="AT246" s="312"/>
      <c r="AU246" s="312"/>
      <c r="AV246" s="312"/>
      <c r="AW246" s="312"/>
      <c r="AX246" s="312"/>
      <c r="AY246" s="312"/>
      <c r="AZ246" s="694"/>
      <c r="BA246" s="396"/>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310"/>
      <c r="CC246" s="2169"/>
      <c r="CD246" s="2169"/>
      <c r="CE246" s="2169"/>
      <c r="CF246" s="2169"/>
      <c r="CG246" s="2169"/>
      <c r="CH246" s="2169"/>
      <c r="CI246" s="2169"/>
      <c r="CJ246" s="2169"/>
      <c r="CK246" s="2169"/>
      <c r="CL246" s="2169"/>
      <c r="CM246" s="2169"/>
      <c r="CN246" s="2169"/>
      <c r="CO246" s="2169"/>
      <c r="CP246" s="2169"/>
      <c r="CQ246" s="2169"/>
      <c r="CR246" s="2169"/>
      <c r="CS246" s="2169"/>
      <c r="CT246" s="2169"/>
      <c r="CU246" s="2169"/>
      <c r="CV246" s="2169"/>
      <c r="CW246" s="2169"/>
      <c r="CX246" s="2169"/>
      <c r="CY246" s="2169"/>
      <c r="CZ246" s="2169"/>
    </row>
    <row r="247" s="135" customFormat="true" ht="15" customHeight="true" x14ac:dyDescent="0.2">
      <c r="A247" s="769"/>
      <c r="B247" s="892"/>
      <c r="C247" s="1954"/>
      <c r="D247" s="776"/>
      <c r="E247" s="776"/>
      <c r="F247" s="776"/>
      <c r="G247" s="845"/>
      <c r="H247" s="1955"/>
      <c r="I247" s="776"/>
      <c r="J247" s="776"/>
      <c r="K247" s="776"/>
      <c r="L247" s="800"/>
      <c r="M247" s="1954"/>
      <c r="N247" s="776"/>
      <c r="O247" s="776"/>
      <c r="P247" s="776"/>
      <c r="Q247" s="845"/>
      <c r="R247" s="1955"/>
      <c r="S247" s="776"/>
      <c r="T247" s="776"/>
      <c r="U247" s="776"/>
      <c r="V247" s="776"/>
      <c r="W247" s="776"/>
      <c r="X247" s="776"/>
      <c r="Y247" s="776"/>
      <c r="Z247" s="776"/>
      <c r="AA247" s="776"/>
      <c r="AB247" s="800"/>
      <c r="AC247" s="312"/>
      <c r="AD247" s="312"/>
      <c r="AE247" s="312"/>
      <c r="AF247" s="312"/>
      <c r="AG247" s="312"/>
      <c r="AH247" s="312"/>
      <c r="AI247" s="312"/>
      <c r="AJ247" s="312"/>
      <c r="AK247" s="312"/>
      <c r="AL247" s="312"/>
      <c r="AM247" s="312"/>
      <c r="AN247" s="312"/>
      <c r="AO247" s="312"/>
      <c r="AP247" s="312"/>
      <c r="AQ247" s="312"/>
      <c r="AR247" s="312"/>
      <c r="AS247" s="312"/>
      <c r="AT247" s="312"/>
      <c r="AU247" s="312"/>
      <c r="AV247" s="312"/>
      <c r="AW247" s="312"/>
      <c r="AX247" s="312"/>
      <c r="AY247" s="312"/>
      <c r="AZ247" s="694"/>
      <c r="BA247" s="396"/>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310"/>
      <c r="CC247" s="2169"/>
      <c r="CD247" s="2169"/>
      <c r="CE247" s="2169"/>
      <c r="CF247" s="2169"/>
      <c r="CG247" s="2169"/>
      <c r="CH247" s="2169"/>
      <c r="CI247" s="2169"/>
      <c r="CJ247" s="2169"/>
      <c r="CK247" s="2169"/>
      <c r="CL247" s="2169"/>
      <c r="CM247" s="2169"/>
      <c r="CN247" s="2169"/>
      <c r="CO247" s="2169"/>
      <c r="CP247" s="2169"/>
      <c r="CQ247" s="2169"/>
      <c r="CR247" s="2169"/>
      <c r="CS247" s="2169"/>
      <c r="CT247" s="2169"/>
      <c r="CU247" s="2169"/>
      <c r="CV247" s="2169"/>
      <c r="CW247" s="2169"/>
      <c r="CX247" s="2169"/>
      <c r="CY247" s="2169"/>
      <c r="CZ247" s="2169"/>
    </row>
    <row r="248" s="135" customFormat="true" ht="15" customHeight="true" x14ac:dyDescent="0.2">
      <c r="A248" s="774"/>
      <c r="B248" s="913"/>
      <c r="C248" s="2016"/>
      <c r="D248" s="924"/>
      <c r="E248" s="924"/>
      <c r="F248" s="924"/>
      <c r="G248" s="925"/>
      <c r="H248" s="2017"/>
      <c r="I248" s="924"/>
      <c r="J248" s="924"/>
      <c r="K248" s="924"/>
      <c r="L248" s="2018"/>
      <c r="M248" s="2016"/>
      <c r="N248" s="924"/>
      <c r="O248" s="924"/>
      <c r="P248" s="924"/>
      <c r="Q248" s="925"/>
      <c r="R248" s="2017"/>
      <c r="S248" s="924"/>
      <c r="T248" s="924"/>
      <c r="U248" s="924"/>
      <c r="V248" s="924"/>
      <c r="W248" s="924"/>
      <c r="X248" s="924"/>
      <c r="Y248" s="924"/>
      <c r="Z248" s="924"/>
      <c r="AA248" s="924"/>
      <c r="AB248" s="2018"/>
      <c r="AC248" s="312"/>
      <c r="AD248" s="312"/>
      <c r="AE248" s="312"/>
      <c r="AF248" s="312"/>
      <c r="AG248" s="312"/>
      <c r="AH248" s="312"/>
      <c r="AI248" s="312"/>
      <c r="AJ248" s="312"/>
      <c r="AK248" s="312"/>
      <c r="AL248" s="312"/>
      <c r="AM248" s="312"/>
      <c r="AN248" s="312"/>
      <c r="AO248" s="312"/>
      <c r="AP248" s="312"/>
      <c r="AQ248" s="312"/>
      <c r="AR248" s="312"/>
      <c r="AS248" s="312"/>
      <c r="AT248" s="312"/>
      <c r="AU248" s="312"/>
      <c r="AV248" s="312"/>
      <c r="AW248" s="312"/>
      <c r="AX248" s="312"/>
      <c r="AY248" s="312"/>
      <c r="AZ248" s="694"/>
      <c r="BA248" s="396"/>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361"/>
      <c r="CC248" s="2169"/>
      <c r="CD248" s="2169"/>
      <c r="CE248" s="2169"/>
      <c r="CF248" s="2169"/>
      <c r="CG248" s="2169"/>
      <c r="CH248" s="2169"/>
      <c r="CI248" s="2169"/>
      <c r="CJ248" s="2169"/>
      <c r="CK248" s="2169"/>
      <c r="CL248" s="2169"/>
      <c r="CM248" s="2169"/>
      <c r="CN248" s="2169"/>
      <c r="CO248" s="2169"/>
      <c r="CP248" s="2169"/>
      <c r="CQ248" s="2169"/>
      <c r="CR248" s="2169"/>
      <c r="CS248" s="2169"/>
      <c r="CT248" s="2169"/>
      <c r="CU248" s="2169"/>
      <c r="CV248" s="2169"/>
      <c r="CW248" s="2169"/>
      <c r="CX248" s="2169"/>
      <c r="CY248" s="2169"/>
      <c r="CZ248" s="2169"/>
    </row>
    <row r="249" s="135" customFormat="true" ht="250.15" customHeight="true" x14ac:dyDescent="0.2">
      <c r="AC249" s="694"/>
      <c r="AD249" s="694"/>
      <c r="AE249" s="694"/>
      <c r="AF249" s="694"/>
      <c r="AG249" s="694"/>
      <c r="AH249" s="694"/>
      <c r="AI249" s="694"/>
      <c r="AJ249" s="694"/>
      <c r="AK249" s="694"/>
      <c r="AL249" s="694"/>
      <c r="AM249" s="694"/>
      <c r="AN249" s="694"/>
      <c r="AO249" s="694"/>
      <c r="AP249" s="694"/>
      <c r="AQ249" s="694"/>
      <c r="AR249" s="694"/>
      <c r="AS249" s="694"/>
      <c r="AT249" s="694"/>
      <c r="AU249" s="694"/>
      <c r="AV249" s="694"/>
      <c r="AW249" s="694"/>
      <c r="AX249" s="694"/>
      <c r="AY249" s="694"/>
      <c r="AZ249" s="694"/>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425" customFormat="true" ht="19.15" customHeight="true" x14ac:dyDescent="0.2">
      <c r="AC250" s="671"/>
      <c r="AD250" s="671"/>
      <c r="AE250" s="671"/>
      <c r="AF250" s="671"/>
      <c r="AG250" s="671"/>
      <c r="AH250" s="671"/>
      <c r="AI250" s="671"/>
      <c r="AJ250" s="671"/>
      <c r="AK250" s="671"/>
      <c r="AL250" s="671"/>
      <c r="AM250" s="671"/>
      <c r="AN250" s="671"/>
      <c r="AO250" s="671"/>
      <c r="AP250" s="671"/>
      <c r="AQ250" s="671"/>
      <c r="AR250" s="671"/>
      <c r="AS250" s="671"/>
      <c r="AT250" s="671"/>
      <c r="AU250" s="671"/>
      <c r="AV250" s="671"/>
      <c r="AW250" s="671"/>
      <c r="AX250" s="671"/>
      <c r="AY250" s="671"/>
      <c r="AZ250" s="671"/>
      <c r="BA250" s="392"/>
      <c r="BB250" s="238"/>
      <c r="BC250" s="392"/>
      <c r="BD250" s="392"/>
      <c r="BE250" s="392"/>
      <c r="BF250" s="392"/>
      <c r="BG250" s="392"/>
      <c r="BH250" s="392"/>
      <c r="BI250" s="392"/>
      <c r="BJ250" s="392"/>
      <c r="BK250" s="392"/>
      <c r="BL250" s="392"/>
      <c r="BM250" s="392"/>
      <c r="BN250" s="392"/>
      <c r="BO250" s="392"/>
      <c r="BP250" s="392"/>
      <c r="BQ250" s="392"/>
      <c r="BR250" s="392"/>
      <c r="BS250" s="392"/>
      <c r="BT250" s="392"/>
      <c r="BU250" s="392"/>
      <c r="BV250" s="392"/>
      <c r="BW250" s="392"/>
      <c r="BX250" s="392"/>
      <c r="BY250" s="392"/>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425" customFormat="true" ht="12.75" x14ac:dyDescent="0.2">
      <c r="AC251" s="671"/>
      <c r="AD251" s="671"/>
      <c r="AE251" s="671"/>
      <c r="AF251" s="671"/>
      <c r="AG251" s="671"/>
      <c r="AH251" s="671"/>
      <c r="AI251" s="671"/>
      <c r="AJ251" s="671"/>
      <c r="AK251" s="671"/>
      <c r="AL251" s="671"/>
      <c r="AM251" s="671"/>
      <c r="AN251" s="671"/>
      <c r="AO251" s="671"/>
      <c r="AP251" s="671"/>
      <c r="AQ251" s="671"/>
      <c r="AR251" s="671"/>
      <c r="AS251" s="671"/>
      <c r="AT251" s="671"/>
      <c r="AU251" s="671"/>
      <c r="AV251" s="671"/>
      <c r="AW251" s="671"/>
      <c r="AX251" s="671"/>
      <c r="AY251" s="671"/>
      <c r="AZ251" s="671"/>
      <c r="BA251" s="392"/>
      <c r="BB251" s="238"/>
      <c r="BC251" s="392"/>
      <c r="BD251" s="392"/>
      <c r="BE251" s="392"/>
      <c r="BF251" s="392"/>
      <c r="BG251" s="392"/>
      <c r="BH251" s="392"/>
      <c r="BI251" s="392"/>
      <c r="BJ251" s="392"/>
      <c r="BK251" s="392"/>
      <c r="BL251" s="392"/>
      <c r="BM251" s="392"/>
      <c r="BN251" s="392"/>
      <c r="BO251" s="392"/>
      <c r="BP251" s="392"/>
      <c r="BQ251" s="392"/>
      <c r="BR251" s="392"/>
      <c r="BS251" s="392"/>
      <c r="BT251" s="392"/>
      <c r="BU251" s="392"/>
      <c r="BV251" s="392"/>
      <c r="BW251" s="392"/>
      <c r="BX251" s="392"/>
      <c r="BY251" s="392"/>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425" customFormat="true" ht="12.75" x14ac:dyDescent="0.2">
      <c r="AC252" s="671"/>
      <c r="AD252" s="671"/>
      <c r="AE252" s="671"/>
      <c r="AF252" s="671"/>
      <c r="AG252" s="671"/>
      <c r="AH252" s="671"/>
      <c r="AI252" s="671"/>
      <c r="AJ252" s="671"/>
      <c r="AK252" s="671"/>
      <c r="AL252" s="671"/>
      <c r="AM252" s="671"/>
      <c r="AN252" s="671"/>
      <c r="AO252" s="671"/>
      <c r="AP252" s="671"/>
      <c r="AQ252" s="671"/>
      <c r="AR252" s="671"/>
      <c r="AS252" s="671"/>
      <c r="AT252" s="671"/>
      <c r="AU252" s="671"/>
      <c r="AV252" s="671"/>
      <c r="AW252" s="671"/>
      <c r="AX252" s="671"/>
      <c r="AY252" s="671"/>
      <c r="AZ252" s="671"/>
      <c r="BA252" s="392"/>
      <c r="BB252" s="238"/>
      <c r="BC252" s="392"/>
      <c r="BD252" s="392"/>
      <c r="BE252" s="392"/>
      <c r="BF252" s="392"/>
      <c r="BG252" s="392"/>
      <c r="BH252" s="392"/>
      <c r="BI252" s="392"/>
      <c r="BJ252" s="392"/>
      <c r="BK252" s="392"/>
      <c r="BL252" s="392"/>
      <c r="BM252" s="392"/>
      <c r="BN252" s="392"/>
      <c r="BO252" s="392"/>
      <c r="BP252" s="392"/>
      <c r="BQ252" s="392"/>
      <c r="BR252" s="392"/>
      <c r="BS252" s="392"/>
      <c r="BT252" s="392"/>
      <c r="BU252" s="392"/>
      <c r="BV252" s="392"/>
      <c r="BW252" s="392"/>
      <c r="BX252" s="392"/>
      <c r="BY252" s="392"/>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425" customFormat="true" ht="12.75" x14ac:dyDescent="0.2">
      <c r="AC253" s="671"/>
      <c r="AD253" s="671"/>
      <c r="AE253" s="671"/>
      <c r="AF253" s="671"/>
      <c r="AG253" s="671"/>
      <c r="AH253" s="671"/>
      <c r="AI253" s="671"/>
      <c r="AJ253" s="671"/>
      <c r="AK253" s="671"/>
      <c r="AL253" s="671"/>
      <c r="AM253" s="671"/>
      <c r="AN253" s="671"/>
      <c r="AO253" s="671"/>
      <c r="AP253" s="671"/>
      <c r="AQ253" s="671"/>
      <c r="AR253" s="671"/>
      <c r="AS253" s="671"/>
      <c r="AT253" s="671"/>
      <c r="AU253" s="671"/>
      <c r="AV253" s="671"/>
      <c r="AW253" s="671"/>
      <c r="AX253" s="671"/>
      <c r="AY253" s="671"/>
      <c r="AZ253" s="671"/>
      <c r="BA253" s="392"/>
      <c r="BB253" s="238"/>
      <c r="BC253" s="392"/>
      <c r="BD253" s="392"/>
      <c r="BE253" s="392"/>
      <c r="BF253" s="392"/>
      <c r="BG253" s="392"/>
      <c r="BH253" s="392"/>
      <c r="BI253" s="392"/>
      <c r="BJ253" s="392"/>
      <c r="BK253" s="392"/>
      <c r="BL253" s="392"/>
      <c r="BM253" s="392"/>
      <c r="BN253" s="392"/>
      <c r="BO253" s="392"/>
      <c r="BP253" s="392"/>
      <c r="BQ253" s="392"/>
      <c r="BR253" s="392"/>
      <c r="BS253" s="392"/>
      <c r="BT253" s="392"/>
      <c r="BU253" s="392"/>
      <c r="BV253" s="392"/>
      <c r="BW253" s="392"/>
      <c r="BX253" s="392"/>
      <c r="BY253" s="392"/>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425" customFormat="true" ht="12.75" x14ac:dyDescent="0.2">
      <c r="AC254" s="671"/>
      <c r="AD254" s="671"/>
      <c r="AE254" s="671"/>
      <c r="AF254" s="671"/>
      <c r="AG254" s="671"/>
      <c r="AH254" s="671"/>
      <c r="AI254" s="671"/>
      <c r="AJ254" s="671"/>
      <c r="AK254" s="671"/>
      <c r="AL254" s="671"/>
      <c r="AM254" s="671"/>
      <c r="AN254" s="671"/>
      <c r="AO254" s="671"/>
      <c r="AP254" s="671"/>
      <c r="AQ254" s="671"/>
      <c r="AR254" s="671"/>
      <c r="AS254" s="671"/>
      <c r="AT254" s="671"/>
      <c r="AU254" s="671"/>
      <c r="AV254" s="671"/>
      <c r="AW254" s="671"/>
      <c r="AX254" s="671"/>
      <c r="AY254" s="671"/>
      <c r="AZ254" s="671"/>
      <c r="BA254" s="392"/>
      <c r="BB254" s="238"/>
      <c r="BC254" s="392"/>
      <c r="BD254" s="392"/>
      <c r="BE254" s="392"/>
      <c r="BF254" s="392"/>
      <c r="BG254" s="392"/>
      <c r="BH254" s="392"/>
      <c r="BI254" s="392"/>
      <c r="BJ254" s="392"/>
      <c r="BK254" s="392"/>
      <c r="BL254" s="392"/>
      <c r="BM254" s="392"/>
      <c r="BN254" s="392"/>
      <c r="BO254" s="392"/>
      <c r="BP254" s="392"/>
      <c r="BQ254" s="392"/>
      <c r="BR254" s="392"/>
      <c r="BS254" s="392"/>
      <c r="BT254" s="392"/>
      <c r="BU254" s="392"/>
      <c r="BV254" s="392"/>
      <c r="BW254" s="392"/>
      <c r="BX254" s="392"/>
      <c r="BY254" s="392"/>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425" customFormat="true" ht="12.75" x14ac:dyDescent="0.2">
      <c r="AC255" s="671"/>
      <c r="AD255" s="671"/>
      <c r="AE255" s="671"/>
      <c r="AF255" s="671"/>
      <c r="AG255" s="671"/>
      <c r="AH255" s="671"/>
      <c r="AI255" s="671"/>
      <c r="AJ255" s="671"/>
      <c r="AK255" s="671"/>
      <c r="AL255" s="671"/>
      <c r="AM255" s="671"/>
      <c r="AN255" s="671"/>
      <c r="AO255" s="671"/>
      <c r="AP255" s="671"/>
      <c r="AQ255" s="671"/>
      <c r="AR255" s="671"/>
      <c r="AS255" s="671"/>
      <c r="AT255" s="671"/>
      <c r="AU255" s="671"/>
      <c r="AV255" s="671"/>
      <c r="AW255" s="671"/>
      <c r="AX255" s="671"/>
      <c r="AY255" s="671"/>
      <c r="AZ255" s="671"/>
      <c r="BA255" s="392"/>
      <c r="BB255" s="238"/>
      <c r="BC255" s="392"/>
      <c r="BD255" s="392"/>
      <c r="BE255" s="392"/>
      <c r="BF255" s="392"/>
      <c r="BG255" s="392"/>
      <c r="BH255" s="392"/>
      <c r="BI255" s="392"/>
      <c r="BJ255" s="392"/>
      <c r="BK255" s="392"/>
      <c r="BL255" s="392"/>
      <c r="BM255" s="392"/>
      <c r="BN255" s="392"/>
      <c r="BO255" s="392"/>
      <c r="BP255" s="392"/>
      <c r="BQ255" s="392"/>
      <c r="BR255" s="392"/>
      <c r="BS255" s="392"/>
      <c r="BT255" s="392"/>
      <c r="BU255" s="392"/>
      <c r="BV255" s="392"/>
      <c r="BW255" s="392"/>
      <c r="BX255" s="392"/>
      <c r="BY255" s="392"/>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425" customFormat="true" ht="12.75" x14ac:dyDescent="0.2">
      <c r="AC256" s="671"/>
      <c r="AD256" s="671"/>
      <c r="AE256" s="671"/>
      <c r="AF256" s="671"/>
      <c r="AG256" s="671"/>
      <c r="AH256" s="671"/>
      <c r="AI256" s="671"/>
      <c r="AJ256" s="671"/>
      <c r="AK256" s="671"/>
      <c r="AL256" s="671"/>
      <c r="AM256" s="671"/>
      <c r="AN256" s="671"/>
      <c r="AO256" s="671"/>
      <c r="AP256" s="671"/>
      <c r="AQ256" s="671"/>
      <c r="AR256" s="671"/>
      <c r="AS256" s="671"/>
      <c r="AT256" s="671"/>
      <c r="AU256" s="671"/>
      <c r="AV256" s="671"/>
      <c r="AW256" s="671"/>
      <c r="AX256" s="671"/>
      <c r="AY256" s="671"/>
      <c r="AZ256" s="671"/>
      <c r="BA256" s="392"/>
      <c r="BB256" s="238"/>
      <c r="BC256" s="392"/>
      <c r="BD256" s="392"/>
      <c r="BE256" s="392"/>
      <c r="BF256" s="392"/>
      <c r="BG256" s="392"/>
      <c r="BH256" s="392"/>
      <c r="BI256" s="392"/>
      <c r="BJ256" s="392"/>
      <c r="BK256" s="392"/>
      <c r="BL256" s="392"/>
      <c r="BM256" s="392"/>
      <c r="BN256" s="392"/>
      <c r="BO256" s="392"/>
      <c r="BP256" s="392"/>
      <c r="BQ256" s="392"/>
      <c r="BR256" s="392"/>
      <c r="BS256" s="392"/>
      <c r="BT256" s="392"/>
      <c r="BU256" s="392"/>
      <c r="BV256" s="392"/>
      <c r="BW256" s="392"/>
      <c r="BX256" s="392"/>
      <c r="BY256" s="392"/>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425" customFormat="true" ht="18" customHeight="true" x14ac:dyDescent="0.2">
      <c r="AC257" s="671"/>
      <c r="AD257" s="671"/>
      <c r="AE257" s="671"/>
      <c r="AF257" s="671"/>
      <c r="AG257" s="671"/>
      <c r="AH257" s="671"/>
      <c r="AI257" s="671"/>
      <c r="AJ257" s="671"/>
      <c r="AK257" s="671"/>
      <c r="AL257" s="671"/>
      <c r="AM257" s="671"/>
      <c r="AN257" s="671"/>
      <c r="AO257" s="671"/>
      <c r="AP257" s="671"/>
      <c r="AQ257" s="671"/>
      <c r="AR257" s="671"/>
      <c r="AS257" s="671"/>
      <c r="AT257" s="671"/>
      <c r="AU257" s="671"/>
      <c r="AV257" s="671"/>
      <c r="AW257" s="671"/>
      <c r="AX257" s="671"/>
      <c r="AY257" s="671"/>
      <c r="AZ257" s="671"/>
      <c r="BA257" s="392"/>
      <c r="BB257" s="238"/>
      <c r="BC257" s="392"/>
      <c r="BD257" s="392"/>
      <c r="BE257" s="392"/>
      <c r="BF257" s="392"/>
      <c r="BG257" s="392"/>
      <c r="BH257" s="392"/>
      <c r="BI257" s="392"/>
      <c r="BJ257" s="392"/>
      <c r="BK257" s="392"/>
      <c r="BL257" s="392"/>
      <c r="BM257" s="392"/>
      <c r="BN257" s="392"/>
      <c r="BO257" s="392"/>
      <c r="BP257" s="392"/>
      <c r="BQ257" s="392"/>
      <c r="BR257" s="392"/>
      <c r="BS257" s="392"/>
      <c r="BT257" s="392"/>
      <c r="BU257" s="392"/>
      <c r="BV257" s="392"/>
      <c r="BW257" s="392"/>
      <c r="BX257" s="392"/>
      <c r="BY257" s="392"/>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425" customFormat="true" ht="18" customHeight="true" x14ac:dyDescent="0.2">
      <c r="AC258" s="671"/>
      <c r="AD258" s="671"/>
      <c r="AE258" s="671"/>
      <c r="AF258" s="671"/>
      <c r="AG258" s="671"/>
      <c r="AH258" s="671"/>
      <c r="AI258" s="671"/>
      <c r="AJ258" s="671"/>
      <c r="AK258" s="671"/>
      <c r="AL258" s="671"/>
      <c r="AM258" s="671"/>
      <c r="AN258" s="671"/>
      <c r="AO258" s="671"/>
      <c r="AP258" s="671"/>
      <c r="AQ258" s="671"/>
      <c r="AR258" s="671"/>
      <c r="AS258" s="671"/>
      <c r="AT258" s="671"/>
      <c r="AU258" s="671"/>
      <c r="AV258" s="671"/>
      <c r="AW258" s="671"/>
      <c r="AX258" s="671"/>
      <c r="AY258" s="671"/>
      <c r="AZ258" s="671"/>
      <c r="BA258" s="392"/>
      <c r="BB258" s="238"/>
      <c r="BC258" s="392"/>
      <c r="BD258" s="392"/>
      <c r="BE258" s="392"/>
      <c r="BF258" s="392"/>
      <c r="BG258" s="392"/>
      <c r="BH258" s="392"/>
      <c r="BI258" s="392"/>
      <c r="BJ258" s="392"/>
      <c r="BK258" s="392"/>
      <c r="BL258" s="392"/>
      <c r="BM258" s="392"/>
      <c r="BN258" s="392"/>
      <c r="BO258" s="392"/>
      <c r="BP258" s="392"/>
      <c r="BQ258" s="392"/>
      <c r="BR258" s="392"/>
      <c r="BS258" s="392"/>
      <c r="BT258" s="392"/>
      <c r="BU258" s="392"/>
      <c r="BV258" s="392"/>
      <c r="BW258" s="392"/>
      <c r="BX258" s="392"/>
      <c r="BY258" s="392"/>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135" customFormat="true" ht="15" customHeight="true" x14ac:dyDescent="0.2">
      <c r="AC259" s="694"/>
      <c r="AD259" s="694"/>
      <c r="AE259" s="694"/>
      <c r="AF259" s="694"/>
      <c r="AG259" s="694"/>
      <c r="AH259" s="694"/>
      <c r="AI259" s="694"/>
      <c r="AJ259" s="694"/>
      <c r="AK259" s="694"/>
      <c r="AL259" s="694"/>
      <c r="AM259" s="694"/>
      <c r="AN259" s="694"/>
      <c r="AO259" s="694"/>
      <c r="AP259" s="694"/>
      <c r="AQ259" s="694"/>
      <c r="AR259" s="694"/>
      <c r="AS259" s="694"/>
      <c r="AT259" s="694"/>
      <c r="AU259" s="694"/>
      <c r="AV259" s="694"/>
      <c r="AW259" s="694"/>
      <c r="AX259" s="694"/>
      <c r="AY259" s="694"/>
      <c r="AZ259" s="694"/>
      <c r="BA259" s="217" t="s">
        <v>128</v>
      </c>
      <c r="BB259" s="137" t="s">
        <v>85</v>
      </c>
      <c r="BC259" s="2575" t="s">
        <v>114</v>
      </c>
      <c r="BD259" s="2576"/>
      <c r="BE259" s="2576"/>
      <c r="BF259" s="2576"/>
      <c r="BG259" s="2577"/>
      <c r="BH259" s="2578" t="s">
        <v>38</v>
      </c>
      <c r="BI259" s="2576"/>
      <c r="BJ259" s="2576"/>
      <c r="BK259" s="2576"/>
      <c r="BL259" s="2577"/>
      <c r="BM259" s="2578" t="s">
        <v>37</v>
      </c>
      <c r="BN259" s="2576"/>
      <c r="BO259" s="2576"/>
      <c r="BP259" s="2576"/>
      <c r="BQ259" s="2579"/>
      <c r="BR259" s="2085" t="s">
        <v>137</v>
      </c>
      <c r="BS259" s="2086"/>
      <c r="BT259" s="2086"/>
      <c r="BU259" s="2086"/>
      <c r="BV259" s="2086"/>
      <c r="BW259" s="2086"/>
      <c r="BX259" s="2086"/>
      <c r="BY259" s="2087"/>
      <c r="BZ259" s="313"/>
      <c r="CA259" s="313"/>
      <c r="CB259" s="313"/>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135" customFormat="true" ht="12.75" x14ac:dyDescent="0.2">
      <c r="AC260" s="694"/>
      <c r="AD260" s="694"/>
      <c r="AE260" s="694"/>
      <c r="AF260" s="694"/>
      <c r="AG260" s="694"/>
      <c r="AH260" s="694"/>
      <c r="AI260" s="694"/>
      <c r="AJ260" s="694"/>
      <c r="AK260" s="694"/>
      <c r="AL260" s="694"/>
      <c r="AM260" s="694"/>
      <c r="AN260" s="694"/>
      <c r="AO260" s="694"/>
      <c r="AP260" s="694"/>
      <c r="AQ260" s="694"/>
      <c r="AR260" s="694"/>
      <c r="AS260" s="694"/>
      <c r="AT260" s="694"/>
      <c r="AU260" s="694"/>
      <c r="AV260" s="694"/>
      <c r="AW260" s="694"/>
      <c r="AX260" s="694"/>
      <c r="AY260" s="694"/>
      <c r="AZ260" s="694"/>
      <c r="BA260" s="204" t="s">
        <v>118</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414</v>
      </c>
      <c r="BS260" s="178" t="s">
        <v>247</v>
      </c>
      <c r="BT260" s="178" t="s">
        <v>150</v>
      </c>
      <c r="BU260" s="178" t="s">
        <v>415</v>
      </c>
      <c r="BV260" s="178" t="s">
        <v>152</v>
      </c>
      <c r="BW260" s="178" t="s">
        <v>153</v>
      </c>
      <c r="BX260" s="178" t="s">
        <v>154</v>
      </c>
      <c r="BY260" s="179" t="s">
        <v>416</v>
      </c>
      <c r="BZ260" s="179" t="s">
        <v>417</v>
      </c>
      <c r="CA260" s="179" t="s">
        <v>157</v>
      </c>
      <c r="CB260" s="179" t="s">
        <v>158</v>
      </c>
      <c r="CC260" s="2170"/>
      <c r="CD260" s="2170"/>
      <c r="CE260" s="2170"/>
      <c r="CF260" s="2170"/>
      <c r="CG260" s="2170"/>
      <c r="CH260" s="2170"/>
      <c r="CI260" s="2170"/>
      <c r="CJ260" s="2170"/>
      <c r="CK260" s="2170"/>
      <c r="CL260" s="2170"/>
      <c r="CM260" s="2170"/>
      <c r="CN260" s="2170"/>
      <c r="CO260" s="2170"/>
      <c r="CP260" s="2170"/>
      <c r="CQ260" s="2170"/>
      <c r="CR260" s="2170"/>
      <c r="CS260" s="2170"/>
      <c r="CT260" s="2170"/>
      <c r="CU260" s="2170"/>
      <c r="CV260" s="2170"/>
      <c r="CW260" s="2170"/>
      <c r="CX260" s="2170"/>
      <c r="CY260" s="2170"/>
      <c r="CZ260" s="2170"/>
    </row>
    <row r="261" s="135" customFormat="true" ht="15" customHeight="true" x14ac:dyDescent="0.2">
      <c r="AC261" s="694"/>
      <c r="AD261" s="694"/>
      <c r="AE261" s="694"/>
      <c r="AF261" s="694"/>
      <c r="AG261" s="694"/>
      <c r="AH261" s="694"/>
      <c r="AI261" s="694"/>
      <c r="AJ261" s="694"/>
      <c r="AK261" s="694"/>
      <c r="AL261" s="694"/>
      <c r="AM261" s="694"/>
      <c r="AN261" s="694"/>
      <c r="AO261" s="694"/>
      <c r="AP261" s="694"/>
      <c r="AQ261" s="694"/>
      <c r="AR261" s="694"/>
      <c r="AS261" s="694"/>
      <c r="AT261" s="694"/>
      <c r="AU261" s="694"/>
      <c r="AV261" s="694"/>
      <c r="AW261" s="694"/>
      <c r="AX261" s="694"/>
      <c r="AY261" s="694"/>
      <c r="AZ261" s="694"/>
      <c r="BA261" s="2580" t="s">
        <v>73</v>
      </c>
      <c r="BB261" s="294" t="s">
        <v>49</v>
      </c>
      <c r="BC261" s="1232" t="s">
        <v>35</v>
      </c>
      <c r="BD261" s="1252" t="s">
        <v>35</v>
      </c>
      <c r="BE261" s="1252" t="s">
        <v>35</v>
      </c>
      <c r="BF261" s="1252" t="s">
        <v>35</v>
      </c>
      <c r="BG261" s="1273" t="s">
        <v>35</v>
      </c>
      <c r="BH261" s="1294" t="s">
        <v>35</v>
      </c>
      <c r="BI261" s="1252" t="s">
        <v>35</v>
      </c>
      <c r="BJ261" s="1252" t="s">
        <v>35</v>
      </c>
      <c r="BK261" s="1252" t="s">
        <v>35</v>
      </c>
      <c r="BL261" s="1273" t="s">
        <v>35</v>
      </c>
      <c r="BM261" s="1294" t="s">
        <v>35</v>
      </c>
      <c r="BN261" s="1252" t="s">
        <v>35</v>
      </c>
      <c r="BO261" s="1252" t="s">
        <v>35</v>
      </c>
      <c r="BP261" s="1252" t="s">
        <v>35</v>
      </c>
      <c r="BQ261" s="1273" t="s">
        <v>35</v>
      </c>
      <c r="BR261" s="1294" t="s">
        <v>35</v>
      </c>
      <c r="BS261" s="1252" t="s">
        <v>35</v>
      </c>
      <c r="BT261" s="1252" t="s">
        <v>35</v>
      </c>
      <c r="BU261" s="1252" t="s">
        <v>35</v>
      </c>
      <c r="BV261" s="1252" t="s">
        <v>35</v>
      </c>
      <c r="BW261" s="1252" t="s">
        <v>35</v>
      </c>
      <c r="BX261" s="1252" t="s">
        <v>35</v>
      </c>
      <c r="BY261" s="1313" t="s">
        <v>35</v>
      </c>
      <c r="BZ261" s="1313" t="s">
        <v>35</v>
      </c>
      <c r="CA261" s="1313" t="s">
        <v>35</v>
      </c>
      <c r="CB261" s="1313" t="s">
        <v>35</v>
      </c>
      <c r="CC261" s="2171"/>
      <c r="CD261" s="2171"/>
      <c r="CE261" s="2171"/>
      <c r="CF261" s="2171"/>
      <c r="CG261" s="2171"/>
      <c r="CH261" s="2171"/>
      <c r="CI261" s="2171"/>
      <c r="CJ261" s="2171"/>
      <c r="CK261" s="2171"/>
      <c r="CL261" s="2171"/>
      <c r="CM261" s="2171"/>
      <c r="CN261" s="2171"/>
      <c r="CO261" s="2171"/>
      <c r="CP261" s="2171"/>
      <c r="CQ261" s="2171"/>
      <c r="CR261" s="2171"/>
      <c r="CS261" s="2171"/>
      <c r="CT261" s="2171"/>
      <c r="CU261" s="2171"/>
      <c r="CV261" s="2171"/>
      <c r="CW261" s="2171"/>
      <c r="CX261" s="2171"/>
      <c r="CY261" s="2171"/>
      <c r="CZ261" s="2171"/>
    </row>
    <row r="262" s="135" customFormat="true" ht="15" customHeight="true" x14ac:dyDescent="0.2">
      <c r="AC262" s="694"/>
      <c r="AD262" s="694"/>
      <c r="AE262" s="694"/>
      <c r="AF262" s="694"/>
      <c r="AG262" s="694"/>
      <c r="AH262" s="694"/>
      <c r="AI262" s="694"/>
      <c r="AJ262" s="694"/>
      <c r="AK262" s="694"/>
      <c r="AL262" s="694"/>
      <c r="AM262" s="694"/>
      <c r="AN262" s="694"/>
      <c r="AO262" s="694"/>
      <c r="AP262" s="694"/>
      <c r="AQ262" s="694"/>
      <c r="AR262" s="694"/>
      <c r="AS262" s="694"/>
      <c r="AT262" s="694"/>
      <c r="AU262" s="694"/>
      <c r="AV262" s="694"/>
      <c r="AW262" s="694"/>
      <c r="AX262" s="694"/>
      <c r="AY262" s="694"/>
      <c r="AZ262" s="694"/>
      <c r="BA262" s="2581"/>
      <c r="BB262" s="295" t="s">
        <v>48</v>
      </c>
      <c r="BC262" s="1233" t="s">
        <v>35</v>
      </c>
      <c r="BD262" s="1253" t="s">
        <v>35</v>
      </c>
      <c r="BE262" s="1253" t="s">
        <v>35</v>
      </c>
      <c r="BF262" s="1253" t="s">
        <v>35</v>
      </c>
      <c r="BG262" s="1274" t="s">
        <v>35</v>
      </c>
      <c r="BH262" s="1295" t="s">
        <v>35</v>
      </c>
      <c r="BI262" s="1253" t="s">
        <v>35</v>
      </c>
      <c r="BJ262" s="1253" t="s">
        <v>35</v>
      </c>
      <c r="BK262" s="1253" t="s">
        <v>35</v>
      </c>
      <c r="BL262" s="1274" t="s">
        <v>35</v>
      </c>
      <c r="BM262" s="1295" t="s">
        <v>35</v>
      </c>
      <c r="BN262" s="1253" t="s">
        <v>35</v>
      </c>
      <c r="BO262" s="1253" t="s">
        <v>35</v>
      </c>
      <c r="BP262" s="1253" t="s">
        <v>35</v>
      </c>
      <c r="BQ262" s="1274" t="s">
        <v>35</v>
      </c>
      <c r="BR262" s="1295" t="s">
        <v>35</v>
      </c>
      <c r="BS262" s="1253" t="s">
        <v>35</v>
      </c>
      <c r="BT262" s="1253" t="s">
        <v>35</v>
      </c>
      <c r="BU262" s="1253" t="s">
        <v>35</v>
      </c>
      <c r="BV262" s="1253" t="s">
        <v>35</v>
      </c>
      <c r="BW262" s="1253" t="s">
        <v>35</v>
      </c>
      <c r="BX262" s="1253" t="s">
        <v>35</v>
      </c>
      <c r="BY262" s="1314" t="s">
        <v>35</v>
      </c>
      <c r="BZ262" s="1314" t="s">
        <v>35</v>
      </c>
      <c r="CA262" s="1314" t="s">
        <v>35</v>
      </c>
      <c r="CB262" s="1314" t="s">
        <v>35</v>
      </c>
      <c r="CC262" s="2172"/>
      <c r="CD262" s="2172"/>
      <c r="CE262" s="2172"/>
      <c r="CF262" s="2172"/>
      <c r="CG262" s="2172"/>
      <c r="CH262" s="2172"/>
      <c r="CI262" s="2172"/>
      <c r="CJ262" s="2172"/>
      <c r="CK262" s="2172"/>
      <c r="CL262" s="2172"/>
      <c r="CM262" s="2172"/>
      <c r="CN262" s="2172"/>
      <c r="CO262" s="2172"/>
      <c r="CP262" s="2172"/>
      <c r="CQ262" s="2172"/>
      <c r="CR262" s="2172"/>
      <c r="CS262" s="2172"/>
      <c r="CT262" s="2172"/>
      <c r="CU262" s="2172"/>
      <c r="CV262" s="2172"/>
      <c r="CW262" s="2172"/>
      <c r="CX262" s="2172"/>
      <c r="CY262" s="2172"/>
      <c r="CZ262" s="2172"/>
    </row>
    <row r="263" s="135" customFormat="true" ht="15" customHeight="true" x14ac:dyDescent="0.2">
      <c r="AC263" s="694"/>
      <c r="AD263" s="694"/>
      <c r="AE263" s="694"/>
      <c r="AF263" s="694"/>
      <c r="AG263" s="694"/>
      <c r="AH263" s="694"/>
      <c r="AI263" s="694"/>
      <c r="AJ263" s="694"/>
      <c r="AK263" s="694"/>
      <c r="AL263" s="694"/>
      <c r="AM263" s="694"/>
      <c r="AN263" s="694"/>
      <c r="AO263" s="694"/>
      <c r="AP263" s="694"/>
      <c r="AQ263" s="694"/>
      <c r="AR263" s="694"/>
      <c r="AS263" s="694"/>
      <c r="AT263" s="694"/>
      <c r="AU263" s="694"/>
      <c r="AV263" s="694"/>
      <c r="AW263" s="694"/>
      <c r="AX263" s="694"/>
      <c r="AY263" s="694"/>
      <c r="AZ263" s="694"/>
      <c r="BA263" s="2581"/>
      <c r="BB263" s="295" t="s">
        <v>112</v>
      </c>
      <c r="BC263" s="1233" t="s">
        <v>35</v>
      </c>
      <c r="BD263" s="1253" t="s">
        <v>35</v>
      </c>
      <c r="BE263" s="1253" t="s">
        <v>35</v>
      </c>
      <c r="BF263" s="1253" t="s">
        <v>35</v>
      </c>
      <c r="BG263" s="1274" t="s">
        <v>35</v>
      </c>
      <c r="BH263" s="1295" t="s">
        <v>35</v>
      </c>
      <c r="BI263" s="1253" t="s">
        <v>35</v>
      </c>
      <c r="BJ263" s="1253" t="s">
        <v>35</v>
      </c>
      <c r="BK263" s="1253" t="s">
        <v>35</v>
      </c>
      <c r="BL263" s="1274" t="s">
        <v>35</v>
      </c>
      <c r="BM263" s="1295" t="s">
        <v>35</v>
      </c>
      <c r="BN263" s="1253" t="s">
        <v>35</v>
      </c>
      <c r="BO263" s="1253" t="s">
        <v>35</v>
      </c>
      <c r="BP263" s="1253" t="s">
        <v>35</v>
      </c>
      <c r="BQ263" s="1274" t="s">
        <v>35</v>
      </c>
      <c r="BR263" s="1295" t="s">
        <v>35</v>
      </c>
      <c r="BS263" s="1253" t="s">
        <v>35</v>
      </c>
      <c r="BT263" s="1253" t="s">
        <v>35</v>
      </c>
      <c r="BU263" s="1253" t="s">
        <v>35</v>
      </c>
      <c r="BV263" s="1253" t="s">
        <v>35</v>
      </c>
      <c r="BW263" s="1253" t="s">
        <v>35</v>
      </c>
      <c r="BX263" s="1253" t="s">
        <v>35</v>
      </c>
      <c r="BY263" s="1314" t="s">
        <v>35</v>
      </c>
      <c r="BZ263" s="1314" t="s">
        <v>35</v>
      </c>
      <c r="CA263" s="1314" t="s">
        <v>35</v>
      </c>
      <c r="CB263" s="1314" t="s">
        <v>35</v>
      </c>
      <c r="CC263" s="2172"/>
      <c r="CD263" s="2172"/>
      <c r="CE263" s="2172"/>
      <c r="CF263" s="2172"/>
      <c r="CG263" s="2172"/>
      <c r="CH263" s="2172"/>
      <c r="CI263" s="2172"/>
      <c r="CJ263" s="2172"/>
      <c r="CK263" s="2172"/>
      <c r="CL263" s="2172"/>
      <c r="CM263" s="2172"/>
      <c r="CN263" s="2172"/>
      <c r="CO263" s="2172"/>
      <c r="CP263" s="2172"/>
      <c r="CQ263" s="2172"/>
      <c r="CR263" s="2172"/>
      <c r="CS263" s="2172"/>
      <c r="CT263" s="2172"/>
      <c r="CU263" s="2172"/>
      <c r="CV263" s="2172"/>
      <c r="CW263" s="2172"/>
      <c r="CX263" s="2172"/>
      <c r="CY263" s="2172"/>
      <c r="CZ263" s="2172"/>
    </row>
    <row r="264" s="135" customFormat="true" ht="15" customHeight="true" x14ac:dyDescent="0.2">
      <c r="AC264" s="694"/>
      <c r="AD264" s="694"/>
      <c r="AE264" s="694"/>
      <c r="AF264" s="694"/>
      <c r="AG264" s="694"/>
      <c r="AH264" s="694"/>
      <c r="AI264" s="694"/>
      <c r="AJ264" s="694"/>
      <c r="AK264" s="694"/>
      <c r="AL264" s="694"/>
      <c r="AM264" s="694"/>
      <c r="AN264" s="694"/>
      <c r="AO264" s="694"/>
      <c r="AP264" s="694"/>
      <c r="AQ264" s="694"/>
      <c r="AR264" s="694"/>
      <c r="AS264" s="694"/>
      <c r="AT264" s="694"/>
      <c r="AU264" s="694"/>
      <c r="AV264" s="694"/>
      <c r="AW264" s="694"/>
      <c r="AX264" s="694"/>
      <c r="AY264" s="694"/>
      <c r="AZ264" s="694"/>
      <c r="BA264" s="2581" t="s">
        <v>74</v>
      </c>
      <c r="BB264" s="295" t="s">
        <v>88</v>
      </c>
      <c r="BC264" s="1233" t="s">
        <v>35</v>
      </c>
      <c r="BD264" s="1253" t="s">
        <v>35</v>
      </c>
      <c r="BE264" s="1253" t="s">
        <v>35</v>
      </c>
      <c r="BF264" s="1253" t="s">
        <v>35</v>
      </c>
      <c r="BG264" s="1274" t="s">
        <v>35</v>
      </c>
      <c r="BH264" s="1295" t="s">
        <v>35</v>
      </c>
      <c r="BI264" s="1253" t="s">
        <v>35</v>
      </c>
      <c r="BJ264" s="1253" t="s">
        <v>35</v>
      </c>
      <c r="BK264" s="1253" t="s">
        <v>35</v>
      </c>
      <c r="BL264" s="1274" t="s">
        <v>35</v>
      </c>
      <c r="BM264" s="1295" t="s">
        <v>35</v>
      </c>
      <c r="BN264" s="1253" t="s">
        <v>35</v>
      </c>
      <c r="BO264" s="1253" t="s">
        <v>35</v>
      </c>
      <c r="BP264" s="1253" t="s">
        <v>35</v>
      </c>
      <c r="BQ264" s="1274" t="s">
        <v>35</v>
      </c>
      <c r="BR264" s="1295" t="s">
        <v>35</v>
      </c>
      <c r="BS264" s="1253" t="s">
        <v>35</v>
      </c>
      <c r="BT264" s="1253" t="s">
        <v>35</v>
      </c>
      <c r="BU264" s="1253" t="s">
        <v>35</v>
      </c>
      <c r="BV264" s="1253" t="s">
        <v>35</v>
      </c>
      <c r="BW264" s="1253" t="s">
        <v>35</v>
      </c>
      <c r="BX264" s="1253" t="s">
        <v>35</v>
      </c>
      <c r="BY264" s="1314" t="s">
        <v>35</v>
      </c>
      <c r="BZ264" s="1314" t="s">
        <v>35</v>
      </c>
      <c r="CA264" s="1314" t="s">
        <v>35</v>
      </c>
      <c r="CB264" s="1314" t="s">
        <v>35</v>
      </c>
      <c r="CC264" s="2172"/>
      <c r="CD264" s="2172"/>
      <c r="CE264" s="2172"/>
      <c r="CF264" s="2172"/>
      <c r="CG264" s="2172"/>
      <c r="CH264" s="2172"/>
      <c r="CI264" s="2172"/>
      <c r="CJ264" s="2172"/>
      <c r="CK264" s="2172"/>
      <c r="CL264" s="2172"/>
      <c r="CM264" s="2172"/>
      <c r="CN264" s="2172"/>
      <c r="CO264" s="2172"/>
      <c r="CP264" s="2172"/>
      <c r="CQ264" s="2172"/>
      <c r="CR264" s="2172"/>
      <c r="CS264" s="2172"/>
      <c r="CT264" s="2172"/>
      <c r="CU264" s="2172"/>
      <c r="CV264" s="2172"/>
      <c r="CW264" s="2172"/>
      <c r="CX264" s="2172"/>
      <c r="CY264" s="2172"/>
      <c r="CZ264" s="2172"/>
    </row>
    <row r="265" s="135" customFormat="true" ht="15" customHeight="true" x14ac:dyDescent="0.2">
      <c r="AC265" s="694"/>
      <c r="AD265" s="694"/>
      <c r="AE265" s="694"/>
      <c r="AF265" s="694"/>
      <c r="AG265" s="694"/>
      <c r="AH265" s="694"/>
      <c r="AI265" s="694"/>
      <c r="AJ265" s="694"/>
      <c r="AK265" s="694"/>
      <c r="AL265" s="694"/>
      <c r="AM265" s="694"/>
      <c r="AN265" s="694"/>
      <c r="AO265" s="694"/>
      <c r="AP265" s="694"/>
      <c r="AQ265" s="694"/>
      <c r="AR265" s="694"/>
      <c r="AS265" s="694"/>
      <c r="AT265" s="694"/>
      <c r="AU265" s="694"/>
      <c r="AV265" s="694"/>
      <c r="AW265" s="694"/>
      <c r="AX265" s="694"/>
      <c r="AY265" s="694"/>
      <c r="AZ265" s="694"/>
      <c r="BA265" s="2581"/>
      <c r="BB265" s="295" t="s">
        <v>89</v>
      </c>
      <c r="BC265" s="1233" t="s">
        <v>35</v>
      </c>
      <c r="BD265" s="1253" t="s">
        <v>35</v>
      </c>
      <c r="BE265" s="1253" t="s">
        <v>35</v>
      </c>
      <c r="BF265" s="1253" t="s">
        <v>35</v>
      </c>
      <c r="BG265" s="1274" t="s">
        <v>35</v>
      </c>
      <c r="BH265" s="1295" t="s">
        <v>35</v>
      </c>
      <c r="BI265" s="1253" t="s">
        <v>35</v>
      </c>
      <c r="BJ265" s="1253" t="s">
        <v>35</v>
      </c>
      <c r="BK265" s="1253" t="s">
        <v>35</v>
      </c>
      <c r="BL265" s="1274" t="s">
        <v>35</v>
      </c>
      <c r="BM265" s="1295" t="s">
        <v>35</v>
      </c>
      <c r="BN265" s="1253" t="s">
        <v>35</v>
      </c>
      <c r="BO265" s="1253" t="s">
        <v>35</v>
      </c>
      <c r="BP265" s="1253" t="s">
        <v>35</v>
      </c>
      <c r="BQ265" s="1274" t="s">
        <v>35</v>
      </c>
      <c r="BR265" s="1295" t="s">
        <v>35</v>
      </c>
      <c r="BS265" s="1253" t="s">
        <v>35</v>
      </c>
      <c r="BT265" s="1253" t="s">
        <v>35</v>
      </c>
      <c r="BU265" s="1253" t="s">
        <v>35</v>
      </c>
      <c r="BV265" s="1253" t="s">
        <v>35</v>
      </c>
      <c r="BW265" s="1253" t="s">
        <v>35</v>
      </c>
      <c r="BX265" s="1253" t="s">
        <v>35</v>
      </c>
      <c r="BY265" s="1314" t="s">
        <v>35</v>
      </c>
      <c r="BZ265" s="1314" t="s">
        <v>35</v>
      </c>
      <c r="CA265" s="1314" t="s">
        <v>35</v>
      </c>
      <c r="CB265" s="1314" t="s">
        <v>35</v>
      </c>
      <c r="CC265" s="2172"/>
      <c r="CD265" s="2172"/>
      <c r="CE265" s="2172"/>
      <c r="CF265" s="2172"/>
      <c r="CG265" s="2172"/>
      <c r="CH265" s="2172"/>
      <c r="CI265" s="2172"/>
      <c r="CJ265" s="2172"/>
      <c r="CK265" s="2172"/>
      <c r="CL265" s="2172"/>
      <c r="CM265" s="2172"/>
      <c r="CN265" s="2172"/>
      <c r="CO265" s="2172"/>
      <c r="CP265" s="2172"/>
      <c r="CQ265" s="2172"/>
      <c r="CR265" s="2172"/>
      <c r="CS265" s="2172"/>
      <c r="CT265" s="2172"/>
      <c r="CU265" s="2172"/>
      <c r="CV265" s="2172"/>
      <c r="CW265" s="2172"/>
      <c r="CX265" s="2172"/>
      <c r="CY265" s="2172"/>
      <c r="CZ265" s="2172"/>
    </row>
    <row r="266" s="135" customFormat="true" ht="15" customHeight="true" x14ac:dyDescent="0.2">
      <c r="AC266" s="694"/>
      <c r="AD266" s="694"/>
      <c r="AE266" s="694"/>
      <c r="AF266" s="694"/>
      <c r="AG266" s="694"/>
      <c r="AH266" s="694"/>
      <c r="AI266" s="694"/>
      <c r="AJ266" s="694"/>
      <c r="AK266" s="694"/>
      <c r="AL266" s="694"/>
      <c r="AM266" s="694"/>
      <c r="AN266" s="694"/>
      <c r="AO266" s="694"/>
      <c r="AP266" s="694"/>
      <c r="AQ266" s="694"/>
      <c r="AR266" s="694"/>
      <c r="AS266" s="694"/>
      <c r="AT266" s="694"/>
      <c r="AU266" s="694"/>
      <c r="AV266" s="694"/>
      <c r="AW266" s="694"/>
      <c r="AX266" s="694"/>
      <c r="AY266" s="694"/>
      <c r="AZ266" s="694"/>
      <c r="BA266" s="2581"/>
      <c r="BB266" s="295" t="s">
        <v>90</v>
      </c>
      <c r="BC266" s="1233" t="s">
        <v>35</v>
      </c>
      <c r="BD266" s="1253" t="s">
        <v>35</v>
      </c>
      <c r="BE266" s="1253" t="s">
        <v>35</v>
      </c>
      <c r="BF266" s="1253" t="s">
        <v>35</v>
      </c>
      <c r="BG266" s="1274" t="s">
        <v>35</v>
      </c>
      <c r="BH266" s="1295" t="s">
        <v>35</v>
      </c>
      <c r="BI266" s="1253" t="s">
        <v>35</v>
      </c>
      <c r="BJ266" s="1253" t="s">
        <v>35</v>
      </c>
      <c r="BK266" s="1253" t="s">
        <v>35</v>
      </c>
      <c r="BL266" s="1274" t="s">
        <v>35</v>
      </c>
      <c r="BM266" s="1295" t="s">
        <v>35</v>
      </c>
      <c r="BN266" s="1253" t="s">
        <v>35</v>
      </c>
      <c r="BO266" s="1253" t="s">
        <v>35</v>
      </c>
      <c r="BP266" s="1253" t="s">
        <v>35</v>
      </c>
      <c r="BQ266" s="1274" t="s">
        <v>35</v>
      </c>
      <c r="BR266" s="1295" t="s">
        <v>35</v>
      </c>
      <c r="BS266" s="1253" t="s">
        <v>35</v>
      </c>
      <c r="BT266" s="1253" t="s">
        <v>35</v>
      </c>
      <c r="BU266" s="1253" t="s">
        <v>35</v>
      </c>
      <c r="BV266" s="1253" t="s">
        <v>35</v>
      </c>
      <c r="BW266" s="1253" t="s">
        <v>35</v>
      </c>
      <c r="BX266" s="1253" t="s">
        <v>35</v>
      </c>
      <c r="BY266" s="1314" t="s">
        <v>35</v>
      </c>
      <c r="BZ266" s="1314" t="s">
        <v>35</v>
      </c>
      <c r="CA266" s="1314" t="s">
        <v>35</v>
      </c>
      <c r="CB266" s="1314" t="s">
        <v>35</v>
      </c>
      <c r="CC266" s="2172"/>
      <c r="CD266" s="2172"/>
      <c r="CE266" s="2172"/>
      <c r="CF266" s="2172"/>
      <c r="CG266" s="2172"/>
      <c r="CH266" s="2172"/>
      <c r="CI266" s="2172"/>
      <c r="CJ266" s="2172"/>
      <c r="CK266" s="2172"/>
      <c r="CL266" s="2172"/>
      <c r="CM266" s="2172"/>
      <c r="CN266" s="2172"/>
      <c r="CO266" s="2172"/>
      <c r="CP266" s="2172"/>
      <c r="CQ266" s="2172"/>
      <c r="CR266" s="2172"/>
      <c r="CS266" s="2172"/>
      <c r="CT266" s="2172"/>
      <c r="CU266" s="2172"/>
      <c r="CV266" s="2172"/>
      <c r="CW266" s="2172"/>
      <c r="CX266" s="2172"/>
      <c r="CY266" s="2172"/>
      <c r="CZ266" s="2172"/>
    </row>
    <row r="267" s="135" customFormat="true" ht="15" customHeight="true" x14ac:dyDescent="0.2">
      <c r="AC267" s="694"/>
      <c r="AD267" s="694"/>
      <c r="AE267" s="694"/>
      <c r="AF267" s="694"/>
      <c r="AG267" s="694"/>
      <c r="AH267" s="694"/>
      <c r="AI267" s="694"/>
      <c r="AJ267" s="694"/>
      <c r="AK267" s="694"/>
      <c r="AL267" s="694"/>
      <c r="AM267" s="694"/>
      <c r="AN267" s="694"/>
      <c r="AO267" s="694"/>
      <c r="AP267" s="694"/>
      <c r="AQ267" s="694"/>
      <c r="AR267" s="694"/>
      <c r="AS267" s="694"/>
      <c r="AT267" s="694"/>
      <c r="AU267" s="694"/>
      <c r="AV267" s="694"/>
      <c r="AW267" s="694"/>
      <c r="AX267" s="694"/>
      <c r="AY267" s="694"/>
      <c r="AZ267" s="694"/>
      <c r="BA267" s="2581"/>
      <c r="BB267" s="295" t="s">
        <v>112</v>
      </c>
      <c r="BC267" s="1233" t="s">
        <v>35</v>
      </c>
      <c r="BD267" s="1253" t="s">
        <v>35</v>
      </c>
      <c r="BE267" s="1253" t="s">
        <v>35</v>
      </c>
      <c r="BF267" s="1253" t="s">
        <v>35</v>
      </c>
      <c r="BG267" s="1274" t="s">
        <v>35</v>
      </c>
      <c r="BH267" s="1295" t="s">
        <v>35</v>
      </c>
      <c r="BI267" s="1253" t="s">
        <v>35</v>
      </c>
      <c r="BJ267" s="1253" t="s">
        <v>35</v>
      </c>
      <c r="BK267" s="1253" t="s">
        <v>35</v>
      </c>
      <c r="BL267" s="1274" t="s">
        <v>35</v>
      </c>
      <c r="BM267" s="1295" t="s">
        <v>35</v>
      </c>
      <c r="BN267" s="1253" t="s">
        <v>35</v>
      </c>
      <c r="BO267" s="1253" t="s">
        <v>35</v>
      </c>
      <c r="BP267" s="1253" t="s">
        <v>35</v>
      </c>
      <c r="BQ267" s="1274" t="s">
        <v>35</v>
      </c>
      <c r="BR267" s="1295" t="s">
        <v>35</v>
      </c>
      <c r="BS267" s="1253" t="s">
        <v>35</v>
      </c>
      <c r="BT267" s="1253" t="s">
        <v>35</v>
      </c>
      <c r="BU267" s="1253" t="s">
        <v>35</v>
      </c>
      <c r="BV267" s="1253" t="s">
        <v>35</v>
      </c>
      <c r="BW267" s="1253" t="s">
        <v>35</v>
      </c>
      <c r="BX267" s="1253" t="s">
        <v>35</v>
      </c>
      <c r="BY267" s="1314" t="s">
        <v>35</v>
      </c>
      <c r="BZ267" s="1314" t="s">
        <v>35</v>
      </c>
      <c r="CA267" s="1314" t="s">
        <v>35</v>
      </c>
      <c r="CB267" s="1314" t="s">
        <v>35</v>
      </c>
      <c r="CC267" s="2172"/>
      <c r="CD267" s="2172"/>
      <c r="CE267" s="2172"/>
      <c r="CF267" s="2172"/>
      <c r="CG267" s="2172"/>
      <c r="CH267" s="2172"/>
      <c r="CI267" s="2172"/>
      <c r="CJ267" s="2172"/>
      <c r="CK267" s="2172"/>
      <c r="CL267" s="2172"/>
      <c r="CM267" s="2172"/>
      <c r="CN267" s="2172"/>
      <c r="CO267" s="2172"/>
      <c r="CP267" s="2172"/>
      <c r="CQ267" s="2172"/>
      <c r="CR267" s="2172"/>
      <c r="CS267" s="2172"/>
      <c r="CT267" s="2172"/>
      <c r="CU267" s="2172"/>
      <c r="CV267" s="2172"/>
      <c r="CW267" s="2172"/>
      <c r="CX267" s="2172"/>
      <c r="CY267" s="2172"/>
      <c r="CZ267" s="2172"/>
    </row>
    <row r="268" s="135" customFormat="true" ht="15" customHeight="true" x14ac:dyDescent="0.2">
      <c r="AC268" s="694"/>
      <c r="AD268" s="694"/>
      <c r="AE268" s="694"/>
      <c r="AF268" s="694"/>
      <c r="AG268" s="694"/>
      <c r="AH268" s="694"/>
      <c r="AI268" s="694"/>
      <c r="AJ268" s="694"/>
      <c r="AK268" s="694"/>
      <c r="AL268" s="694"/>
      <c r="AM268" s="694"/>
      <c r="AN268" s="694"/>
      <c r="AO268" s="694"/>
      <c r="AP268" s="694"/>
      <c r="AQ268" s="694"/>
      <c r="AR268" s="694"/>
      <c r="AS268" s="694"/>
      <c r="AT268" s="694"/>
      <c r="AU268" s="694"/>
      <c r="AV268" s="694"/>
      <c r="AW268" s="694"/>
      <c r="AX268" s="694"/>
      <c r="AY268" s="694"/>
      <c r="AZ268" s="694"/>
      <c r="BA268" s="2581" t="s">
        <v>115</v>
      </c>
      <c r="BB268" s="295" t="s">
        <v>88</v>
      </c>
      <c r="BC268" s="1233" t="s">
        <v>35</v>
      </c>
      <c r="BD268" s="1253" t="s">
        <v>35</v>
      </c>
      <c r="BE268" s="1253" t="s">
        <v>35</v>
      </c>
      <c r="BF268" s="1253" t="s">
        <v>35</v>
      </c>
      <c r="BG268" s="1274" t="s">
        <v>35</v>
      </c>
      <c r="BH268" s="1295" t="s">
        <v>35</v>
      </c>
      <c r="BI268" s="1253" t="s">
        <v>35</v>
      </c>
      <c r="BJ268" s="1253" t="s">
        <v>35</v>
      </c>
      <c r="BK268" s="1253" t="s">
        <v>35</v>
      </c>
      <c r="BL268" s="1274" t="s">
        <v>35</v>
      </c>
      <c r="BM268" s="1295" t="s">
        <v>35</v>
      </c>
      <c r="BN268" s="1253" t="s">
        <v>35</v>
      </c>
      <c r="BO268" s="1253" t="s">
        <v>35</v>
      </c>
      <c r="BP268" s="1253" t="s">
        <v>35</v>
      </c>
      <c r="BQ268" s="1274" t="s">
        <v>35</v>
      </c>
      <c r="BR268" s="1295" t="s">
        <v>35</v>
      </c>
      <c r="BS268" s="1253" t="s">
        <v>35</v>
      </c>
      <c r="BT268" s="1253" t="s">
        <v>35</v>
      </c>
      <c r="BU268" s="1253" t="s">
        <v>35</v>
      </c>
      <c r="BV268" s="1253" t="s">
        <v>35</v>
      </c>
      <c r="BW268" s="1253" t="s">
        <v>35</v>
      </c>
      <c r="BX268" s="1253" t="s">
        <v>35</v>
      </c>
      <c r="BY268" s="1314" t="s">
        <v>35</v>
      </c>
      <c r="BZ268" s="1314" t="s">
        <v>35</v>
      </c>
      <c r="CA268" s="1314" t="s">
        <v>35</v>
      </c>
      <c r="CB268" s="1314" t="s">
        <v>35</v>
      </c>
      <c r="CC268" s="2172"/>
      <c r="CD268" s="2172"/>
      <c r="CE268" s="2172"/>
      <c r="CF268" s="2172"/>
      <c r="CG268" s="2172"/>
      <c r="CH268" s="2172"/>
      <c r="CI268" s="2172"/>
      <c r="CJ268" s="2172"/>
      <c r="CK268" s="2172"/>
      <c r="CL268" s="2172"/>
      <c r="CM268" s="2172"/>
      <c r="CN268" s="2172"/>
      <c r="CO268" s="2172"/>
      <c r="CP268" s="2172"/>
      <c r="CQ268" s="2172"/>
      <c r="CR268" s="2172"/>
      <c r="CS268" s="2172"/>
      <c r="CT268" s="2172"/>
      <c r="CU268" s="2172"/>
      <c r="CV268" s="2172"/>
      <c r="CW268" s="2172"/>
      <c r="CX268" s="2172"/>
      <c r="CY268" s="2172"/>
      <c r="CZ268" s="2172"/>
    </row>
    <row r="269" s="135" customFormat="true" ht="15" customHeight="true" x14ac:dyDescent="0.2">
      <c r="AC269" s="694"/>
      <c r="AD269" s="694"/>
      <c r="AE269" s="694"/>
      <c r="AF269" s="694"/>
      <c r="AG269" s="694"/>
      <c r="AH269" s="694"/>
      <c r="AI269" s="694"/>
      <c r="AJ269" s="694"/>
      <c r="AK269" s="694"/>
      <c r="AL269" s="694"/>
      <c r="AM269" s="694"/>
      <c r="AN269" s="694"/>
      <c r="AO269" s="694"/>
      <c r="AP269" s="694"/>
      <c r="AQ269" s="694"/>
      <c r="AR269" s="694"/>
      <c r="AS269" s="694"/>
      <c r="AT269" s="694"/>
      <c r="AU269" s="694"/>
      <c r="AV269" s="694"/>
      <c r="AW269" s="694"/>
      <c r="AX269" s="694"/>
      <c r="AY269" s="694"/>
      <c r="AZ269" s="694"/>
      <c r="BA269" s="2581"/>
      <c r="BB269" s="295" t="s">
        <v>89</v>
      </c>
      <c r="BC269" s="1233" t="s">
        <v>35</v>
      </c>
      <c r="BD269" s="1253" t="s">
        <v>35</v>
      </c>
      <c r="BE269" s="1253" t="s">
        <v>35</v>
      </c>
      <c r="BF269" s="1253" t="s">
        <v>35</v>
      </c>
      <c r="BG269" s="1274" t="s">
        <v>35</v>
      </c>
      <c r="BH269" s="1295" t="s">
        <v>35</v>
      </c>
      <c r="BI269" s="1253" t="s">
        <v>35</v>
      </c>
      <c r="BJ269" s="1253" t="s">
        <v>35</v>
      </c>
      <c r="BK269" s="1253" t="s">
        <v>35</v>
      </c>
      <c r="BL269" s="1274" t="s">
        <v>35</v>
      </c>
      <c r="BM269" s="1295" t="s">
        <v>35</v>
      </c>
      <c r="BN269" s="1253" t="s">
        <v>35</v>
      </c>
      <c r="BO269" s="1253" t="s">
        <v>35</v>
      </c>
      <c r="BP269" s="1253" t="s">
        <v>35</v>
      </c>
      <c r="BQ269" s="1274" t="s">
        <v>35</v>
      </c>
      <c r="BR269" s="1295" t="s">
        <v>35</v>
      </c>
      <c r="BS269" s="1253" t="s">
        <v>35</v>
      </c>
      <c r="BT269" s="1253" t="s">
        <v>35</v>
      </c>
      <c r="BU269" s="1253" t="s">
        <v>35</v>
      </c>
      <c r="BV269" s="1253" t="s">
        <v>35</v>
      </c>
      <c r="BW269" s="1253" t="s">
        <v>35</v>
      </c>
      <c r="BX269" s="1253" t="s">
        <v>35</v>
      </c>
      <c r="BY269" s="1314" t="s">
        <v>35</v>
      </c>
      <c r="BZ269" s="1314" t="s">
        <v>35</v>
      </c>
      <c r="CA269" s="1314" t="s">
        <v>35</v>
      </c>
      <c r="CB269" s="1314" t="s">
        <v>35</v>
      </c>
      <c r="CC269" s="2172"/>
      <c r="CD269" s="2172"/>
      <c r="CE269" s="2172"/>
      <c r="CF269" s="2172"/>
      <c r="CG269" s="2172"/>
      <c r="CH269" s="2172"/>
      <c r="CI269" s="2172"/>
      <c r="CJ269" s="2172"/>
      <c r="CK269" s="2172"/>
      <c r="CL269" s="2172"/>
      <c r="CM269" s="2172"/>
      <c r="CN269" s="2172"/>
      <c r="CO269" s="2172"/>
      <c r="CP269" s="2172"/>
      <c r="CQ269" s="2172"/>
      <c r="CR269" s="2172"/>
      <c r="CS269" s="2172"/>
      <c r="CT269" s="2172"/>
      <c r="CU269" s="2172"/>
      <c r="CV269" s="2172"/>
      <c r="CW269" s="2172"/>
      <c r="CX269" s="2172"/>
      <c r="CY269" s="2172"/>
      <c r="CZ269" s="2172"/>
    </row>
    <row r="270" s="135" customFormat="true" ht="15" customHeight="true" x14ac:dyDescent="0.2">
      <c r="AC270" s="694"/>
      <c r="AD270" s="694"/>
      <c r="AE270" s="694"/>
      <c r="AF270" s="694"/>
      <c r="AG270" s="694"/>
      <c r="AH270" s="694"/>
      <c r="AI270" s="694"/>
      <c r="AJ270" s="694"/>
      <c r="AK270" s="694"/>
      <c r="AL270" s="694"/>
      <c r="AM270" s="694"/>
      <c r="AN270" s="694"/>
      <c r="AO270" s="694"/>
      <c r="AP270" s="694"/>
      <c r="AQ270" s="694"/>
      <c r="AR270" s="694"/>
      <c r="AS270" s="694"/>
      <c r="AT270" s="694"/>
      <c r="AU270" s="694"/>
      <c r="AV270" s="694"/>
      <c r="AW270" s="694"/>
      <c r="AX270" s="694"/>
      <c r="AY270" s="694"/>
      <c r="AZ270" s="694"/>
      <c r="BA270" s="2581"/>
      <c r="BB270" s="295" t="s">
        <v>90</v>
      </c>
      <c r="BC270" s="1233" t="s">
        <v>35</v>
      </c>
      <c r="BD270" s="1253" t="s">
        <v>35</v>
      </c>
      <c r="BE270" s="1253" t="s">
        <v>35</v>
      </c>
      <c r="BF270" s="1253" t="s">
        <v>35</v>
      </c>
      <c r="BG270" s="1274" t="s">
        <v>35</v>
      </c>
      <c r="BH270" s="1295" t="s">
        <v>35</v>
      </c>
      <c r="BI270" s="1253" t="s">
        <v>35</v>
      </c>
      <c r="BJ270" s="1253" t="s">
        <v>35</v>
      </c>
      <c r="BK270" s="1253" t="s">
        <v>35</v>
      </c>
      <c r="BL270" s="1274" t="s">
        <v>35</v>
      </c>
      <c r="BM270" s="1295" t="s">
        <v>35</v>
      </c>
      <c r="BN270" s="1253" t="s">
        <v>35</v>
      </c>
      <c r="BO270" s="1253" t="s">
        <v>35</v>
      </c>
      <c r="BP270" s="1253" t="s">
        <v>35</v>
      </c>
      <c r="BQ270" s="1274" t="s">
        <v>35</v>
      </c>
      <c r="BR270" s="1295" t="s">
        <v>35</v>
      </c>
      <c r="BS270" s="1253" t="s">
        <v>35</v>
      </c>
      <c r="BT270" s="1253" t="s">
        <v>35</v>
      </c>
      <c r="BU270" s="1253" t="s">
        <v>35</v>
      </c>
      <c r="BV270" s="1253" t="s">
        <v>35</v>
      </c>
      <c r="BW270" s="1253" t="s">
        <v>35</v>
      </c>
      <c r="BX270" s="1253" t="s">
        <v>35</v>
      </c>
      <c r="BY270" s="1314" t="s">
        <v>35</v>
      </c>
      <c r="BZ270" s="1314" t="s">
        <v>35</v>
      </c>
      <c r="CA270" s="1314" t="s">
        <v>35</v>
      </c>
      <c r="CB270" s="1314" t="s">
        <v>35</v>
      </c>
      <c r="CC270" s="2172"/>
      <c r="CD270" s="2172"/>
      <c r="CE270" s="2172"/>
      <c r="CF270" s="2172"/>
      <c r="CG270" s="2172"/>
      <c r="CH270" s="2172"/>
      <c r="CI270" s="2172"/>
      <c r="CJ270" s="2172"/>
      <c r="CK270" s="2172"/>
      <c r="CL270" s="2172"/>
      <c r="CM270" s="2172"/>
      <c r="CN270" s="2172"/>
      <c r="CO270" s="2172"/>
      <c r="CP270" s="2172"/>
      <c r="CQ270" s="2172"/>
      <c r="CR270" s="2172"/>
      <c r="CS270" s="2172"/>
      <c r="CT270" s="2172"/>
      <c r="CU270" s="2172"/>
      <c r="CV270" s="2172"/>
      <c r="CW270" s="2172"/>
      <c r="CX270" s="2172"/>
      <c r="CY270" s="2172"/>
      <c r="CZ270" s="2172"/>
    </row>
    <row r="271" s="135" customFormat="true" ht="15" customHeight="true" x14ac:dyDescent="0.2">
      <c r="AC271" s="694"/>
      <c r="AD271" s="694"/>
      <c r="AE271" s="694"/>
      <c r="AF271" s="694"/>
      <c r="AG271" s="694"/>
      <c r="AH271" s="694"/>
      <c r="AI271" s="694"/>
      <c r="AJ271" s="694"/>
      <c r="AK271" s="694"/>
      <c r="AL271" s="694"/>
      <c r="AM271" s="694"/>
      <c r="AN271" s="694"/>
      <c r="AO271" s="694"/>
      <c r="AP271" s="694"/>
      <c r="AQ271" s="694"/>
      <c r="AR271" s="694"/>
      <c r="AS271" s="694"/>
      <c r="AT271" s="694"/>
      <c r="AU271" s="694"/>
      <c r="AV271" s="694"/>
      <c r="AW271" s="694"/>
      <c r="AX271" s="694"/>
      <c r="AY271" s="694"/>
      <c r="AZ271" s="694"/>
      <c r="BA271" s="2581" t="s">
        <v>75</v>
      </c>
      <c r="BB271" s="295" t="s">
        <v>49</v>
      </c>
      <c r="BC271" s="1233" t="s">
        <v>35</v>
      </c>
      <c r="BD271" s="1254" t="s">
        <v>35</v>
      </c>
      <c r="BE271" s="1254" t="s">
        <v>35</v>
      </c>
      <c r="BF271" s="1254" t="s">
        <v>35</v>
      </c>
      <c r="BG271" s="1275" t="s">
        <v>35</v>
      </c>
      <c r="BH271" s="1233" t="s">
        <v>35</v>
      </c>
      <c r="BI271" s="1254" t="s">
        <v>35</v>
      </c>
      <c r="BJ271" s="1254" t="s">
        <v>35</v>
      </c>
      <c r="BK271" s="1254" t="s">
        <v>35</v>
      </c>
      <c r="BL271" s="1275" t="s">
        <v>35</v>
      </c>
      <c r="BM271" s="1233" t="s">
        <v>35</v>
      </c>
      <c r="BN271" s="1254" t="s">
        <v>35</v>
      </c>
      <c r="BO271" s="1254" t="s">
        <v>35</v>
      </c>
      <c r="BP271" s="1254" t="s">
        <v>35</v>
      </c>
      <c r="BQ271" s="1275" t="s">
        <v>35</v>
      </c>
      <c r="BR271" s="1233" t="s">
        <v>35</v>
      </c>
      <c r="BS271" s="1254" t="s">
        <v>35</v>
      </c>
      <c r="BT271" s="1254" t="s">
        <v>35</v>
      </c>
      <c r="BU271" s="1254" t="s">
        <v>35</v>
      </c>
      <c r="BV271" s="1254" t="s">
        <v>35</v>
      </c>
      <c r="BW271" s="1254" t="s">
        <v>35</v>
      </c>
      <c r="BX271" s="1254" t="s">
        <v>35</v>
      </c>
      <c r="BY271" s="1315" t="s">
        <v>35</v>
      </c>
      <c r="BZ271" s="1315" t="s">
        <v>35</v>
      </c>
      <c r="CA271" s="1315" t="s">
        <v>35</v>
      </c>
      <c r="CB271" s="1315" t="s">
        <v>35</v>
      </c>
      <c r="CC271" s="2173"/>
      <c r="CD271" s="2173"/>
      <c r="CE271" s="2173"/>
      <c r="CF271" s="2173"/>
      <c r="CG271" s="2173"/>
      <c r="CH271" s="2173"/>
      <c r="CI271" s="2173"/>
      <c r="CJ271" s="2173"/>
      <c r="CK271" s="2173"/>
      <c r="CL271" s="2173"/>
      <c r="CM271" s="2173"/>
      <c r="CN271" s="2173"/>
      <c r="CO271" s="2173"/>
      <c r="CP271" s="2173"/>
      <c r="CQ271" s="2173"/>
      <c r="CR271" s="2173"/>
      <c r="CS271" s="2173"/>
      <c r="CT271" s="2173"/>
      <c r="CU271" s="2173"/>
      <c r="CV271" s="2173"/>
      <c r="CW271" s="2173"/>
      <c r="CX271" s="2173"/>
      <c r="CY271" s="2173"/>
      <c r="CZ271" s="2173"/>
    </row>
    <row r="272" s="135" customFormat="true" ht="15" customHeight="true" x14ac:dyDescent="0.2">
      <c r="AC272" s="694"/>
      <c r="AD272" s="694"/>
      <c r="AE272" s="694"/>
      <c r="AF272" s="694"/>
      <c r="AG272" s="694"/>
      <c r="AH272" s="694"/>
      <c r="AI272" s="694"/>
      <c r="AJ272" s="694"/>
      <c r="AK272" s="694"/>
      <c r="AL272" s="694"/>
      <c r="AM272" s="694"/>
      <c r="AN272" s="694"/>
      <c r="AO272" s="694"/>
      <c r="AP272" s="694"/>
      <c r="AQ272" s="694"/>
      <c r="AR272" s="694"/>
      <c r="AS272" s="694"/>
      <c r="AT272" s="694"/>
      <c r="AU272" s="694"/>
      <c r="AV272" s="694"/>
      <c r="AW272" s="694"/>
      <c r="AX272" s="694"/>
      <c r="AY272" s="694"/>
      <c r="AZ272" s="694"/>
      <c r="BA272" s="2581"/>
      <c r="BB272" s="295" t="s">
        <v>48</v>
      </c>
      <c r="BC272" s="1233" t="s">
        <v>35</v>
      </c>
      <c r="BD272" s="1254" t="s">
        <v>35</v>
      </c>
      <c r="BE272" s="1254" t="s">
        <v>35</v>
      </c>
      <c r="BF272" s="1254" t="s">
        <v>35</v>
      </c>
      <c r="BG272" s="1275" t="s">
        <v>35</v>
      </c>
      <c r="BH272" s="1233" t="s">
        <v>35</v>
      </c>
      <c r="BI272" s="1254" t="s">
        <v>35</v>
      </c>
      <c r="BJ272" s="1254" t="s">
        <v>35</v>
      </c>
      <c r="BK272" s="1254" t="s">
        <v>35</v>
      </c>
      <c r="BL272" s="1275" t="s">
        <v>35</v>
      </c>
      <c r="BM272" s="1233" t="s">
        <v>35</v>
      </c>
      <c r="BN272" s="1254" t="s">
        <v>35</v>
      </c>
      <c r="BO272" s="1254" t="s">
        <v>35</v>
      </c>
      <c r="BP272" s="1254" t="s">
        <v>35</v>
      </c>
      <c r="BQ272" s="1275" t="s">
        <v>35</v>
      </c>
      <c r="BR272" s="1233" t="s">
        <v>35</v>
      </c>
      <c r="BS272" s="1254" t="s">
        <v>35</v>
      </c>
      <c r="BT272" s="1254" t="s">
        <v>35</v>
      </c>
      <c r="BU272" s="1254" t="s">
        <v>35</v>
      </c>
      <c r="BV272" s="1254" t="s">
        <v>35</v>
      </c>
      <c r="BW272" s="1254" t="s">
        <v>35</v>
      </c>
      <c r="BX272" s="1254" t="s">
        <v>35</v>
      </c>
      <c r="BY272" s="1315" t="s">
        <v>35</v>
      </c>
      <c r="BZ272" s="1315" t="s">
        <v>35</v>
      </c>
      <c r="CA272" s="1315" t="s">
        <v>35</v>
      </c>
      <c r="CB272" s="1315" t="s">
        <v>35</v>
      </c>
      <c r="CC272" s="2173"/>
      <c r="CD272" s="2173"/>
      <c r="CE272" s="2173"/>
      <c r="CF272" s="2173"/>
      <c r="CG272" s="2173"/>
      <c r="CH272" s="2173"/>
      <c r="CI272" s="2173"/>
      <c r="CJ272" s="2173"/>
      <c r="CK272" s="2173"/>
      <c r="CL272" s="2173"/>
      <c r="CM272" s="2173"/>
      <c r="CN272" s="2173"/>
      <c r="CO272" s="2173"/>
      <c r="CP272" s="2173"/>
      <c r="CQ272" s="2173"/>
      <c r="CR272" s="2173"/>
      <c r="CS272" s="2173"/>
      <c r="CT272" s="2173"/>
      <c r="CU272" s="2173"/>
      <c r="CV272" s="2173"/>
      <c r="CW272" s="2173"/>
      <c r="CX272" s="2173"/>
      <c r="CY272" s="2173"/>
      <c r="CZ272" s="2173"/>
    </row>
    <row r="273" s="135" customFormat="true" ht="15" customHeight="true" x14ac:dyDescent="0.2">
      <c r="AC273" s="694"/>
      <c r="AD273" s="694"/>
      <c r="AE273" s="694"/>
      <c r="AF273" s="694"/>
      <c r="AG273" s="694"/>
      <c r="AH273" s="694"/>
      <c r="AI273" s="694"/>
      <c r="AJ273" s="694"/>
      <c r="AK273" s="694"/>
      <c r="AL273" s="694"/>
      <c r="AM273" s="694"/>
      <c r="AN273" s="694"/>
      <c r="AO273" s="694"/>
      <c r="AP273" s="694"/>
      <c r="AQ273" s="694"/>
      <c r="AR273" s="694"/>
      <c r="AS273" s="694"/>
      <c r="AT273" s="694"/>
      <c r="AU273" s="694"/>
      <c r="AV273" s="694"/>
      <c r="AW273" s="694"/>
      <c r="AX273" s="694"/>
      <c r="AY273" s="694"/>
      <c r="AZ273" s="694"/>
      <c r="BA273" s="2581"/>
      <c r="BB273" s="295" t="s">
        <v>112</v>
      </c>
      <c r="BC273" s="1233" t="s">
        <v>35</v>
      </c>
      <c r="BD273" s="1254" t="s">
        <v>35</v>
      </c>
      <c r="BE273" s="1254" t="s">
        <v>35</v>
      </c>
      <c r="BF273" s="1254" t="s">
        <v>35</v>
      </c>
      <c r="BG273" s="1275" t="s">
        <v>35</v>
      </c>
      <c r="BH273" s="1233" t="s">
        <v>35</v>
      </c>
      <c r="BI273" s="1254" t="s">
        <v>35</v>
      </c>
      <c r="BJ273" s="1254" t="s">
        <v>35</v>
      </c>
      <c r="BK273" s="1254" t="s">
        <v>35</v>
      </c>
      <c r="BL273" s="1275" t="s">
        <v>35</v>
      </c>
      <c r="BM273" s="1233" t="s">
        <v>35</v>
      </c>
      <c r="BN273" s="1254" t="s">
        <v>35</v>
      </c>
      <c r="BO273" s="1254" t="s">
        <v>35</v>
      </c>
      <c r="BP273" s="1254" t="s">
        <v>35</v>
      </c>
      <c r="BQ273" s="1275" t="s">
        <v>35</v>
      </c>
      <c r="BR273" s="1233" t="s">
        <v>35</v>
      </c>
      <c r="BS273" s="1254" t="s">
        <v>35</v>
      </c>
      <c r="BT273" s="1254" t="s">
        <v>35</v>
      </c>
      <c r="BU273" s="1254" t="s">
        <v>35</v>
      </c>
      <c r="BV273" s="1254" t="s">
        <v>35</v>
      </c>
      <c r="BW273" s="1254" t="s">
        <v>35</v>
      </c>
      <c r="BX273" s="1254" t="s">
        <v>35</v>
      </c>
      <c r="BY273" s="1315" t="s">
        <v>35</v>
      </c>
      <c r="BZ273" s="1315" t="s">
        <v>35</v>
      </c>
      <c r="CA273" s="1315" t="s">
        <v>35</v>
      </c>
      <c r="CB273" s="1315" t="s">
        <v>35</v>
      </c>
      <c r="CC273" s="2173"/>
      <c r="CD273" s="2173"/>
      <c r="CE273" s="2173"/>
      <c r="CF273" s="2173"/>
      <c r="CG273" s="2173"/>
      <c r="CH273" s="2173"/>
      <c r="CI273" s="2173"/>
      <c r="CJ273" s="2173"/>
      <c r="CK273" s="2173"/>
      <c r="CL273" s="2173"/>
      <c r="CM273" s="2173"/>
      <c r="CN273" s="2173"/>
      <c r="CO273" s="2173"/>
      <c r="CP273" s="2173"/>
      <c r="CQ273" s="2173"/>
      <c r="CR273" s="2173"/>
      <c r="CS273" s="2173"/>
      <c r="CT273" s="2173"/>
      <c r="CU273" s="2173"/>
      <c r="CV273" s="2173"/>
      <c r="CW273" s="2173"/>
      <c r="CX273" s="2173"/>
      <c r="CY273" s="2173"/>
      <c r="CZ273" s="2173"/>
    </row>
    <row r="274" s="135" customFormat="true" ht="15" customHeight="true" x14ac:dyDescent="0.2">
      <c r="AC274" s="694"/>
      <c r="AD274" s="694"/>
      <c r="AE274" s="694"/>
      <c r="AF274" s="694"/>
      <c r="AG274" s="694"/>
      <c r="AH274" s="694"/>
      <c r="AI274" s="694"/>
      <c r="AJ274" s="694"/>
      <c r="AK274" s="694"/>
      <c r="AL274" s="694"/>
      <c r="AM274" s="694"/>
      <c r="AN274" s="694"/>
      <c r="AO274" s="694"/>
      <c r="AP274" s="694"/>
      <c r="AQ274" s="694"/>
      <c r="AR274" s="694"/>
      <c r="AS274" s="694"/>
      <c r="AT274" s="694"/>
      <c r="AU274" s="694"/>
      <c r="AV274" s="694"/>
      <c r="AW274" s="694"/>
      <c r="AX274" s="694"/>
      <c r="AY274" s="694"/>
      <c r="AZ274" s="694"/>
      <c r="BA274" s="2581" t="s">
        <v>76</v>
      </c>
      <c r="BB274" s="295" t="s">
        <v>49</v>
      </c>
      <c r="BC274" s="1233" t="s">
        <v>35</v>
      </c>
      <c r="BD274" s="1253" t="s">
        <v>35</v>
      </c>
      <c r="BE274" s="1253" t="s">
        <v>35</v>
      </c>
      <c r="BF274" s="1253" t="s">
        <v>35</v>
      </c>
      <c r="BG274" s="1274" t="s">
        <v>35</v>
      </c>
      <c r="BH274" s="1295" t="s">
        <v>35</v>
      </c>
      <c r="BI274" s="1253" t="s">
        <v>35</v>
      </c>
      <c r="BJ274" s="1253" t="s">
        <v>35</v>
      </c>
      <c r="BK274" s="1253" t="s">
        <v>35</v>
      </c>
      <c r="BL274" s="1274" t="s">
        <v>35</v>
      </c>
      <c r="BM274" s="1295" t="s">
        <v>35</v>
      </c>
      <c r="BN274" s="1253" t="s">
        <v>35</v>
      </c>
      <c r="BO274" s="1253" t="s">
        <v>35</v>
      </c>
      <c r="BP274" s="1253" t="s">
        <v>35</v>
      </c>
      <c r="BQ274" s="1274" t="s">
        <v>35</v>
      </c>
      <c r="BR274" s="1295" t="s">
        <v>35</v>
      </c>
      <c r="BS274" s="1253" t="s">
        <v>35</v>
      </c>
      <c r="BT274" s="1253" t="s">
        <v>35</v>
      </c>
      <c r="BU274" s="1253" t="s">
        <v>35</v>
      </c>
      <c r="BV274" s="1253" t="s">
        <v>35</v>
      </c>
      <c r="BW274" s="1253" t="s">
        <v>35</v>
      </c>
      <c r="BX274" s="1253" t="s">
        <v>35</v>
      </c>
      <c r="BY274" s="1314" t="s">
        <v>35</v>
      </c>
      <c r="BZ274" s="1314" t="s">
        <v>35</v>
      </c>
      <c r="CA274" s="1314" t="s">
        <v>35</v>
      </c>
      <c r="CB274" s="1314" t="s">
        <v>35</v>
      </c>
      <c r="CC274" s="2172"/>
      <c r="CD274" s="2172"/>
      <c r="CE274" s="2172"/>
      <c r="CF274" s="2172"/>
      <c r="CG274" s="2172"/>
      <c r="CH274" s="2172"/>
      <c r="CI274" s="2172"/>
      <c r="CJ274" s="2172"/>
      <c r="CK274" s="2172"/>
      <c r="CL274" s="2172"/>
      <c r="CM274" s="2172"/>
      <c r="CN274" s="2172"/>
      <c r="CO274" s="2172"/>
      <c r="CP274" s="2172"/>
      <c r="CQ274" s="2172"/>
      <c r="CR274" s="2172"/>
      <c r="CS274" s="2172"/>
      <c r="CT274" s="2172"/>
      <c r="CU274" s="2172"/>
      <c r="CV274" s="2172"/>
      <c r="CW274" s="2172"/>
      <c r="CX274" s="2172"/>
      <c r="CY274" s="2172"/>
      <c r="CZ274" s="2172"/>
    </row>
    <row r="275" s="135" customFormat="true" ht="15" customHeight="true" x14ac:dyDescent="0.2">
      <c r="AC275" s="694"/>
      <c r="AD275" s="694"/>
      <c r="AE275" s="694"/>
      <c r="AF275" s="694"/>
      <c r="AG275" s="694"/>
      <c r="AH275" s="694"/>
      <c r="AI275" s="694"/>
      <c r="AJ275" s="694"/>
      <c r="AK275" s="694"/>
      <c r="AL275" s="694"/>
      <c r="AM275" s="694"/>
      <c r="AN275" s="694"/>
      <c r="AO275" s="694"/>
      <c r="AP275" s="694"/>
      <c r="AQ275" s="694"/>
      <c r="AR275" s="694"/>
      <c r="AS275" s="694"/>
      <c r="AT275" s="694"/>
      <c r="AU275" s="694"/>
      <c r="AV275" s="694"/>
      <c r="AW275" s="694"/>
      <c r="AX275" s="694"/>
      <c r="AY275" s="694"/>
      <c r="AZ275" s="694"/>
      <c r="BA275" s="2581"/>
      <c r="BB275" s="295" t="s">
        <v>48</v>
      </c>
      <c r="BC275" s="1233" t="s">
        <v>35</v>
      </c>
      <c r="BD275" s="1253" t="s">
        <v>35</v>
      </c>
      <c r="BE275" s="1253" t="s">
        <v>35</v>
      </c>
      <c r="BF275" s="1253" t="s">
        <v>35</v>
      </c>
      <c r="BG275" s="1274" t="s">
        <v>35</v>
      </c>
      <c r="BH275" s="1295" t="s">
        <v>35</v>
      </c>
      <c r="BI275" s="1253" t="s">
        <v>35</v>
      </c>
      <c r="BJ275" s="1253" t="s">
        <v>35</v>
      </c>
      <c r="BK275" s="1253" t="s">
        <v>35</v>
      </c>
      <c r="BL275" s="1274" t="s">
        <v>35</v>
      </c>
      <c r="BM275" s="1295" t="s">
        <v>35</v>
      </c>
      <c r="BN275" s="1253" t="s">
        <v>35</v>
      </c>
      <c r="BO275" s="1253" t="s">
        <v>35</v>
      </c>
      <c r="BP275" s="1253" t="s">
        <v>35</v>
      </c>
      <c r="BQ275" s="1274" t="s">
        <v>35</v>
      </c>
      <c r="BR275" s="1295" t="s">
        <v>35</v>
      </c>
      <c r="BS275" s="1253" t="s">
        <v>35</v>
      </c>
      <c r="BT275" s="1253" t="s">
        <v>35</v>
      </c>
      <c r="BU275" s="1253" t="s">
        <v>35</v>
      </c>
      <c r="BV275" s="1253" t="s">
        <v>35</v>
      </c>
      <c r="BW275" s="1253" t="s">
        <v>35</v>
      </c>
      <c r="BX275" s="1253" t="s">
        <v>35</v>
      </c>
      <c r="BY275" s="1314" t="s">
        <v>35</v>
      </c>
      <c r="BZ275" s="1314" t="s">
        <v>35</v>
      </c>
      <c r="CA275" s="1314" t="s">
        <v>35</v>
      </c>
      <c r="CB275" s="1314" t="s">
        <v>35</v>
      </c>
      <c r="CC275" s="2172"/>
      <c r="CD275" s="2172"/>
      <c r="CE275" s="2172"/>
      <c r="CF275" s="2172"/>
      <c r="CG275" s="2172"/>
      <c r="CH275" s="2172"/>
      <c r="CI275" s="2172"/>
      <c r="CJ275" s="2172"/>
      <c r="CK275" s="2172"/>
      <c r="CL275" s="2172"/>
      <c r="CM275" s="2172"/>
      <c r="CN275" s="2172"/>
      <c r="CO275" s="2172"/>
      <c r="CP275" s="2172"/>
      <c r="CQ275" s="2172"/>
      <c r="CR275" s="2172"/>
      <c r="CS275" s="2172"/>
      <c r="CT275" s="2172"/>
      <c r="CU275" s="2172"/>
      <c r="CV275" s="2172"/>
      <c r="CW275" s="2172"/>
      <c r="CX275" s="2172"/>
      <c r="CY275" s="2172"/>
      <c r="CZ275" s="2172"/>
    </row>
    <row r="276" s="135" customFormat="true" ht="15" customHeight="true" x14ac:dyDescent="0.2">
      <c r="AC276" s="694"/>
      <c r="AD276" s="694"/>
      <c r="AE276" s="694"/>
      <c r="AF276" s="694"/>
      <c r="AG276" s="694"/>
      <c r="AH276" s="694"/>
      <c r="AI276" s="694"/>
      <c r="AJ276" s="694"/>
      <c r="AK276" s="694"/>
      <c r="AL276" s="694"/>
      <c r="AM276" s="694"/>
      <c r="AN276" s="694"/>
      <c r="AO276" s="694"/>
      <c r="AP276" s="694"/>
      <c r="AQ276" s="694"/>
      <c r="AR276" s="694"/>
      <c r="AS276" s="694"/>
      <c r="AT276" s="694"/>
      <c r="AU276" s="694"/>
      <c r="AV276" s="694"/>
      <c r="AW276" s="694"/>
      <c r="AX276" s="694"/>
      <c r="AY276" s="694"/>
      <c r="AZ276" s="694"/>
      <c r="BA276" s="2581"/>
      <c r="BB276" s="295" t="s">
        <v>113</v>
      </c>
      <c r="BC276" s="1233" t="s">
        <v>35</v>
      </c>
      <c r="BD276" s="1253" t="s">
        <v>35</v>
      </c>
      <c r="BE276" s="1253" t="s">
        <v>35</v>
      </c>
      <c r="BF276" s="1253" t="s">
        <v>35</v>
      </c>
      <c r="BG276" s="1274" t="s">
        <v>35</v>
      </c>
      <c r="BH276" s="1295" t="s">
        <v>35</v>
      </c>
      <c r="BI276" s="1253" t="s">
        <v>35</v>
      </c>
      <c r="BJ276" s="1253" t="s">
        <v>35</v>
      </c>
      <c r="BK276" s="1253" t="s">
        <v>35</v>
      </c>
      <c r="BL276" s="1274" t="s">
        <v>35</v>
      </c>
      <c r="BM276" s="1295" t="s">
        <v>35</v>
      </c>
      <c r="BN276" s="1253" t="s">
        <v>35</v>
      </c>
      <c r="BO276" s="1253" t="s">
        <v>35</v>
      </c>
      <c r="BP276" s="1253" t="s">
        <v>35</v>
      </c>
      <c r="BQ276" s="1274" t="s">
        <v>35</v>
      </c>
      <c r="BR276" s="1295" t="s">
        <v>35</v>
      </c>
      <c r="BS276" s="1253" t="s">
        <v>35</v>
      </c>
      <c r="BT276" s="1253" t="s">
        <v>35</v>
      </c>
      <c r="BU276" s="1253" t="s">
        <v>35</v>
      </c>
      <c r="BV276" s="1253" t="s">
        <v>35</v>
      </c>
      <c r="BW276" s="1253" t="s">
        <v>35</v>
      </c>
      <c r="BX276" s="1253" t="s">
        <v>35</v>
      </c>
      <c r="BY276" s="1314" t="s">
        <v>35</v>
      </c>
      <c r="BZ276" s="1314" t="s">
        <v>35</v>
      </c>
      <c r="CA276" s="1314" t="s">
        <v>35</v>
      </c>
      <c r="CB276" s="1314" t="s">
        <v>35</v>
      </c>
      <c r="CC276" s="2172"/>
      <c r="CD276" s="2172"/>
      <c r="CE276" s="2172"/>
      <c r="CF276" s="2172"/>
      <c r="CG276" s="2172"/>
      <c r="CH276" s="2172"/>
      <c r="CI276" s="2172"/>
      <c r="CJ276" s="2172"/>
      <c r="CK276" s="2172"/>
      <c r="CL276" s="2172"/>
      <c r="CM276" s="2172"/>
      <c r="CN276" s="2172"/>
      <c r="CO276" s="2172"/>
      <c r="CP276" s="2172"/>
      <c r="CQ276" s="2172"/>
      <c r="CR276" s="2172"/>
      <c r="CS276" s="2172"/>
      <c r="CT276" s="2172"/>
      <c r="CU276" s="2172"/>
      <c r="CV276" s="2172"/>
      <c r="CW276" s="2172"/>
      <c r="CX276" s="2172"/>
      <c r="CY276" s="2172"/>
      <c r="CZ276" s="2172"/>
    </row>
    <row r="277" s="135" customFormat="true" ht="15" customHeight="true" x14ac:dyDescent="0.2">
      <c r="AC277" s="694"/>
      <c r="AD277" s="694"/>
      <c r="AE277" s="694"/>
      <c r="AF277" s="694"/>
      <c r="AG277" s="694"/>
      <c r="AH277" s="694"/>
      <c r="AI277" s="694"/>
      <c r="AJ277" s="694"/>
      <c r="AK277" s="694"/>
      <c r="AL277" s="694"/>
      <c r="AM277" s="694"/>
      <c r="AN277" s="694"/>
      <c r="AO277" s="694"/>
      <c r="AP277" s="694"/>
      <c r="AQ277" s="694"/>
      <c r="AR277" s="694"/>
      <c r="AS277" s="694"/>
      <c r="AT277" s="694"/>
      <c r="AU277" s="694"/>
      <c r="AV277" s="694"/>
      <c r="AW277" s="694"/>
      <c r="AX277" s="694"/>
      <c r="AY277" s="694"/>
      <c r="AZ277" s="694"/>
      <c r="BA277" s="2581" t="s">
        <v>77</v>
      </c>
      <c r="BB277" s="295" t="s">
        <v>78</v>
      </c>
      <c r="BC277" s="1233" t="s">
        <v>35</v>
      </c>
      <c r="BD277" s="1253" t="s">
        <v>35</v>
      </c>
      <c r="BE277" s="1253" t="s">
        <v>35</v>
      </c>
      <c r="BF277" s="1253" t="s">
        <v>35</v>
      </c>
      <c r="BG277" s="1274" t="s">
        <v>35</v>
      </c>
      <c r="BH277" s="1295" t="s">
        <v>35</v>
      </c>
      <c r="BI277" s="1253" t="s">
        <v>35</v>
      </c>
      <c r="BJ277" s="1253" t="s">
        <v>35</v>
      </c>
      <c r="BK277" s="1253" t="s">
        <v>35</v>
      </c>
      <c r="BL277" s="1274" t="s">
        <v>35</v>
      </c>
      <c r="BM277" s="1295" t="s">
        <v>35</v>
      </c>
      <c r="BN277" s="1253" t="s">
        <v>35</v>
      </c>
      <c r="BO277" s="1253" t="s">
        <v>35</v>
      </c>
      <c r="BP277" s="1253" t="s">
        <v>35</v>
      </c>
      <c r="BQ277" s="1274" t="s">
        <v>35</v>
      </c>
      <c r="BR277" s="1295" t="s">
        <v>35</v>
      </c>
      <c r="BS277" s="1253" t="s">
        <v>35</v>
      </c>
      <c r="BT277" s="1253" t="s">
        <v>35</v>
      </c>
      <c r="BU277" s="1253" t="s">
        <v>35</v>
      </c>
      <c r="BV277" s="1253" t="s">
        <v>35</v>
      </c>
      <c r="BW277" s="1253" t="s">
        <v>35</v>
      </c>
      <c r="BX277" s="1253" t="s">
        <v>35</v>
      </c>
      <c r="BY277" s="1314" t="s">
        <v>35</v>
      </c>
      <c r="BZ277" s="1314" t="s">
        <v>35</v>
      </c>
      <c r="CA277" s="1314" t="s">
        <v>35</v>
      </c>
      <c r="CB277" s="1314" t="s">
        <v>35</v>
      </c>
      <c r="CC277" s="2172"/>
      <c r="CD277" s="2172"/>
      <c r="CE277" s="2172"/>
      <c r="CF277" s="2172"/>
      <c r="CG277" s="2172"/>
      <c r="CH277" s="2172"/>
      <c r="CI277" s="2172"/>
      <c r="CJ277" s="2172"/>
      <c r="CK277" s="2172"/>
      <c r="CL277" s="2172"/>
      <c r="CM277" s="2172"/>
      <c r="CN277" s="2172"/>
      <c r="CO277" s="2172"/>
      <c r="CP277" s="2172"/>
      <c r="CQ277" s="2172"/>
      <c r="CR277" s="2172"/>
      <c r="CS277" s="2172"/>
      <c r="CT277" s="2172"/>
      <c r="CU277" s="2172"/>
      <c r="CV277" s="2172"/>
      <c r="CW277" s="2172"/>
      <c r="CX277" s="2172"/>
      <c r="CY277" s="2172"/>
      <c r="CZ277" s="2172"/>
    </row>
    <row r="278" s="135" customFormat="true" ht="15" customHeight="true" x14ac:dyDescent="0.2">
      <c r="AC278" s="694"/>
      <c r="AD278" s="694"/>
      <c r="AE278" s="694"/>
      <c r="AF278" s="694"/>
      <c r="AG278" s="694"/>
      <c r="AH278" s="694"/>
      <c r="AI278" s="694"/>
      <c r="AJ278" s="694"/>
      <c r="AK278" s="694"/>
      <c r="AL278" s="694"/>
      <c r="AM278" s="694"/>
      <c r="AN278" s="694"/>
      <c r="AO278" s="694"/>
      <c r="AP278" s="694"/>
      <c r="AQ278" s="694"/>
      <c r="AR278" s="694"/>
      <c r="AS278" s="694"/>
      <c r="AT278" s="694"/>
      <c r="AU278" s="694"/>
      <c r="AV278" s="694"/>
      <c r="AW278" s="694"/>
      <c r="AX278" s="694"/>
      <c r="AY278" s="694"/>
      <c r="AZ278" s="694"/>
      <c r="BA278" s="2581"/>
      <c r="BB278" s="295" t="s">
        <v>79</v>
      </c>
      <c r="BC278" s="1233" t="s">
        <v>35</v>
      </c>
      <c r="BD278" s="1253" t="s">
        <v>35</v>
      </c>
      <c r="BE278" s="1253" t="s">
        <v>35</v>
      </c>
      <c r="BF278" s="1253" t="s">
        <v>35</v>
      </c>
      <c r="BG278" s="1274" t="s">
        <v>35</v>
      </c>
      <c r="BH278" s="1295" t="s">
        <v>35</v>
      </c>
      <c r="BI278" s="1253" t="s">
        <v>35</v>
      </c>
      <c r="BJ278" s="1253" t="s">
        <v>35</v>
      </c>
      <c r="BK278" s="1253" t="s">
        <v>35</v>
      </c>
      <c r="BL278" s="1274" t="s">
        <v>35</v>
      </c>
      <c r="BM278" s="1295" t="s">
        <v>35</v>
      </c>
      <c r="BN278" s="1253" t="s">
        <v>35</v>
      </c>
      <c r="BO278" s="1253" t="s">
        <v>35</v>
      </c>
      <c r="BP278" s="1253" t="s">
        <v>35</v>
      </c>
      <c r="BQ278" s="1274" t="s">
        <v>35</v>
      </c>
      <c r="BR278" s="1295" t="s">
        <v>35</v>
      </c>
      <c r="BS278" s="1253" t="s">
        <v>35</v>
      </c>
      <c r="BT278" s="1253" t="s">
        <v>35</v>
      </c>
      <c r="BU278" s="1253" t="s">
        <v>35</v>
      </c>
      <c r="BV278" s="1253" t="s">
        <v>35</v>
      </c>
      <c r="BW278" s="1253" t="s">
        <v>35</v>
      </c>
      <c r="BX278" s="1253" t="s">
        <v>35</v>
      </c>
      <c r="BY278" s="1314" t="s">
        <v>35</v>
      </c>
      <c r="BZ278" s="1314" t="s">
        <v>35</v>
      </c>
      <c r="CA278" s="1314" t="s">
        <v>35</v>
      </c>
      <c r="CB278" s="1314" t="s">
        <v>35</v>
      </c>
      <c r="CC278" s="2172"/>
      <c r="CD278" s="2172"/>
      <c r="CE278" s="2172"/>
      <c r="CF278" s="2172"/>
      <c r="CG278" s="2172"/>
      <c r="CH278" s="2172"/>
      <c r="CI278" s="2172"/>
      <c r="CJ278" s="2172"/>
      <c r="CK278" s="2172"/>
      <c r="CL278" s="2172"/>
      <c r="CM278" s="2172"/>
      <c r="CN278" s="2172"/>
      <c r="CO278" s="2172"/>
      <c r="CP278" s="2172"/>
      <c r="CQ278" s="2172"/>
      <c r="CR278" s="2172"/>
      <c r="CS278" s="2172"/>
      <c r="CT278" s="2172"/>
      <c r="CU278" s="2172"/>
      <c r="CV278" s="2172"/>
      <c r="CW278" s="2172"/>
      <c r="CX278" s="2172"/>
      <c r="CY278" s="2172"/>
      <c r="CZ278" s="2172"/>
    </row>
    <row r="279" s="135" customFormat="true" ht="15" customHeight="true" x14ac:dyDescent="0.2">
      <c r="AC279" s="694"/>
      <c r="AD279" s="694"/>
      <c r="AE279" s="694"/>
      <c r="AF279" s="694"/>
      <c r="AG279" s="694"/>
      <c r="AH279" s="694"/>
      <c r="AI279" s="694"/>
      <c r="AJ279" s="694"/>
      <c r="AK279" s="694"/>
      <c r="AL279" s="694"/>
      <c r="AM279" s="694"/>
      <c r="AN279" s="694"/>
      <c r="AO279" s="694"/>
      <c r="AP279" s="694"/>
      <c r="AQ279" s="694"/>
      <c r="AR279" s="694"/>
      <c r="AS279" s="694"/>
      <c r="AT279" s="694"/>
      <c r="AU279" s="694"/>
      <c r="AV279" s="694"/>
      <c r="AW279" s="694"/>
      <c r="AX279" s="694"/>
      <c r="AY279" s="694"/>
      <c r="AZ279" s="694"/>
      <c r="BA279" s="2581"/>
      <c r="BB279" s="295" t="s">
        <v>80</v>
      </c>
      <c r="BC279" s="1233" t="s">
        <v>35</v>
      </c>
      <c r="BD279" s="1254" t="s">
        <v>35</v>
      </c>
      <c r="BE279" s="1254" t="s">
        <v>35</v>
      </c>
      <c r="BF279" s="1254" t="s">
        <v>35</v>
      </c>
      <c r="BG279" s="1275" t="s">
        <v>35</v>
      </c>
      <c r="BH279" s="1233" t="s">
        <v>35</v>
      </c>
      <c r="BI279" s="1254" t="s">
        <v>35</v>
      </c>
      <c r="BJ279" s="1254" t="s">
        <v>35</v>
      </c>
      <c r="BK279" s="1254" t="s">
        <v>35</v>
      </c>
      <c r="BL279" s="1275" t="s">
        <v>35</v>
      </c>
      <c r="BM279" s="1233" t="s">
        <v>35</v>
      </c>
      <c r="BN279" s="1254" t="s">
        <v>35</v>
      </c>
      <c r="BO279" s="1254" t="s">
        <v>35</v>
      </c>
      <c r="BP279" s="1254" t="s">
        <v>35</v>
      </c>
      <c r="BQ279" s="1275" t="s">
        <v>35</v>
      </c>
      <c r="BR279" s="1233" t="s">
        <v>35</v>
      </c>
      <c r="BS279" s="1254" t="s">
        <v>35</v>
      </c>
      <c r="BT279" s="1254" t="s">
        <v>35</v>
      </c>
      <c r="BU279" s="1254" t="s">
        <v>35</v>
      </c>
      <c r="BV279" s="1254" t="s">
        <v>35</v>
      </c>
      <c r="BW279" s="1254" t="s">
        <v>35</v>
      </c>
      <c r="BX279" s="1254" t="s">
        <v>35</v>
      </c>
      <c r="BY279" s="1315" t="s">
        <v>35</v>
      </c>
      <c r="BZ279" s="1315" t="s">
        <v>35</v>
      </c>
      <c r="CA279" s="1315" t="s">
        <v>35</v>
      </c>
      <c r="CB279" s="1315" t="s">
        <v>35</v>
      </c>
      <c r="CC279" s="2173"/>
      <c r="CD279" s="2173"/>
      <c r="CE279" s="2173"/>
      <c r="CF279" s="2173"/>
      <c r="CG279" s="2173"/>
      <c r="CH279" s="2173"/>
      <c r="CI279" s="2173"/>
      <c r="CJ279" s="2173"/>
      <c r="CK279" s="2173"/>
      <c r="CL279" s="2173"/>
      <c r="CM279" s="2173"/>
      <c r="CN279" s="2173"/>
      <c r="CO279" s="2173"/>
      <c r="CP279" s="2173"/>
      <c r="CQ279" s="2173"/>
      <c r="CR279" s="2173"/>
      <c r="CS279" s="2173"/>
      <c r="CT279" s="2173"/>
      <c r="CU279" s="2173"/>
      <c r="CV279" s="2173"/>
      <c r="CW279" s="2173"/>
      <c r="CX279" s="2173"/>
      <c r="CY279" s="2173"/>
      <c r="CZ279" s="2173"/>
    </row>
    <row r="280" s="399" customFormat="true" ht="15" customHeight="true" x14ac:dyDescent="0.2">
      <c r="B280" s="398"/>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581"/>
      <c r="BB280" s="295" t="s">
        <v>81</v>
      </c>
      <c r="BC280" s="1233" t="s">
        <v>35</v>
      </c>
      <c r="BD280" s="1254" t="s">
        <v>35</v>
      </c>
      <c r="BE280" s="1254" t="s">
        <v>35</v>
      </c>
      <c r="BF280" s="1254" t="s">
        <v>35</v>
      </c>
      <c r="BG280" s="1275" t="s">
        <v>35</v>
      </c>
      <c r="BH280" s="1233" t="s">
        <v>35</v>
      </c>
      <c r="BI280" s="1254" t="s">
        <v>35</v>
      </c>
      <c r="BJ280" s="1254" t="s">
        <v>35</v>
      </c>
      <c r="BK280" s="1254" t="s">
        <v>35</v>
      </c>
      <c r="BL280" s="1275" t="s">
        <v>35</v>
      </c>
      <c r="BM280" s="1233" t="s">
        <v>35</v>
      </c>
      <c r="BN280" s="1254" t="s">
        <v>35</v>
      </c>
      <c r="BO280" s="1254" t="s">
        <v>35</v>
      </c>
      <c r="BP280" s="1254" t="s">
        <v>35</v>
      </c>
      <c r="BQ280" s="1275" t="s">
        <v>35</v>
      </c>
      <c r="BR280" s="1233" t="s">
        <v>35</v>
      </c>
      <c r="BS280" s="1254" t="s">
        <v>35</v>
      </c>
      <c r="BT280" s="1254" t="s">
        <v>35</v>
      </c>
      <c r="BU280" s="1254" t="s">
        <v>35</v>
      </c>
      <c r="BV280" s="1254" t="s">
        <v>35</v>
      </c>
      <c r="BW280" s="1254" t="s">
        <v>35</v>
      </c>
      <c r="BX280" s="1254" t="s">
        <v>35</v>
      </c>
      <c r="BY280" s="1315" t="s">
        <v>35</v>
      </c>
      <c r="BZ280" s="1315" t="s">
        <v>35</v>
      </c>
      <c r="CA280" s="1315" t="s">
        <v>35</v>
      </c>
      <c r="CB280" s="1315" t="s">
        <v>35</v>
      </c>
      <c r="CC280" s="2173"/>
      <c r="CD280" s="2173"/>
      <c r="CE280" s="2173"/>
      <c r="CF280" s="2173"/>
      <c r="CG280" s="2173"/>
      <c r="CH280" s="2173"/>
      <c r="CI280" s="2173"/>
      <c r="CJ280" s="2173"/>
      <c r="CK280" s="2173"/>
      <c r="CL280" s="2173"/>
      <c r="CM280" s="2173"/>
      <c r="CN280" s="2173"/>
      <c r="CO280" s="2173"/>
      <c r="CP280" s="2173"/>
      <c r="CQ280" s="2173"/>
      <c r="CR280" s="2173"/>
      <c r="CS280" s="2173"/>
      <c r="CT280" s="2173"/>
      <c r="CU280" s="2173"/>
      <c r="CV280" s="2173"/>
      <c r="CW280" s="2173"/>
      <c r="CX280" s="2173"/>
      <c r="CY280" s="2173"/>
      <c r="CZ280" s="2173"/>
    </row>
    <row r="281" s="399" customFormat="true" ht="15" customHeight="true" x14ac:dyDescent="0.2">
      <c r="B281" s="398"/>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581"/>
      <c r="BB281" s="295" t="s">
        <v>82</v>
      </c>
      <c r="BC281" s="1233" t="s">
        <v>35</v>
      </c>
      <c r="BD281" s="1254" t="s">
        <v>35</v>
      </c>
      <c r="BE281" s="1254" t="s">
        <v>35</v>
      </c>
      <c r="BF281" s="1254" t="s">
        <v>35</v>
      </c>
      <c r="BG281" s="1275" t="s">
        <v>35</v>
      </c>
      <c r="BH281" s="1233" t="s">
        <v>35</v>
      </c>
      <c r="BI281" s="1254" t="s">
        <v>35</v>
      </c>
      <c r="BJ281" s="1254" t="s">
        <v>35</v>
      </c>
      <c r="BK281" s="1254" t="s">
        <v>35</v>
      </c>
      <c r="BL281" s="1275" t="s">
        <v>35</v>
      </c>
      <c r="BM281" s="1233" t="s">
        <v>35</v>
      </c>
      <c r="BN281" s="1254" t="s">
        <v>35</v>
      </c>
      <c r="BO281" s="1254" t="s">
        <v>35</v>
      </c>
      <c r="BP281" s="1254" t="s">
        <v>35</v>
      </c>
      <c r="BQ281" s="1275" t="s">
        <v>35</v>
      </c>
      <c r="BR281" s="1233" t="s">
        <v>35</v>
      </c>
      <c r="BS281" s="1254" t="s">
        <v>35</v>
      </c>
      <c r="BT281" s="1254" t="s">
        <v>35</v>
      </c>
      <c r="BU281" s="1254" t="s">
        <v>35</v>
      </c>
      <c r="BV281" s="1254" t="s">
        <v>35</v>
      </c>
      <c r="BW281" s="1254" t="s">
        <v>35</v>
      </c>
      <c r="BX281" s="1254" t="s">
        <v>35</v>
      </c>
      <c r="BY281" s="1315" t="s">
        <v>35</v>
      </c>
      <c r="BZ281" s="1315" t="s">
        <v>35</v>
      </c>
      <c r="CA281" s="1315" t="s">
        <v>35</v>
      </c>
      <c r="CB281" s="1315" t="s">
        <v>35</v>
      </c>
      <c r="CC281" s="2173"/>
      <c r="CD281" s="2173"/>
      <c r="CE281" s="2173"/>
      <c r="CF281" s="2173"/>
      <c r="CG281" s="2173"/>
      <c r="CH281" s="2173"/>
      <c r="CI281" s="2173"/>
      <c r="CJ281" s="2173"/>
      <c r="CK281" s="2173"/>
      <c r="CL281" s="2173"/>
      <c r="CM281" s="2173"/>
      <c r="CN281" s="2173"/>
      <c r="CO281" s="2173"/>
      <c r="CP281" s="2173"/>
      <c r="CQ281" s="2173"/>
      <c r="CR281" s="2173"/>
      <c r="CS281" s="2173"/>
      <c r="CT281" s="2173"/>
      <c r="CU281" s="2173"/>
      <c r="CV281" s="2173"/>
      <c r="CW281" s="2173"/>
      <c r="CX281" s="2173"/>
      <c r="CY281" s="2173"/>
      <c r="CZ281" s="2173"/>
    </row>
    <row r="282" s="399" customFormat="true" ht="15" customHeight="true" x14ac:dyDescent="0.2">
      <c r="B282" s="398"/>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581"/>
      <c r="BB282" s="295" t="s">
        <v>83</v>
      </c>
      <c r="BC282" s="1233" t="s">
        <v>35</v>
      </c>
      <c r="BD282" s="1254" t="s">
        <v>35</v>
      </c>
      <c r="BE282" s="1254" t="s">
        <v>35</v>
      </c>
      <c r="BF282" s="1254" t="s">
        <v>35</v>
      </c>
      <c r="BG282" s="1275" t="s">
        <v>35</v>
      </c>
      <c r="BH282" s="1233" t="s">
        <v>35</v>
      </c>
      <c r="BI282" s="1254" t="s">
        <v>35</v>
      </c>
      <c r="BJ282" s="1254" t="s">
        <v>35</v>
      </c>
      <c r="BK282" s="1254" t="s">
        <v>35</v>
      </c>
      <c r="BL282" s="1275" t="s">
        <v>35</v>
      </c>
      <c r="BM282" s="1233" t="s">
        <v>35</v>
      </c>
      <c r="BN282" s="1254" t="s">
        <v>35</v>
      </c>
      <c r="BO282" s="1254" t="s">
        <v>35</v>
      </c>
      <c r="BP282" s="1254" t="s">
        <v>35</v>
      </c>
      <c r="BQ282" s="1275" t="s">
        <v>35</v>
      </c>
      <c r="BR282" s="1233" t="s">
        <v>35</v>
      </c>
      <c r="BS282" s="1254" t="s">
        <v>35</v>
      </c>
      <c r="BT282" s="1254" t="s">
        <v>35</v>
      </c>
      <c r="BU282" s="1254" t="s">
        <v>35</v>
      </c>
      <c r="BV282" s="1254" t="s">
        <v>35</v>
      </c>
      <c r="BW282" s="1254" t="s">
        <v>35</v>
      </c>
      <c r="BX282" s="1254" t="s">
        <v>35</v>
      </c>
      <c r="BY282" s="1315" t="s">
        <v>35</v>
      </c>
      <c r="BZ282" s="1315" t="s">
        <v>35</v>
      </c>
      <c r="CA282" s="1315" t="s">
        <v>35</v>
      </c>
      <c r="CB282" s="1315" t="s">
        <v>35</v>
      </c>
      <c r="CC282" s="2173"/>
      <c r="CD282" s="2173"/>
      <c r="CE282" s="2173"/>
      <c r="CF282" s="2173"/>
      <c r="CG282" s="2173"/>
      <c r="CH282" s="2173"/>
      <c r="CI282" s="2173"/>
      <c r="CJ282" s="2173"/>
      <c r="CK282" s="2173"/>
      <c r="CL282" s="2173"/>
      <c r="CM282" s="2173"/>
      <c r="CN282" s="2173"/>
      <c r="CO282" s="2173"/>
      <c r="CP282" s="2173"/>
      <c r="CQ282" s="2173"/>
      <c r="CR282" s="2173"/>
      <c r="CS282" s="2173"/>
      <c r="CT282" s="2173"/>
      <c r="CU282" s="2173"/>
      <c r="CV282" s="2173"/>
      <c r="CW282" s="2173"/>
      <c r="CX282" s="2173"/>
      <c r="CY282" s="2173"/>
      <c r="CZ282" s="2173"/>
    </row>
    <row r="283" s="399" customFormat="true" ht="15" customHeight="true" x14ac:dyDescent="0.2">
      <c r="B283" s="398"/>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581"/>
      <c r="BB283" s="295" t="s">
        <v>84</v>
      </c>
      <c r="BC283" s="1233" t="s">
        <v>35</v>
      </c>
      <c r="BD283" s="1254" t="s">
        <v>35</v>
      </c>
      <c r="BE283" s="1254" t="s">
        <v>35</v>
      </c>
      <c r="BF283" s="1254" t="s">
        <v>35</v>
      </c>
      <c r="BG283" s="1275" t="s">
        <v>35</v>
      </c>
      <c r="BH283" s="1233" t="s">
        <v>35</v>
      </c>
      <c r="BI283" s="1254" t="s">
        <v>35</v>
      </c>
      <c r="BJ283" s="1254" t="s">
        <v>35</v>
      </c>
      <c r="BK283" s="1254" t="s">
        <v>35</v>
      </c>
      <c r="BL283" s="1275" t="s">
        <v>35</v>
      </c>
      <c r="BM283" s="1233" t="s">
        <v>35</v>
      </c>
      <c r="BN283" s="1254" t="s">
        <v>35</v>
      </c>
      <c r="BO283" s="1254" t="s">
        <v>35</v>
      </c>
      <c r="BP283" s="1254" t="s">
        <v>35</v>
      </c>
      <c r="BQ283" s="1275" t="s">
        <v>35</v>
      </c>
      <c r="BR283" s="1233" t="s">
        <v>35</v>
      </c>
      <c r="BS283" s="1254" t="s">
        <v>35</v>
      </c>
      <c r="BT283" s="1254" t="s">
        <v>35</v>
      </c>
      <c r="BU283" s="1254" t="s">
        <v>35</v>
      </c>
      <c r="BV283" s="1254" t="s">
        <v>35</v>
      </c>
      <c r="BW283" s="1254" t="s">
        <v>35</v>
      </c>
      <c r="BX283" s="1254" t="s">
        <v>35</v>
      </c>
      <c r="BY283" s="1315" t="s">
        <v>35</v>
      </c>
      <c r="BZ283" s="1315" t="s">
        <v>35</v>
      </c>
      <c r="CA283" s="1315" t="s">
        <v>35</v>
      </c>
      <c r="CB283" s="1315" t="s">
        <v>35</v>
      </c>
      <c r="CC283" s="2173"/>
      <c r="CD283" s="2173"/>
      <c r="CE283" s="2173"/>
      <c r="CF283" s="2173"/>
      <c r="CG283" s="2173"/>
      <c r="CH283" s="2173"/>
      <c r="CI283" s="2173"/>
      <c r="CJ283" s="2173"/>
      <c r="CK283" s="2173"/>
      <c r="CL283" s="2173"/>
      <c r="CM283" s="2173"/>
      <c r="CN283" s="2173"/>
      <c r="CO283" s="2173"/>
      <c r="CP283" s="2173"/>
      <c r="CQ283" s="2173"/>
      <c r="CR283" s="2173"/>
      <c r="CS283" s="2173"/>
      <c r="CT283" s="2173"/>
      <c r="CU283" s="2173"/>
      <c r="CV283" s="2173"/>
      <c r="CW283" s="2173"/>
      <c r="CX283" s="2173"/>
      <c r="CY283" s="2173"/>
      <c r="CZ283" s="2173"/>
    </row>
    <row r="284" s="399" customFormat="true" ht="15" customHeight="true" x14ac:dyDescent="0.2">
      <c r="B284" s="398"/>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586"/>
      <c r="BB284" s="296" t="s">
        <v>113</v>
      </c>
      <c r="BC284" s="1234" t="s">
        <v>35</v>
      </c>
      <c r="BD284" s="1255" t="s">
        <v>35</v>
      </c>
      <c r="BE284" s="1255" t="s">
        <v>35</v>
      </c>
      <c r="BF284" s="1255" t="s">
        <v>35</v>
      </c>
      <c r="BG284" s="1276" t="s">
        <v>35</v>
      </c>
      <c r="BH284" s="1296" t="s">
        <v>35</v>
      </c>
      <c r="BI284" s="1255" t="s">
        <v>35</v>
      </c>
      <c r="BJ284" s="1255" t="s">
        <v>35</v>
      </c>
      <c r="BK284" s="1255" t="s">
        <v>35</v>
      </c>
      <c r="BL284" s="1276" t="s">
        <v>35</v>
      </c>
      <c r="BM284" s="1296" t="s">
        <v>35</v>
      </c>
      <c r="BN284" s="1255" t="s">
        <v>35</v>
      </c>
      <c r="BO284" s="1255" t="s">
        <v>35</v>
      </c>
      <c r="BP284" s="1255" t="s">
        <v>35</v>
      </c>
      <c r="BQ284" s="1276" t="s">
        <v>35</v>
      </c>
      <c r="BR284" s="1296" t="s">
        <v>35</v>
      </c>
      <c r="BS284" s="1255" t="s">
        <v>35</v>
      </c>
      <c r="BT284" s="1255" t="s">
        <v>35</v>
      </c>
      <c r="BU284" s="1255" t="s">
        <v>35</v>
      </c>
      <c r="BV284" s="1255" t="s">
        <v>35</v>
      </c>
      <c r="BW284" s="1255" t="s">
        <v>35</v>
      </c>
      <c r="BX284" s="1255" t="s">
        <v>35</v>
      </c>
      <c r="BY284" s="1316" t="s">
        <v>35</v>
      </c>
      <c r="BZ284" s="1316" t="s">
        <v>35</v>
      </c>
      <c r="CA284" s="1316" t="s">
        <v>35</v>
      </c>
      <c r="CB284" s="1316" t="s">
        <v>35</v>
      </c>
      <c r="CC284" s="2174"/>
      <c r="CD284" s="2174"/>
      <c r="CE284" s="2174"/>
      <c r="CF284" s="2174"/>
      <c r="CG284" s="2174"/>
      <c r="CH284" s="2174"/>
      <c r="CI284" s="2174"/>
      <c r="CJ284" s="2174"/>
      <c r="CK284" s="2174"/>
      <c r="CL284" s="2174"/>
      <c r="CM284" s="2174"/>
      <c r="CN284" s="2174"/>
      <c r="CO284" s="2174"/>
      <c r="CP284" s="2174"/>
      <c r="CQ284" s="2174"/>
      <c r="CR284" s="2174"/>
      <c r="CS284" s="2174"/>
      <c r="CT284" s="2174"/>
      <c r="CU284" s="2174"/>
      <c r="CV284" s="2174"/>
      <c r="CW284" s="2174"/>
      <c r="CX284" s="2174"/>
      <c r="CY284" s="2174"/>
      <c r="CZ284" s="2174"/>
    </row>
    <row r="285" s="399" customFormat="true" ht="15" customHeight="true" x14ac:dyDescent="0.2">
      <c r="B285" s="398"/>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399" customFormat="true" ht="15" customHeight="true" x14ac:dyDescent="0.2">
      <c r="B286" s="398"/>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399" customFormat="true" ht="15" customHeight="true" x14ac:dyDescent="0.2">
      <c r="B287" s="398"/>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399" customFormat="true" ht="15" customHeight="true" x14ac:dyDescent="0.2">
      <c r="B288" s="398"/>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399" customFormat="true" ht="15" customHeight="true" x14ac:dyDescent="0.2">
      <c r="A289" s="411"/>
      <c r="B289" s="412"/>
      <c r="C289" s="413"/>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399" customFormat="true" ht="15" customHeight="true" x14ac:dyDescent="0.2">
      <c r="A290" s="708"/>
      <c r="B290" s="709"/>
      <c r="C290" s="710"/>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399" customFormat="true" ht="15" customHeight="true" x14ac:dyDescent="0.2">
      <c r="A291" s="711"/>
      <c r="B291" s="712"/>
      <c r="C291" s="713"/>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399" customFormat="true" ht="15" customHeight="true" x14ac:dyDescent="0.2">
      <c r="A292" s="714"/>
      <c r="B292" s="715"/>
      <c r="C292" s="7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399" customFormat="true" ht="15" customHeight="true" x14ac:dyDescent="0.2">
      <c r="A293" s="717"/>
      <c r="B293" s="718"/>
      <c r="C293" s="719"/>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399" customFormat="true" ht="15" customHeight="true" x14ac:dyDescent="0.2">
      <c r="A294" s="720"/>
      <c r="B294" s="721"/>
      <c r="C294" s="722"/>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399" customFormat="true" ht="15" customHeight="true" x14ac:dyDescent="0.2">
      <c r="A295" s="720"/>
      <c r="B295" s="721"/>
      <c r="C295" s="722"/>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399" customFormat="true" ht="15" customHeight="true" x14ac:dyDescent="0.2">
      <c r="A296" s="720"/>
      <c r="B296" s="723"/>
      <c r="C296" s="722"/>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399" customFormat="true" ht="15" customHeight="true" x14ac:dyDescent="0.2">
      <c r="A297" s="724"/>
      <c r="B297" s="725"/>
      <c r="C297" s="72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399" customFormat="true" ht="15" customHeight="true" x14ac:dyDescent="0.2">
      <c r="B298" s="398"/>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399" customFormat="true" ht="15" customHeight="true" x14ac:dyDescent="0.2">
      <c r="A299" s="414"/>
      <c r="B299" s="415"/>
      <c r="C299" s="416"/>
      <c r="D299" s="417"/>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399" customFormat="true" ht="15" customHeight="true" x14ac:dyDescent="0.2">
      <c r="A300" s="727"/>
      <c r="B300" s="728"/>
      <c r="C300" s="729"/>
      <c r="D300" s="730"/>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399" customFormat="true" ht="15" customHeight="true" x14ac:dyDescent="0.2">
      <c r="A301" s="731"/>
      <c r="B301" s="732"/>
      <c r="C301" s="733"/>
      <c r="D301" s="734"/>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399" customFormat="true" ht="15" customHeight="true" x14ac:dyDescent="0.2">
      <c r="A302" s="735"/>
      <c r="B302" s="736"/>
      <c r="C302" s="737"/>
      <c r="D302" s="738"/>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399" customFormat="true" ht="15" customHeight="true" x14ac:dyDescent="0.2">
      <c r="A303" s="739"/>
      <c r="B303" s="740"/>
      <c r="C303" s="741"/>
      <c r="D303" s="742"/>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399" customFormat="true" ht="15" customHeight="true" x14ac:dyDescent="0.2">
      <c r="A304" s="743"/>
      <c r="B304" s="744"/>
      <c r="C304" s="745"/>
      <c r="D304" s="74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399" customFormat="true" ht="15" customHeight="true" x14ac:dyDescent="0.2">
      <c r="A305" s="747"/>
      <c r="B305" s="748"/>
      <c r="C305" s="749"/>
      <c r="D305" s="750"/>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399" customFormat="true" ht="15" customHeight="true" x14ac:dyDescent="0.2">
      <c r="B306" s="398"/>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399" customFormat="true" ht="15" customHeight="true" x14ac:dyDescent="0.2">
      <c r="B307" s="398"/>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399" customFormat="true" ht="15" customHeight="true" x14ac:dyDescent="0.2">
      <c r="B308" s="398"/>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399" customFormat="true" ht="15" customHeight="true" x14ac:dyDescent="0.2">
      <c r="B309" s="398"/>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399" customFormat="true" ht="15" customHeight="true" x14ac:dyDescent="0.2">
      <c r="B310" s="398"/>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399" customFormat="true" ht="15" customHeight="true" x14ac:dyDescent="0.2">
      <c r="B311" s="398"/>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399" customFormat="true" ht="15" customHeight="true" x14ac:dyDescent="0.2">
      <c r="B312" s="398"/>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399" customFormat="true" ht="15" customHeight="true" x14ac:dyDescent="0.2">
      <c r="B313" s="398"/>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399" customFormat="true" ht="15" customHeight="true" x14ac:dyDescent="0.2">
      <c r="B314" s="398"/>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399" customFormat="true" ht="15" customHeight="true" x14ac:dyDescent="0.2">
      <c r="B315" s="398"/>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399" customFormat="true" ht="15" customHeight="true" x14ac:dyDescent="0.2">
      <c r="B316" s="398"/>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399" customFormat="true" ht="15" customHeight="true" x14ac:dyDescent="0.2">
      <c r="B317" s="398"/>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399" customFormat="true" ht="15" customHeight="true" x14ac:dyDescent="0.2">
      <c r="B318" s="398"/>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399" customFormat="true" ht="15" customHeight="true" x14ac:dyDescent="0.2">
      <c r="B319" s="398"/>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399" customFormat="true" ht="15" customHeight="true" x14ac:dyDescent="0.2">
      <c r="B320" s="398"/>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399" customFormat="true" ht="15" customHeight="true" x14ac:dyDescent="0.2">
      <c r="B321" s="398"/>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399" customFormat="true" ht="15" customHeight="true" x14ac:dyDescent="0.2">
      <c r="B322" s="398"/>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399" customFormat="true" ht="15" customHeight="true" x14ac:dyDescent="0.2">
      <c r="B323" s="398"/>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399" customFormat="true" ht="15" customHeight="true" x14ac:dyDescent="0.2">
      <c r="B324" s="398"/>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399" customFormat="true" ht="15" customHeight="true" x14ac:dyDescent="0.2">
      <c r="B325" s="398"/>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399" customFormat="true" ht="15" customHeight="true" x14ac:dyDescent="0.2">
      <c r="B326" s="398"/>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399" customFormat="true" ht="15" customHeight="true" x14ac:dyDescent="0.2">
      <c r="B327" s="398"/>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399" customFormat="true" ht="15" customHeight="true" x14ac:dyDescent="0.2">
      <c r="B328" s="398"/>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399" customFormat="true" ht="250.15" customHeight="true" x14ac:dyDescent="0.2">
      <c r="B329" s="398"/>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7"/>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2"/>
      <c r="BD330" s="392"/>
      <c r="BE330" s="392"/>
      <c r="BF330" s="392"/>
      <c r="BG330" s="392"/>
      <c r="BH330" s="392"/>
      <c r="BI330" s="392"/>
      <c r="BJ330" s="392"/>
      <c r="BK330" s="392"/>
      <c r="BL330" s="392"/>
      <c r="BM330" s="392"/>
      <c r="BN330" s="392"/>
      <c r="BO330" s="392"/>
      <c r="BP330" s="392"/>
      <c r="BQ330" s="392"/>
      <c r="BR330" s="392"/>
      <c r="BS330" s="392"/>
      <c r="BT330" s="392"/>
      <c r="BU330" s="392"/>
      <c r="BV330" s="392"/>
      <c r="BW330" s="392"/>
      <c r="BX330" s="392"/>
      <c r="BY330" s="392"/>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7"/>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2"/>
      <c r="BD331" s="392"/>
      <c r="BE331" s="392"/>
      <c r="BF331" s="392"/>
      <c r="BG331" s="392"/>
      <c r="BH331" s="392"/>
      <c r="BI331" s="392"/>
      <c r="BJ331" s="392"/>
      <c r="BK331" s="392"/>
      <c r="BL331" s="392"/>
      <c r="BM331" s="392"/>
      <c r="BN331" s="392"/>
      <c r="BO331" s="392"/>
      <c r="BP331" s="392"/>
      <c r="BQ331" s="392"/>
      <c r="BR331" s="392"/>
      <c r="BS331" s="392"/>
      <c r="BT331" s="392"/>
      <c r="BU331" s="392"/>
      <c r="BV331" s="392"/>
      <c r="BW331" s="392"/>
      <c r="BX331" s="392"/>
      <c r="BY331" s="392"/>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7"/>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2"/>
      <c r="BD332" s="392"/>
      <c r="BE332" s="392"/>
      <c r="BF332" s="392"/>
      <c r="BG332" s="392"/>
      <c r="BH332" s="392"/>
      <c r="BI332" s="392"/>
      <c r="BJ332" s="392"/>
      <c r="BK332" s="392"/>
      <c r="BL332" s="392"/>
      <c r="BM332" s="392"/>
      <c r="BN332" s="392"/>
      <c r="BO332" s="392"/>
      <c r="BP332" s="392"/>
      <c r="BQ332" s="392"/>
      <c r="BR332" s="392"/>
      <c r="BS332" s="392"/>
      <c r="BT332" s="392"/>
      <c r="BU332" s="392"/>
      <c r="BV332" s="392"/>
      <c r="BW332" s="392"/>
      <c r="BX332" s="392"/>
      <c r="BY332" s="392"/>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7"/>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2"/>
      <c r="BD333" s="392"/>
      <c r="BE333" s="392"/>
      <c r="BF333" s="392"/>
      <c r="BG333" s="392"/>
      <c r="BH333" s="392"/>
      <c r="BI333" s="392"/>
      <c r="BJ333" s="392"/>
      <c r="BK333" s="392"/>
      <c r="BL333" s="392"/>
      <c r="BM333" s="392"/>
      <c r="BN333" s="392"/>
      <c r="BO333" s="392"/>
      <c r="BP333" s="392"/>
      <c r="BQ333" s="392"/>
      <c r="BR333" s="392"/>
      <c r="BS333" s="392"/>
      <c r="BT333" s="392"/>
      <c r="BU333" s="392"/>
      <c r="BV333" s="392"/>
      <c r="BW333" s="392"/>
      <c r="BX333" s="392"/>
      <c r="BY333" s="392"/>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7"/>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2"/>
      <c r="BD334" s="392"/>
      <c r="BE334" s="392"/>
      <c r="BF334" s="392"/>
      <c r="BG334" s="392"/>
      <c r="BH334" s="392"/>
      <c r="BI334" s="392"/>
      <c r="BJ334" s="392"/>
      <c r="BK334" s="392"/>
      <c r="BL334" s="392"/>
      <c r="BM334" s="392"/>
      <c r="BN334" s="392"/>
      <c r="BO334" s="392"/>
      <c r="BP334" s="392"/>
      <c r="BQ334" s="392"/>
      <c r="BR334" s="392"/>
      <c r="BS334" s="392"/>
      <c r="BT334" s="392"/>
      <c r="BU334" s="392"/>
      <c r="BV334" s="392"/>
      <c r="BW334" s="392"/>
      <c r="BX334" s="392"/>
      <c r="BY334" s="392"/>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7"/>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2"/>
      <c r="BD335" s="392"/>
      <c r="BE335" s="392"/>
      <c r="BF335" s="392"/>
      <c r="BG335" s="392"/>
      <c r="BH335" s="392"/>
      <c r="BI335" s="392"/>
      <c r="BJ335" s="392"/>
      <c r="BK335" s="392"/>
      <c r="BL335" s="392"/>
      <c r="BM335" s="392"/>
      <c r="BN335" s="392"/>
      <c r="BO335" s="392"/>
      <c r="BP335" s="392"/>
      <c r="BQ335" s="392"/>
      <c r="BR335" s="392"/>
      <c r="BS335" s="392"/>
      <c r="BT335" s="392"/>
      <c r="BU335" s="392"/>
      <c r="BV335" s="392"/>
      <c r="BW335" s="392"/>
      <c r="BX335" s="392"/>
      <c r="BY335" s="392"/>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7"/>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2"/>
      <c r="BD336" s="392"/>
      <c r="BE336" s="392"/>
      <c r="BF336" s="392"/>
      <c r="BG336" s="392"/>
      <c r="BH336" s="392"/>
      <c r="BI336" s="392"/>
      <c r="BJ336" s="392"/>
      <c r="BK336" s="392"/>
      <c r="BL336" s="392"/>
      <c r="BM336" s="392"/>
      <c r="BN336" s="392"/>
      <c r="BO336" s="392"/>
      <c r="BP336" s="392"/>
      <c r="BQ336" s="392"/>
      <c r="BR336" s="392"/>
      <c r="BS336" s="392"/>
      <c r="BT336" s="392"/>
      <c r="BU336" s="392"/>
      <c r="BV336" s="392"/>
      <c r="BW336" s="392"/>
      <c r="BX336" s="392"/>
      <c r="BY336" s="392"/>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7"/>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2"/>
      <c r="BD337" s="392"/>
      <c r="BE337" s="392"/>
      <c r="BF337" s="392"/>
      <c r="BG337" s="392"/>
      <c r="BH337" s="392"/>
      <c r="BI337" s="392"/>
      <c r="BJ337" s="392"/>
      <c r="BK337" s="392"/>
      <c r="BL337" s="392"/>
      <c r="BM337" s="392"/>
      <c r="BN337" s="392"/>
      <c r="BO337" s="392"/>
      <c r="BP337" s="392"/>
      <c r="BQ337" s="392"/>
      <c r="BR337" s="392"/>
      <c r="BS337" s="392"/>
      <c r="BT337" s="392"/>
      <c r="BU337" s="392"/>
      <c r="BV337" s="392"/>
      <c r="BW337" s="392"/>
      <c r="BX337" s="392"/>
      <c r="BY337" s="392"/>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7"/>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2"/>
      <c r="BD338" s="392"/>
      <c r="BE338" s="392"/>
      <c r="BF338" s="392"/>
      <c r="BG338" s="392"/>
      <c r="BH338" s="392"/>
      <c r="BI338" s="392"/>
      <c r="BJ338" s="392"/>
      <c r="BK338" s="392"/>
      <c r="BL338" s="392"/>
      <c r="BM338" s="392"/>
      <c r="BN338" s="392"/>
      <c r="BO338" s="392"/>
      <c r="BP338" s="392"/>
      <c r="BQ338" s="392"/>
      <c r="BR338" s="392"/>
      <c r="BS338" s="392"/>
      <c r="BT338" s="392"/>
      <c r="BU338" s="392"/>
      <c r="BV338" s="392"/>
      <c r="BW338" s="392"/>
      <c r="BX338" s="392"/>
      <c r="BY338" s="392"/>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399" customFormat="true" ht="15" customHeight="true" x14ac:dyDescent="0.2">
      <c r="B339" s="398"/>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587" t="s">
        <v>114</v>
      </c>
      <c r="BD339" s="2567"/>
      <c r="BE339" s="2567"/>
      <c r="BF339" s="2567"/>
      <c r="BG339" s="2568"/>
      <c r="BH339" s="2566" t="s">
        <v>38</v>
      </c>
      <c r="BI339" s="2567"/>
      <c r="BJ339" s="2567"/>
      <c r="BK339" s="2567"/>
      <c r="BL339" s="2568"/>
      <c r="BM339" s="2566" t="s">
        <v>37</v>
      </c>
      <c r="BN339" s="2567"/>
      <c r="BO339" s="2567"/>
      <c r="BP339" s="2567"/>
      <c r="BQ339" s="2569"/>
      <c r="BR339" s="2088" t="s">
        <v>137</v>
      </c>
      <c r="BS339" s="2089"/>
      <c r="BT339" s="2089"/>
      <c r="BU339" s="2089"/>
      <c r="BV339" s="2089"/>
      <c r="BW339" s="2089"/>
      <c r="BX339" s="2089"/>
      <c r="BY339" s="2090"/>
      <c r="BZ339" s="313"/>
      <c r="CA339" s="313"/>
      <c r="CB339" s="313"/>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399" customFormat="true" ht="12.75" x14ac:dyDescent="0.2">
      <c r="B340" s="398"/>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414</v>
      </c>
      <c r="BS340" s="180" t="s">
        <v>247</v>
      </c>
      <c r="BT340" s="180" t="s">
        <v>150</v>
      </c>
      <c r="BU340" s="180" t="s">
        <v>415</v>
      </c>
      <c r="BV340" s="180" t="s">
        <v>152</v>
      </c>
      <c r="BW340" s="180" t="s">
        <v>153</v>
      </c>
      <c r="BX340" s="180" t="s">
        <v>154</v>
      </c>
      <c r="BY340" s="181" t="s">
        <v>416</v>
      </c>
      <c r="BZ340" s="181" t="s">
        <v>417</v>
      </c>
      <c r="CA340" s="181" t="s">
        <v>157</v>
      </c>
      <c r="CB340" s="181" t="s">
        <v>158</v>
      </c>
      <c r="CC340" s="2175"/>
      <c r="CD340" s="2175"/>
      <c r="CE340" s="2175"/>
      <c r="CF340" s="2175"/>
      <c r="CG340" s="2175"/>
      <c r="CH340" s="2175"/>
      <c r="CI340" s="2175"/>
      <c r="CJ340" s="2175"/>
      <c r="CK340" s="2175"/>
      <c r="CL340" s="2175"/>
      <c r="CM340" s="2175"/>
      <c r="CN340" s="2175"/>
      <c r="CO340" s="2175"/>
      <c r="CP340" s="2175"/>
      <c r="CQ340" s="2175"/>
      <c r="CR340" s="2175"/>
      <c r="CS340" s="2175"/>
      <c r="CT340" s="2175"/>
      <c r="CU340" s="2175"/>
      <c r="CV340" s="2175"/>
      <c r="CW340" s="2175"/>
      <c r="CX340" s="2175"/>
      <c r="CY340" s="2175"/>
      <c r="CZ340" s="2175"/>
    </row>
    <row r="341" s="399" customFormat="true" ht="15" customHeight="true" x14ac:dyDescent="0.2">
      <c r="B341" s="398"/>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570" t="s">
        <v>144</v>
      </c>
      <c r="BB341" s="162" t="s">
        <v>49</v>
      </c>
      <c r="BC341" s="1235" t="s">
        <v>35</v>
      </c>
      <c r="BD341" s="1256" t="s">
        <v>35</v>
      </c>
      <c r="BE341" s="1256" t="s">
        <v>35</v>
      </c>
      <c r="BF341" s="1256" t="s">
        <v>35</v>
      </c>
      <c r="BG341" s="1277" t="s">
        <v>35</v>
      </c>
      <c r="BH341" s="1297" t="s">
        <v>35</v>
      </c>
      <c r="BI341" s="1256" t="s">
        <v>35</v>
      </c>
      <c r="BJ341" s="1256" t="s">
        <v>35</v>
      </c>
      <c r="BK341" s="1256" t="s">
        <v>35</v>
      </c>
      <c r="BL341" s="1277" t="s">
        <v>35</v>
      </c>
      <c r="BM341" s="1297" t="s">
        <v>35</v>
      </c>
      <c r="BN341" s="1256" t="s">
        <v>35</v>
      </c>
      <c r="BO341" s="1256" t="s">
        <v>35</v>
      </c>
      <c r="BP341" s="1256" t="s">
        <v>35</v>
      </c>
      <c r="BQ341" s="1277" t="s">
        <v>35</v>
      </c>
      <c r="BR341" s="1297" t="s">
        <v>35</v>
      </c>
      <c r="BS341" s="1256" t="s">
        <v>35</v>
      </c>
      <c r="BT341" s="1256" t="s">
        <v>35</v>
      </c>
      <c r="BU341" s="1256" t="s">
        <v>35</v>
      </c>
      <c r="BV341" s="1256" t="s">
        <v>35</v>
      </c>
      <c r="BW341" s="1256" t="s">
        <v>35</v>
      </c>
      <c r="BX341" s="1256" t="s">
        <v>35</v>
      </c>
      <c r="BY341" s="1317" t="s">
        <v>35</v>
      </c>
      <c r="BZ341" s="1317" t="s">
        <v>35</v>
      </c>
      <c r="CA341" s="1317" t="s">
        <v>35</v>
      </c>
      <c r="CB341" s="1317" t="s">
        <v>35</v>
      </c>
      <c r="CC341" s="2176"/>
      <c r="CD341" s="2176"/>
      <c r="CE341" s="2176"/>
      <c r="CF341" s="2176"/>
      <c r="CG341" s="2176"/>
      <c r="CH341" s="2176"/>
      <c r="CI341" s="2176"/>
      <c r="CJ341" s="2176"/>
      <c r="CK341" s="2176"/>
      <c r="CL341" s="2176"/>
      <c r="CM341" s="2176"/>
      <c r="CN341" s="2176"/>
      <c r="CO341" s="2176"/>
      <c r="CP341" s="2176"/>
      <c r="CQ341" s="2176"/>
      <c r="CR341" s="2176"/>
      <c r="CS341" s="2176"/>
      <c r="CT341" s="2176"/>
      <c r="CU341" s="2176"/>
      <c r="CV341" s="2176"/>
      <c r="CW341" s="2176"/>
      <c r="CX341" s="2176"/>
      <c r="CY341" s="2176"/>
      <c r="CZ341" s="2176"/>
    </row>
    <row r="342" s="399" customFormat="true" ht="15" customHeight="true" x14ac:dyDescent="0.2">
      <c r="B342" s="398"/>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571"/>
      <c r="BB342" s="163" t="s">
        <v>48</v>
      </c>
      <c r="BC342" s="1236" t="s">
        <v>35</v>
      </c>
      <c r="BD342" s="1257" t="s">
        <v>35</v>
      </c>
      <c r="BE342" s="1257" t="s">
        <v>35</v>
      </c>
      <c r="BF342" s="1257" t="s">
        <v>35</v>
      </c>
      <c r="BG342" s="1278" t="s">
        <v>35</v>
      </c>
      <c r="BH342" s="1298" t="s">
        <v>35</v>
      </c>
      <c r="BI342" s="1257" t="s">
        <v>35</v>
      </c>
      <c r="BJ342" s="1257" t="s">
        <v>35</v>
      </c>
      <c r="BK342" s="1257" t="s">
        <v>35</v>
      </c>
      <c r="BL342" s="1278" t="s">
        <v>35</v>
      </c>
      <c r="BM342" s="1298" t="s">
        <v>35</v>
      </c>
      <c r="BN342" s="1257" t="s">
        <v>35</v>
      </c>
      <c r="BO342" s="1257" t="s">
        <v>35</v>
      </c>
      <c r="BP342" s="1257" t="s">
        <v>35</v>
      </c>
      <c r="BQ342" s="1278" t="s">
        <v>35</v>
      </c>
      <c r="BR342" s="1298" t="s">
        <v>35</v>
      </c>
      <c r="BS342" s="1257" t="s">
        <v>35</v>
      </c>
      <c r="BT342" s="1257" t="s">
        <v>35</v>
      </c>
      <c r="BU342" s="1257" t="s">
        <v>35</v>
      </c>
      <c r="BV342" s="1257" t="s">
        <v>35</v>
      </c>
      <c r="BW342" s="1257" t="s">
        <v>35</v>
      </c>
      <c r="BX342" s="1257" t="s">
        <v>35</v>
      </c>
      <c r="BY342" s="1318" t="s">
        <v>35</v>
      </c>
      <c r="BZ342" s="1318" t="s">
        <v>35</v>
      </c>
      <c r="CA342" s="1318" t="s">
        <v>35</v>
      </c>
      <c r="CB342" s="1318" t="s">
        <v>35</v>
      </c>
      <c r="CC342" s="2177"/>
      <c r="CD342" s="2177"/>
      <c r="CE342" s="2177"/>
      <c r="CF342" s="2177"/>
      <c r="CG342" s="2177"/>
      <c r="CH342" s="2177"/>
      <c r="CI342" s="2177"/>
      <c r="CJ342" s="2177"/>
      <c r="CK342" s="2177"/>
      <c r="CL342" s="2177"/>
      <c r="CM342" s="2177"/>
      <c r="CN342" s="2177"/>
      <c r="CO342" s="2177"/>
      <c r="CP342" s="2177"/>
      <c r="CQ342" s="2177"/>
      <c r="CR342" s="2177"/>
      <c r="CS342" s="2177"/>
      <c r="CT342" s="2177"/>
      <c r="CU342" s="2177"/>
      <c r="CV342" s="2177"/>
      <c r="CW342" s="2177"/>
      <c r="CX342" s="2177"/>
      <c r="CY342" s="2177"/>
      <c r="CZ342" s="2177"/>
    </row>
    <row r="343" s="399" customFormat="true" ht="15" customHeight="true" x14ac:dyDescent="0.2">
      <c r="B343" s="398"/>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572" t="s">
        <v>139</v>
      </c>
      <c r="BB343" s="163" t="s">
        <v>49</v>
      </c>
      <c r="BC343" s="1236" t="s">
        <v>35</v>
      </c>
      <c r="BD343" s="1257" t="s">
        <v>35</v>
      </c>
      <c r="BE343" s="1257" t="s">
        <v>35</v>
      </c>
      <c r="BF343" s="1257" t="s">
        <v>35</v>
      </c>
      <c r="BG343" s="1278" t="s">
        <v>35</v>
      </c>
      <c r="BH343" s="1298" t="s">
        <v>35</v>
      </c>
      <c r="BI343" s="1257" t="s">
        <v>35</v>
      </c>
      <c r="BJ343" s="1257" t="s">
        <v>35</v>
      </c>
      <c r="BK343" s="1257" t="s">
        <v>35</v>
      </c>
      <c r="BL343" s="1278" t="s">
        <v>35</v>
      </c>
      <c r="BM343" s="1298" t="s">
        <v>35</v>
      </c>
      <c r="BN343" s="1257" t="s">
        <v>35</v>
      </c>
      <c r="BO343" s="1257" t="s">
        <v>35</v>
      </c>
      <c r="BP343" s="1257" t="s">
        <v>35</v>
      </c>
      <c r="BQ343" s="1278" t="s">
        <v>35</v>
      </c>
      <c r="BR343" s="1298" t="s">
        <v>35</v>
      </c>
      <c r="BS343" s="1257" t="s">
        <v>35</v>
      </c>
      <c r="BT343" s="1257" t="s">
        <v>35</v>
      </c>
      <c r="BU343" s="1257" t="s">
        <v>35</v>
      </c>
      <c r="BV343" s="1257" t="s">
        <v>35</v>
      </c>
      <c r="BW343" s="1257" t="s">
        <v>35</v>
      </c>
      <c r="BX343" s="1257" t="s">
        <v>35</v>
      </c>
      <c r="BY343" s="1318" t="s">
        <v>35</v>
      </c>
      <c r="BZ343" s="1318" t="s">
        <v>35</v>
      </c>
      <c r="CA343" s="1318" t="s">
        <v>35</v>
      </c>
      <c r="CB343" s="1318" t="s">
        <v>35</v>
      </c>
      <c r="CC343" s="2177"/>
      <c r="CD343" s="2177"/>
      <c r="CE343" s="2177"/>
      <c r="CF343" s="2177"/>
      <c r="CG343" s="2177"/>
      <c r="CH343" s="2177"/>
      <c r="CI343" s="2177"/>
      <c r="CJ343" s="2177"/>
      <c r="CK343" s="2177"/>
      <c r="CL343" s="2177"/>
      <c r="CM343" s="2177"/>
      <c r="CN343" s="2177"/>
      <c r="CO343" s="2177"/>
      <c r="CP343" s="2177"/>
      <c r="CQ343" s="2177"/>
      <c r="CR343" s="2177"/>
      <c r="CS343" s="2177"/>
      <c r="CT343" s="2177"/>
      <c r="CU343" s="2177"/>
      <c r="CV343" s="2177"/>
      <c r="CW343" s="2177"/>
      <c r="CX343" s="2177"/>
      <c r="CY343" s="2177"/>
      <c r="CZ343" s="2177"/>
    </row>
    <row r="344" s="399" customFormat="true" ht="15" customHeight="true" x14ac:dyDescent="0.2">
      <c r="B344" s="398"/>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571"/>
      <c r="BB344" s="163" t="s">
        <v>48</v>
      </c>
      <c r="BC344" s="1236" t="s">
        <v>35</v>
      </c>
      <c r="BD344" s="1257" t="s">
        <v>35</v>
      </c>
      <c r="BE344" s="1257" t="s">
        <v>35</v>
      </c>
      <c r="BF344" s="1257" t="s">
        <v>35</v>
      </c>
      <c r="BG344" s="1278" t="s">
        <v>35</v>
      </c>
      <c r="BH344" s="1298" t="s">
        <v>35</v>
      </c>
      <c r="BI344" s="1257" t="s">
        <v>35</v>
      </c>
      <c r="BJ344" s="1257" t="s">
        <v>35</v>
      </c>
      <c r="BK344" s="1257" t="s">
        <v>35</v>
      </c>
      <c r="BL344" s="1278" t="s">
        <v>35</v>
      </c>
      <c r="BM344" s="1298" t="s">
        <v>35</v>
      </c>
      <c r="BN344" s="1257" t="s">
        <v>35</v>
      </c>
      <c r="BO344" s="1257" t="s">
        <v>35</v>
      </c>
      <c r="BP344" s="1257" t="s">
        <v>35</v>
      </c>
      <c r="BQ344" s="1278" t="s">
        <v>35</v>
      </c>
      <c r="BR344" s="1298" t="s">
        <v>35</v>
      </c>
      <c r="BS344" s="1257" t="s">
        <v>35</v>
      </c>
      <c r="BT344" s="1257" t="s">
        <v>35</v>
      </c>
      <c r="BU344" s="1257" t="s">
        <v>35</v>
      </c>
      <c r="BV344" s="1257" t="s">
        <v>35</v>
      </c>
      <c r="BW344" s="1257" t="s">
        <v>35</v>
      </c>
      <c r="BX344" s="1257" t="s">
        <v>35</v>
      </c>
      <c r="BY344" s="1318" t="s">
        <v>35</v>
      </c>
      <c r="BZ344" s="1318" t="s">
        <v>35</v>
      </c>
      <c r="CA344" s="1318" t="s">
        <v>35</v>
      </c>
      <c r="CB344" s="1318" t="s">
        <v>35</v>
      </c>
      <c r="CC344" s="2177"/>
      <c r="CD344" s="2177"/>
      <c r="CE344" s="2177"/>
      <c r="CF344" s="2177"/>
      <c r="CG344" s="2177"/>
      <c r="CH344" s="2177"/>
      <c r="CI344" s="2177"/>
      <c r="CJ344" s="2177"/>
      <c r="CK344" s="2177"/>
      <c r="CL344" s="2177"/>
      <c r="CM344" s="2177"/>
      <c r="CN344" s="2177"/>
      <c r="CO344" s="2177"/>
      <c r="CP344" s="2177"/>
      <c r="CQ344" s="2177"/>
      <c r="CR344" s="2177"/>
      <c r="CS344" s="2177"/>
      <c r="CT344" s="2177"/>
      <c r="CU344" s="2177"/>
      <c r="CV344" s="2177"/>
      <c r="CW344" s="2177"/>
      <c r="CX344" s="2177"/>
      <c r="CY344" s="2177"/>
      <c r="CZ344" s="2177"/>
    </row>
    <row r="345" s="399" customFormat="true" ht="15" customHeight="true" x14ac:dyDescent="0.2">
      <c r="B345" s="398"/>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572" t="s">
        <v>140</v>
      </c>
      <c r="BB345" s="163" t="s">
        <v>49</v>
      </c>
      <c r="BC345" s="1236" t="s">
        <v>35</v>
      </c>
      <c r="BD345" s="1257" t="s">
        <v>35</v>
      </c>
      <c r="BE345" s="1257" t="s">
        <v>35</v>
      </c>
      <c r="BF345" s="1257" t="s">
        <v>35</v>
      </c>
      <c r="BG345" s="1278" t="s">
        <v>35</v>
      </c>
      <c r="BH345" s="1298" t="s">
        <v>35</v>
      </c>
      <c r="BI345" s="1257" t="s">
        <v>35</v>
      </c>
      <c r="BJ345" s="1257" t="s">
        <v>35</v>
      </c>
      <c r="BK345" s="1257" t="s">
        <v>35</v>
      </c>
      <c r="BL345" s="1278" t="s">
        <v>35</v>
      </c>
      <c r="BM345" s="1298" t="s">
        <v>35</v>
      </c>
      <c r="BN345" s="1257" t="s">
        <v>35</v>
      </c>
      <c r="BO345" s="1257" t="s">
        <v>35</v>
      </c>
      <c r="BP345" s="1257" t="s">
        <v>35</v>
      </c>
      <c r="BQ345" s="1278" t="s">
        <v>35</v>
      </c>
      <c r="BR345" s="1298" t="s">
        <v>35</v>
      </c>
      <c r="BS345" s="1257" t="s">
        <v>35</v>
      </c>
      <c r="BT345" s="1257" t="s">
        <v>35</v>
      </c>
      <c r="BU345" s="1257" t="s">
        <v>35</v>
      </c>
      <c r="BV345" s="1257" t="s">
        <v>35</v>
      </c>
      <c r="BW345" s="1257" t="s">
        <v>35</v>
      </c>
      <c r="BX345" s="1257" t="s">
        <v>35</v>
      </c>
      <c r="BY345" s="1318" t="s">
        <v>35</v>
      </c>
      <c r="BZ345" s="1318" t="s">
        <v>35</v>
      </c>
      <c r="CA345" s="1318" t="s">
        <v>35</v>
      </c>
      <c r="CB345" s="1318" t="s">
        <v>35</v>
      </c>
      <c r="CC345" s="2177"/>
      <c r="CD345" s="2177"/>
      <c r="CE345" s="2177"/>
      <c r="CF345" s="2177"/>
      <c r="CG345" s="2177"/>
      <c r="CH345" s="2177"/>
      <c r="CI345" s="2177"/>
      <c r="CJ345" s="2177"/>
      <c r="CK345" s="2177"/>
      <c r="CL345" s="2177"/>
      <c r="CM345" s="2177"/>
      <c r="CN345" s="2177"/>
      <c r="CO345" s="2177"/>
      <c r="CP345" s="2177"/>
      <c r="CQ345" s="2177"/>
      <c r="CR345" s="2177"/>
      <c r="CS345" s="2177"/>
      <c r="CT345" s="2177"/>
      <c r="CU345" s="2177"/>
      <c r="CV345" s="2177"/>
      <c r="CW345" s="2177"/>
      <c r="CX345" s="2177"/>
      <c r="CY345" s="2177"/>
      <c r="CZ345" s="2177"/>
    </row>
    <row r="346" s="399" customFormat="true" ht="15" customHeight="true" x14ac:dyDescent="0.2">
      <c r="B346" s="398"/>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571"/>
      <c r="BB346" s="163" t="s">
        <v>48</v>
      </c>
      <c r="BC346" s="1236" t="s">
        <v>35</v>
      </c>
      <c r="BD346" s="1257" t="s">
        <v>35</v>
      </c>
      <c r="BE346" s="1257" t="s">
        <v>35</v>
      </c>
      <c r="BF346" s="1257" t="s">
        <v>35</v>
      </c>
      <c r="BG346" s="1278" t="s">
        <v>35</v>
      </c>
      <c r="BH346" s="1298" t="s">
        <v>35</v>
      </c>
      <c r="BI346" s="1257" t="s">
        <v>35</v>
      </c>
      <c r="BJ346" s="1257" t="s">
        <v>35</v>
      </c>
      <c r="BK346" s="1257" t="s">
        <v>35</v>
      </c>
      <c r="BL346" s="1278" t="s">
        <v>35</v>
      </c>
      <c r="BM346" s="1298" t="s">
        <v>35</v>
      </c>
      <c r="BN346" s="1257" t="s">
        <v>35</v>
      </c>
      <c r="BO346" s="1257" t="s">
        <v>35</v>
      </c>
      <c r="BP346" s="1257" t="s">
        <v>35</v>
      </c>
      <c r="BQ346" s="1278" t="s">
        <v>35</v>
      </c>
      <c r="BR346" s="1298" t="s">
        <v>35</v>
      </c>
      <c r="BS346" s="1257" t="s">
        <v>35</v>
      </c>
      <c r="BT346" s="1257" t="s">
        <v>35</v>
      </c>
      <c r="BU346" s="1257" t="s">
        <v>35</v>
      </c>
      <c r="BV346" s="1257" t="s">
        <v>35</v>
      </c>
      <c r="BW346" s="1257" t="s">
        <v>35</v>
      </c>
      <c r="BX346" s="1257" t="s">
        <v>35</v>
      </c>
      <c r="BY346" s="1318" t="s">
        <v>35</v>
      </c>
      <c r="BZ346" s="1318" t="s">
        <v>35</v>
      </c>
      <c r="CA346" s="1318" t="s">
        <v>35</v>
      </c>
      <c r="CB346" s="1318" t="s">
        <v>35</v>
      </c>
      <c r="CC346" s="2177"/>
      <c r="CD346" s="2177"/>
      <c r="CE346" s="2177"/>
      <c r="CF346" s="2177"/>
      <c r="CG346" s="2177"/>
      <c r="CH346" s="2177"/>
      <c r="CI346" s="2177"/>
      <c r="CJ346" s="2177"/>
      <c r="CK346" s="2177"/>
      <c r="CL346" s="2177"/>
      <c r="CM346" s="2177"/>
      <c r="CN346" s="2177"/>
      <c r="CO346" s="2177"/>
      <c r="CP346" s="2177"/>
      <c r="CQ346" s="2177"/>
      <c r="CR346" s="2177"/>
      <c r="CS346" s="2177"/>
      <c r="CT346" s="2177"/>
      <c r="CU346" s="2177"/>
      <c r="CV346" s="2177"/>
      <c r="CW346" s="2177"/>
      <c r="CX346" s="2177"/>
      <c r="CY346" s="2177"/>
      <c r="CZ346" s="2177"/>
    </row>
    <row r="347" s="399" customFormat="true" ht="15" customHeight="true" x14ac:dyDescent="0.2">
      <c r="B347" s="398"/>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572" t="s">
        <v>141</v>
      </c>
      <c r="BB347" s="163" t="s">
        <v>49</v>
      </c>
      <c r="BC347" s="1236" t="s">
        <v>35</v>
      </c>
      <c r="BD347" s="1257" t="s">
        <v>35</v>
      </c>
      <c r="BE347" s="1257" t="s">
        <v>35</v>
      </c>
      <c r="BF347" s="1257" t="s">
        <v>35</v>
      </c>
      <c r="BG347" s="1278" t="s">
        <v>35</v>
      </c>
      <c r="BH347" s="1298" t="s">
        <v>35</v>
      </c>
      <c r="BI347" s="1257" t="s">
        <v>35</v>
      </c>
      <c r="BJ347" s="1257" t="s">
        <v>35</v>
      </c>
      <c r="BK347" s="1257" t="s">
        <v>35</v>
      </c>
      <c r="BL347" s="1278" t="s">
        <v>35</v>
      </c>
      <c r="BM347" s="1298" t="s">
        <v>35</v>
      </c>
      <c r="BN347" s="1257" t="s">
        <v>35</v>
      </c>
      <c r="BO347" s="1257" t="s">
        <v>35</v>
      </c>
      <c r="BP347" s="1257" t="s">
        <v>35</v>
      </c>
      <c r="BQ347" s="1278" t="s">
        <v>35</v>
      </c>
      <c r="BR347" s="1298" t="s">
        <v>35</v>
      </c>
      <c r="BS347" s="1257" t="s">
        <v>35</v>
      </c>
      <c r="BT347" s="1257" t="s">
        <v>35</v>
      </c>
      <c r="BU347" s="1257" t="s">
        <v>35</v>
      </c>
      <c r="BV347" s="1257" t="s">
        <v>35</v>
      </c>
      <c r="BW347" s="1257" t="s">
        <v>35</v>
      </c>
      <c r="BX347" s="1257" t="s">
        <v>35</v>
      </c>
      <c r="BY347" s="1318" t="s">
        <v>35</v>
      </c>
      <c r="BZ347" s="1318" t="s">
        <v>35</v>
      </c>
      <c r="CA347" s="1318" t="s">
        <v>35</v>
      </c>
      <c r="CB347" s="1318" t="s">
        <v>35</v>
      </c>
      <c r="CC347" s="2177"/>
      <c r="CD347" s="2177"/>
      <c r="CE347" s="2177"/>
      <c r="CF347" s="2177"/>
      <c r="CG347" s="2177"/>
      <c r="CH347" s="2177"/>
      <c r="CI347" s="2177"/>
      <c r="CJ347" s="2177"/>
      <c r="CK347" s="2177"/>
      <c r="CL347" s="2177"/>
      <c r="CM347" s="2177"/>
      <c r="CN347" s="2177"/>
      <c r="CO347" s="2177"/>
      <c r="CP347" s="2177"/>
      <c r="CQ347" s="2177"/>
      <c r="CR347" s="2177"/>
      <c r="CS347" s="2177"/>
      <c r="CT347" s="2177"/>
      <c r="CU347" s="2177"/>
      <c r="CV347" s="2177"/>
      <c r="CW347" s="2177"/>
      <c r="CX347" s="2177"/>
      <c r="CY347" s="2177"/>
      <c r="CZ347" s="2177"/>
    </row>
    <row r="348" s="399" customFormat="true" ht="15" customHeight="true" x14ac:dyDescent="0.2">
      <c r="B348" s="398"/>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571"/>
      <c r="BB348" s="163" t="s">
        <v>48</v>
      </c>
      <c r="BC348" s="1236" t="s">
        <v>35</v>
      </c>
      <c r="BD348" s="1257" t="s">
        <v>35</v>
      </c>
      <c r="BE348" s="1257" t="s">
        <v>35</v>
      </c>
      <c r="BF348" s="1257" t="s">
        <v>35</v>
      </c>
      <c r="BG348" s="1278" t="s">
        <v>35</v>
      </c>
      <c r="BH348" s="1298" t="s">
        <v>35</v>
      </c>
      <c r="BI348" s="1257" t="s">
        <v>35</v>
      </c>
      <c r="BJ348" s="1257" t="s">
        <v>35</v>
      </c>
      <c r="BK348" s="1257" t="s">
        <v>35</v>
      </c>
      <c r="BL348" s="1278" t="s">
        <v>35</v>
      </c>
      <c r="BM348" s="1298" t="s">
        <v>35</v>
      </c>
      <c r="BN348" s="1257" t="s">
        <v>35</v>
      </c>
      <c r="BO348" s="1257" t="s">
        <v>35</v>
      </c>
      <c r="BP348" s="1257" t="s">
        <v>35</v>
      </c>
      <c r="BQ348" s="1278" t="s">
        <v>35</v>
      </c>
      <c r="BR348" s="1298" t="s">
        <v>35</v>
      </c>
      <c r="BS348" s="1257" t="s">
        <v>35</v>
      </c>
      <c r="BT348" s="1257" t="s">
        <v>35</v>
      </c>
      <c r="BU348" s="1257" t="s">
        <v>35</v>
      </c>
      <c r="BV348" s="1257" t="s">
        <v>35</v>
      </c>
      <c r="BW348" s="1257" t="s">
        <v>35</v>
      </c>
      <c r="BX348" s="1257" t="s">
        <v>35</v>
      </c>
      <c r="BY348" s="1318" t="s">
        <v>35</v>
      </c>
      <c r="BZ348" s="1318" t="s">
        <v>35</v>
      </c>
      <c r="CA348" s="1318" t="s">
        <v>35</v>
      </c>
      <c r="CB348" s="1318" t="s">
        <v>35</v>
      </c>
      <c r="CC348" s="2177"/>
      <c r="CD348" s="2177"/>
      <c r="CE348" s="2177"/>
      <c r="CF348" s="2177"/>
      <c r="CG348" s="2177"/>
      <c r="CH348" s="2177"/>
      <c r="CI348" s="2177"/>
      <c r="CJ348" s="2177"/>
      <c r="CK348" s="2177"/>
      <c r="CL348" s="2177"/>
      <c r="CM348" s="2177"/>
      <c r="CN348" s="2177"/>
      <c r="CO348" s="2177"/>
      <c r="CP348" s="2177"/>
      <c r="CQ348" s="2177"/>
      <c r="CR348" s="2177"/>
      <c r="CS348" s="2177"/>
      <c r="CT348" s="2177"/>
      <c r="CU348" s="2177"/>
      <c r="CV348" s="2177"/>
      <c r="CW348" s="2177"/>
      <c r="CX348" s="2177"/>
      <c r="CY348" s="2177"/>
      <c r="CZ348" s="2177"/>
    </row>
    <row r="349" s="399" customFormat="true" ht="15" customHeight="true" x14ac:dyDescent="0.2">
      <c r="B349" s="398"/>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572" t="s">
        <v>142</v>
      </c>
      <c r="BB349" s="163" t="s">
        <v>49</v>
      </c>
      <c r="BC349" s="1236" t="s">
        <v>35</v>
      </c>
      <c r="BD349" s="1257" t="s">
        <v>35</v>
      </c>
      <c r="BE349" s="1257" t="s">
        <v>35</v>
      </c>
      <c r="BF349" s="1257" t="s">
        <v>35</v>
      </c>
      <c r="BG349" s="1278" t="s">
        <v>35</v>
      </c>
      <c r="BH349" s="1298" t="s">
        <v>35</v>
      </c>
      <c r="BI349" s="1257" t="s">
        <v>35</v>
      </c>
      <c r="BJ349" s="1257" t="s">
        <v>35</v>
      </c>
      <c r="BK349" s="1257" t="s">
        <v>35</v>
      </c>
      <c r="BL349" s="1278" t="s">
        <v>35</v>
      </c>
      <c r="BM349" s="1298" t="s">
        <v>35</v>
      </c>
      <c r="BN349" s="1257" t="s">
        <v>35</v>
      </c>
      <c r="BO349" s="1257" t="s">
        <v>35</v>
      </c>
      <c r="BP349" s="1257" t="s">
        <v>35</v>
      </c>
      <c r="BQ349" s="1278" t="s">
        <v>35</v>
      </c>
      <c r="BR349" s="1298" t="s">
        <v>35</v>
      </c>
      <c r="BS349" s="1257" t="s">
        <v>35</v>
      </c>
      <c r="BT349" s="1257" t="s">
        <v>35</v>
      </c>
      <c r="BU349" s="1257" t="s">
        <v>35</v>
      </c>
      <c r="BV349" s="1257" t="s">
        <v>35</v>
      </c>
      <c r="BW349" s="1257" t="s">
        <v>35</v>
      </c>
      <c r="BX349" s="1257" t="s">
        <v>35</v>
      </c>
      <c r="BY349" s="1318" t="s">
        <v>35</v>
      </c>
      <c r="BZ349" s="1318" t="s">
        <v>35</v>
      </c>
      <c r="CA349" s="1318" t="s">
        <v>35</v>
      </c>
      <c r="CB349" s="1318" t="s">
        <v>35</v>
      </c>
      <c r="CC349" s="2177"/>
      <c r="CD349" s="2177"/>
      <c r="CE349" s="2177"/>
      <c r="CF349" s="2177"/>
      <c r="CG349" s="2177"/>
      <c r="CH349" s="2177"/>
      <c r="CI349" s="2177"/>
      <c r="CJ349" s="2177"/>
      <c r="CK349" s="2177"/>
      <c r="CL349" s="2177"/>
      <c r="CM349" s="2177"/>
      <c r="CN349" s="2177"/>
      <c r="CO349" s="2177"/>
      <c r="CP349" s="2177"/>
      <c r="CQ349" s="2177"/>
      <c r="CR349" s="2177"/>
      <c r="CS349" s="2177"/>
      <c r="CT349" s="2177"/>
      <c r="CU349" s="2177"/>
      <c r="CV349" s="2177"/>
      <c r="CW349" s="2177"/>
      <c r="CX349" s="2177"/>
      <c r="CY349" s="2177"/>
      <c r="CZ349" s="2177"/>
    </row>
    <row r="350" s="399" customFormat="true" ht="15" customHeight="true" x14ac:dyDescent="0.2">
      <c r="B350" s="398"/>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571"/>
      <c r="BB350" s="163" t="s">
        <v>48</v>
      </c>
      <c r="BC350" s="1236" t="s">
        <v>35</v>
      </c>
      <c r="BD350" s="1257" t="s">
        <v>35</v>
      </c>
      <c r="BE350" s="1257" t="s">
        <v>35</v>
      </c>
      <c r="BF350" s="1257" t="s">
        <v>35</v>
      </c>
      <c r="BG350" s="1278" t="s">
        <v>35</v>
      </c>
      <c r="BH350" s="1298" t="s">
        <v>35</v>
      </c>
      <c r="BI350" s="1257" t="s">
        <v>35</v>
      </c>
      <c r="BJ350" s="1257" t="s">
        <v>35</v>
      </c>
      <c r="BK350" s="1257" t="s">
        <v>35</v>
      </c>
      <c r="BL350" s="1278" t="s">
        <v>35</v>
      </c>
      <c r="BM350" s="1298" t="s">
        <v>35</v>
      </c>
      <c r="BN350" s="1257" t="s">
        <v>35</v>
      </c>
      <c r="BO350" s="1257" t="s">
        <v>35</v>
      </c>
      <c r="BP350" s="1257" t="s">
        <v>35</v>
      </c>
      <c r="BQ350" s="1278" t="s">
        <v>35</v>
      </c>
      <c r="BR350" s="1298" t="s">
        <v>35</v>
      </c>
      <c r="BS350" s="1257" t="s">
        <v>35</v>
      </c>
      <c r="BT350" s="1257" t="s">
        <v>35</v>
      </c>
      <c r="BU350" s="1257" t="s">
        <v>35</v>
      </c>
      <c r="BV350" s="1257" t="s">
        <v>35</v>
      </c>
      <c r="BW350" s="1257" t="s">
        <v>35</v>
      </c>
      <c r="BX350" s="1257" t="s">
        <v>35</v>
      </c>
      <c r="BY350" s="1318" t="s">
        <v>35</v>
      </c>
      <c r="BZ350" s="1318" t="s">
        <v>35</v>
      </c>
      <c r="CA350" s="1318" t="s">
        <v>35</v>
      </c>
      <c r="CB350" s="1318" t="s">
        <v>35</v>
      </c>
      <c r="CC350" s="2177"/>
      <c r="CD350" s="2177"/>
      <c r="CE350" s="2177"/>
      <c r="CF350" s="2177"/>
      <c r="CG350" s="2177"/>
      <c r="CH350" s="2177"/>
      <c r="CI350" s="2177"/>
      <c r="CJ350" s="2177"/>
      <c r="CK350" s="2177"/>
      <c r="CL350" s="2177"/>
      <c r="CM350" s="2177"/>
      <c r="CN350" s="2177"/>
      <c r="CO350" s="2177"/>
      <c r="CP350" s="2177"/>
      <c r="CQ350" s="2177"/>
      <c r="CR350" s="2177"/>
      <c r="CS350" s="2177"/>
      <c r="CT350" s="2177"/>
      <c r="CU350" s="2177"/>
      <c r="CV350" s="2177"/>
      <c r="CW350" s="2177"/>
      <c r="CX350" s="2177"/>
      <c r="CY350" s="2177"/>
      <c r="CZ350" s="2177"/>
    </row>
    <row r="351" s="399" customFormat="true" ht="15" customHeight="true" x14ac:dyDescent="0.2">
      <c r="B351" s="398"/>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572" t="s">
        <v>143</v>
      </c>
      <c r="BB351" s="163" t="s">
        <v>49</v>
      </c>
      <c r="BC351" s="1236" t="s">
        <v>35</v>
      </c>
      <c r="BD351" s="1257" t="s">
        <v>35</v>
      </c>
      <c r="BE351" s="1257" t="s">
        <v>35</v>
      </c>
      <c r="BF351" s="1257" t="s">
        <v>35</v>
      </c>
      <c r="BG351" s="1278" t="s">
        <v>35</v>
      </c>
      <c r="BH351" s="1298" t="s">
        <v>35</v>
      </c>
      <c r="BI351" s="1257" t="s">
        <v>35</v>
      </c>
      <c r="BJ351" s="1257" t="s">
        <v>35</v>
      </c>
      <c r="BK351" s="1257" t="s">
        <v>35</v>
      </c>
      <c r="BL351" s="1278" t="s">
        <v>35</v>
      </c>
      <c r="BM351" s="1298" t="s">
        <v>35</v>
      </c>
      <c r="BN351" s="1257" t="s">
        <v>35</v>
      </c>
      <c r="BO351" s="1257" t="s">
        <v>35</v>
      </c>
      <c r="BP351" s="1257" t="s">
        <v>35</v>
      </c>
      <c r="BQ351" s="1278" t="s">
        <v>35</v>
      </c>
      <c r="BR351" s="1298" t="s">
        <v>35</v>
      </c>
      <c r="BS351" s="1257" t="s">
        <v>35</v>
      </c>
      <c r="BT351" s="1257" t="s">
        <v>35</v>
      </c>
      <c r="BU351" s="1257" t="s">
        <v>35</v>
      </c>
      <c r="BV351" s="1257" t="s">
        <v>35</v>
      </c>
      <c r="BW351" s="1257" t="s">
        <v>35</v>
      </c>
      <c r="BX351" s="1257" t="s">
        <v>35</v>
      </c>
      <c r="BY351" s="1318" t="s">
        <v>35</v>
      </c>
      <c r="BZ351" s="1318" t="s">
        <v>35</v>
      </c>
      <c r="CA351" s="1318" t="s">
        <v>35</v>
      </c>
      <c r="CB351" s="1318" t="s">
        <v>35</v>
      </c>
      <c r="CC351" s="2177"/>
      <c r="CD351" s="2177"/>
      <c r="CE351" s="2177"/>
      <c r="CF351" s="2177"/>
      <c r="CG351" s="2177"/>
      <c r="CH351" s="2177"/>
      <c r="CI351" s="2177"/>
      <c r="CJ351" s="2177"/>
      <c r="CK351" s="2177"/>
      <c r="CL351" s="2177"/>
      <c r="CM351" s="2177"/>
      <c r="CN351" s="2177"/>
      <c r="CO351" s="2177"/>
      <c r="CP351" s="2177"/>
      <c r="CQ351" s="2177"/>
      <c r="CR351" s="2177"/>
      <c r="CS351" s="2177"/>
      <c r="CT351" s="2177"/>
      <c r="CU351" s="2177"/>
      <c r="CV351" s="2177"/>
      <c r="CW351" s="2177"/>
      <c r="CX351" s="2177"/>
      <c r="CY351" s="2177"/>
      <c r="CZ351" s="2177"/>
    </row>
    <row r="352" s="399" customFormat="true" ht="15" customHeight="true" x14ac:dyDescent="0.2">
      <c r="B352" s="398"/>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571"/>
      <c r="BB352" s="163" t="s">
        <v>48</v>
      </c>
      <c r="BC352" s="1236" t="s">
        <v>35</v>
      </c>
      <c r="BD352" s="1257" t="s">
        <v>35</v>
      </c>
      <c r="BE352" s="1257" t="s">
        <v>35</v>
      </c>
      <c r="BF352" s="1257" t="s">
        <v>35</v>
      </c>
      <c r="BG352" s="1278" t="s">
        <v>35</v>
      </c>
      <c r="BH352" s="1298" t="s">
        <v>35</v>
      </c>
      <c r="BI352" s="1257" t="s">
        <v>35</v>
      </c>
      <c r="BJ352" s="1257" t="s">
        <v>35</v>
      </c>
      <c r="BK352" s="1257" t="s">
        <v>35</v>
      </c>
      <c r="BL352" s="1278" t="s">
        <v>35</v>
      </c>
      <c r="BM352" s="1298" t="s">
        <v>35</v>
      </c>
      <c r="BN352" s="1257" t="s">
        <v>35</v>
      </c>
      <c r="BO352" s="1257" t="s">
        <v>35</v>
      </c>
      <c r="BP352" s="1257" t="s">
        <v>35</v>
      </c>
      <c r="BQ352" s="1278" t="s">
        <v>35</v>
      </c>
      <c r="BR352" s="1298" t="s">
        <v>35</v>
      </c>
      <c r="BS352" s="1257" t="s">
        <v>35</v>
      </c>
      <c r="BT352" s="1257" t="s">
        <v>35</v>
      </c>
      <c r="BU352" s="1257" t="s">
        <v>35</v>
      </c>
      <c r="BV352" s="1257" t="s">
        <v>35</v>
      </c>
      <c r="BW352" s="1257" t="s">
        <v>35</v>
      </c>
      <c r="BX352" s="1257" t="s">
        <v>35</v>
      </c>
      <c r="BY352" s="1318" t="s">
        <v>35</v>
      </c>
      <c r="BZ352" s="1318" t="s">
        <v>35</v>
      </c>
      <c r="CA352" s="1318" t="s">
        <v>35</v>
      </c>
      <c r="CB352" s="1318" t="s">
        <v>35</v>
      </c>
      <c r="CC352" s="2177"/>
      <c r="CD352" s="2177"/>
      <c r="CE352" s="2177"/>
      <c r="CF352" s="2177"/>
      <c r="CG352" s="2177"/>
      <c r="CH352" s="2177"/>
      <c r="CI352" s="2177"/>
      <c r="CJ352" s="2177"/>
      <c r="CK352" s="2177"/>
      <c r="CL352" s="2177"/>
      <c r="CM352" s="2177"/>
      <c r="CN352" s="2177"/>
      <c r="CO352" s="2177"/>
      <c r="CP352" s="2177"/>
      <c r="CQ352" s="2177"/>
      <c r="CR352" s="2177"/>
      <c r="CS352" s="2177"/>
      <c r="CT352" s="2177"/>
      <c r="CU352" s="2177"/>
      <c r="CV352" s="2177"/>
      <c r="CW352" s="2177"/>
      <c r="CX352" s="2177"/>
      <c r="CY352" s="2177"/>
      <c r="CZ352" s="2177"/>
    </row>
    <row r="353" s="399" customFormat="true" ht="15" customHeight="true" x14ac:dyDescent="0.2">
      <c r="B353" s="398"/>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572" t="s">
        <v>138</v>
      </c>
      <c r="BB353" s="163" t="s">
        <v>49</v>
      </c>
      <c r="BC353" s="1236" t="s">
        <v>35</v>
      </c>
      <c r="BD353" s="1257" t="s">
        <v>35</v>
      </c>
      <c r="BE353" s="1257" t="s">
        <v>35</v>
      </c>
      <c r="BF353" s="1257" t="s">
        <v>35</v>
      </c>
      <c r="BG353" s="1278" t="s">
        <v>35</v>
      </c>
      <c r="BH353" s="1298" t="s">
        <v>35</v>
      </c>
      <c r="BI353" s="1257" t="s">
        <v>35</v>
      </c>
      <c r="BJ353" s="1257" t="s">
        <v>35</v>
      </c>
      <c r="BK353" s="1257" t="s">
        <v>35</v>
      </c>
      <c r="BL353" s="1278" t="s">
        <v>35</v>
      </c>
      <c r="BM353" s="1298" t="s">
        <v>35</v>
      </c>
      <c r="BN353" s="1257" t="s">
        <v>35</v>
      </c>
      <c r="BO353" s="1257" t="s">
        <v>35</v>
      </c>
      <c r="BP353" s="1257" t="s">
        <v>35</v>
      </c>
      <c r="BQ353" s="1278" t="s">
        <v>35</v>
      </c>
      <c r="BR353" s="1298" t="s">
        <v>35</v>
      </c>
      <c r="BS353" s="1257" t="s">
        <v>35</v>
      </c>
      <c r="BT353" s="1257" t="s">
        <v>35</v>
      </c>
      <c r="BU353" s="1257" t="s">
        <v>35</v>
      </c>
      <c r="BV353" s="1257" t="s">
        <v>35</v>
      </c>
      <c r="BW353" s="1257" t="s">
        <v>35</v>
      </c>
      <c r="BX353" s="1257" t="s">
        <v>35</v>
      </c>
      <c r="BY353" s="1318" t="s">
        <v>35</v>
      </c>
      <c r="BZ353" s="1318" t="s">
        <v>35</v>
      </c>
      <c r="CA353" s="1318" t="s">
        <v>35</v>
      </c>
      <c r="CB353" s="1318" t="s">
        <v>35</v>
      </c>
      <c r="CC353" s="2177"/>
      <c r="CD353" s="2177"/>
      <c r="CE353" s="2177"/>
      <c r="CF353" s="2177"/>
      <c r="CG353" s="2177"/>
      <c r="CH353" s="2177"/>
      <c r="CI353" s="2177"/>
      <c r="CJ353" s="2177"/>
      <c r="CK353" s="2177"/>
      <c r="CL353" s="2177"/>
      <c r="CM353" s="2177"/>
      <c r="CN353" s="2177"/>
      <c r="CO353" s="2177"/>
      <c r="CP353" s="2177"/>
      <c r="CQ353" s="2177"/>
      <c r="CR353" s="2177"/>
      <c r="CS353" s="2177"/>
      <c r="CT353" s="2177"/>
      <c r="CU353" s="2177"/>
      <c r="CV353" s="2177"/>
      <c r="CW353" s="2177"/>
      <c r="CX353" s="2177"/>
      <c r="CY353" s="2177"/>
      <c r="CZ353" s="2177"/>
    </row>
    <row r="354" s="399" customFormat="true" ht="15" customHeight="true" x14ac:dyDescent="0.2">
      <c r="B354" s="398"/>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582"/>
      <c r="BB354" s="164" t="s">
        <v>48</v>
      </c>
      <c r="BC354" s="1237" t="s">
        <v>35</v>
      </c>
      <c r="BD354" s="1258" t="s">
        <v>35</v>
      </c>
      <c r="BE354" s="1258" t="s">
        <v>35</v>
      </c>
      <c r="BF354" s="1258" t="s">
        <v>35</v>
      </c>
      <c r="BG354" s="1279" t="s">
        <v>35</v>
      </c>
      <c r="BH354" s="1299" t="s">
        <v>35</v>
      </c>
      <c r="BI354" s="1258" t="s">
        <v>35</v>
      </c>
      <c r="BJ354" s="1258" t="s">
        <v>35</v>
      </c>
      <c r="BK354" s="1258" t="s">
        <v>35</v>
      </c>
      <c r="BL354" s="1279" t="s">
        <v>35</v>
      </c>
      <c r="BM354" s="1299" t="s">
        <v>35</v>
      </c>
      <c r="BN354" s="1258" t="s">
        <v>35</v>
      </c>
      <c r="BO354" s="1258" t="s">
        <v>35</v>
      </c>
      <c r="BP354" s="1258" t="s">
        <v>35</v>
      </c>
      <c r="BQ354" s="1279" t="s">
        <v>35</v>
      </c>
      <c r="BR354" s="1299" t="s">
        <v>35</v>
      </c>
      <c r="BS354" s="1258" t="s">
        <v>35</v>
      </c>
      <c r="BT354" s="1258" t="s">
        <v>35</v>
      </c>
      <c r="BU354" s="1258" t="s">
        <v>35</v>
      </c>
      <c r="BV354" s="1258" t="s">
        <v>35</v>
      </c>
      <c r="BW354" s="1258" t="s">
        <v>35</v>
      </c>
      <c r="BX354" s="1258" t="s">
        <v>35</v>
      </c>
      <c r="BY354" s="1319" t="s">
        <v>35</v>
      </c>
      <c r="BZ354" s="1319" t="s">
        <v>35</v>
      </c>
      <c r="CA354" s="1319" t="s">
        <v>35</v>
      </c>
      <c r="CB354" s="1319" t="s">
        <v>35</v>
      </c>
      <c r="CC354" s="2178"/>
      <c r="CD354" s="2178"/>
      <c r="CE354" s="2178"/>
      <c r="CF354" s="2178"/>
      <c r="CG354" s="2178"/>
      <c r="CH354" s="2178"/>
      <c r="CI354" s="2178"/>
      <c r="CJ354" s="2178"/>
      <c r="CK354" s="2178"/>
      <c r="CL354" s="2178"/>
      <c r="CM354" s="2178"/>
      <c r="CN354" s="2178"/>
      <c r="CO354" s="2178"/>
      <c r="CP354" s="2178"/>
      <c r="CQ354" s="2178"/>
      <c r="CR354" s="2178"/>
      <c r="CS354" s="2178"/>
      <c r="CT354" s="2178"/>
      <c r="CU354" s="2178"/>
      <c r="CV354" s="2178"/>
      <c r="CW354" s="2178"/>
      <c r="CX354" s="2178"/>
      <c r="CY354" s="2178"/>
      <c r="CZ354" s="2178"/>
    </row>
    <row r="355" s="399" customFormat="true" ht="15" customHeight="true" x14ac:dyDescent="0.2">
      <c r="B355" s="398"/>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399" customFormat="true" ht="15" customHeight="true" x14ac:dyDescent="0.2">
      <c r="B356" s="398"/>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399" customFormat="true" ht="15" customHeight="true" x14ac:dyDescent="0.2">
      <c r="B390" s="398"/>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399" customFormat="true" ht="15" customHeight="true" x14ac:dyDescent="0.2">
      <c r="B391" s="398"/>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399" customFormat="true" ht="15" customHeight="true" x14ac:dyDescent="0.2">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399" customFormat="true" ht="15" customHeight="true" x14ac:dyDescent="0.2">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399" customFormat="true" ht="15" customHeight="true" x14ac:dyDescent="0.2">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399" customFormat="true" ht="15" customHeight="true" x14ac:dyDescent="0.2">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399" customFormat="true" ht="15" customHeight="true" x14ac:dyDescent="0.2">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399" customFormat="true" ht="15" customHeight="true" x14ac:dyDescent="0.2">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399" customFormat="true" ht="15" customHeight="true" x14ac:dyDescent="0.2">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8" customFormat="true" ht="15" customHeight="true" x14ac:dyDescent="0.25">
      <c r="A399" s="136"/>
      <c r="B399" s="136"/>
      <c r="C399" s="2465" t="s">
        <v>129</v>
      </c>
      <c r="D399" s="2466"/>
      <c r="E399" s="2466"/>
      <c r="F399" s="2466"/>
      <c r="G399" s="136"/>
      <c r="H399" s="2436" t="s">
        <v>130</v>
      </c>
      <c r="I399" s="2437"/>
      <c r="J399" s="2437"/>
      <c r="K399" s="2437"/>
      <c r="M399" s="2436" t="s">
        <v>131</v>
      </c>
      <c r="N399" s="2437"/>
      <c r="O399" s="2437"/>
      <c r="P399" s="2437"/>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15" customHeight="true" x14ac:dyDescent="0.2">
      <c r="C400" s="2442" t="s">
        <v>193</v>
      </c>
      <c r="D400" s="2439"/>
      <c r="E400" s="2439"/>
      <c r="F400" s="425"/>
      <c r="G400" s="425"/>
      <c r="H400" s="2815" t="s">
        <v>193</v>
      </c>
      <c r="I400" s="2815"/>
      <c r="J400" s="2815"/>
      <c r="K400" s="425"/>
      <c r="L400" s="425"/>
      <c r="M400" s="2815" t="s">
        <v>193</v>
      </c>
      <c r="N400" s="2815"/>
      <c r="O400" s="2815"/>
      <c r="P400" s="425"/>
      <c r="Q400" s="425"/>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8"/>
      <c r="BB400" s="136"/>
      <c r="BC400" s="418"/>
      <c r="BD400" s="418"/>
      <c r="BE400" s="418"/>
      <c r="BF400" s="418"/>
      <c r="BG400" s="418"/>
      <c r="BH400" s="418"/>
      <c r="BI400" s="418"/>
      <c r="BJ400" s="418"/>
      <c r="BK400" s="418"/>
      <c r="BL400" s="418"/>
      <c r="BM400" s="418"/>
      <c r="BN400" s="418"/>
      <c r="BO400" s="418"/>
      <c r="BP400" s="418"/>
      <c r="BQ400" s="418"/>
      <c r="BR400" s="418"/>
      <c r="BS400" s="418"/>
      <c r="BT400" s="418"/>
      <c r="BU400" s="418"/>
      <c r="BV400" s="418"/>
      <c r="BW400" s="418"/>
      <c r="BX400" s="418"/>
      <c r="BY400" s="418"/>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442"/>
      <c r="D401" s="2439"/>
      <c r="E401" s="465" t="s">
        <v>194</v>
      </c>
      <c r="F401" s="425"/>
      <c r="G401" s="425"/>
      <c r="H401" s="2815"/>
      <c r="I401" s="2815"/>
      <c r="J401" s="466" t="s">
        <v>194</v>
      </c>
      <c r="K401" s="425"/>
      <c r="L401" s="425"/>
      <c r="M401" s="2815"/>
      <c r="N401" s="2815"/>
      <c r="O401" s="467" t="s">
        <v>194</v>
      </c>
      <c r="P401" s="425"/>
      <c r="Q401" s="425"/>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8"/>
      <c r="BB401" s="136"/>
      <c r="BC401" s="418"/>
      <c r="BD401" s="418"/>
      <c r="BE401" s="418"/>
      <c r="BF401" s="418"/>
      <c r="BG401" s="418"/>
      <c r="BH401" s="418"/>
      <c r="BI401" s="418"/>
      <c r="BJ401" s="418"/>
      <c r="BK401" s="418"/>
      <c r="BL401" s="418"/>
      <c r="BM401" s="418"/>
      <c r="BN401" s="418"/>
      <c r="BO401" s="418"/>
      <c r="BP401" s="418"/>
      <c r="BQ401" s="418"/>
      <c r="BR401" s="418"/>
      <c r="BS401" s="418"/>
      <c r="BT401" s="418"/>
      <c r="BU401" s="418"/>
      <c r="BV401" s="418"/>
      <c r="BW401" s="418"/>
      <c r="BX401" s="418"/>
      <c r="BY401" s="418"/>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443" t="s">
        <v>135</v>
      </c>
      <c r="C402" s="2439"/>
      <c r="D402" s="2439"/>
      <c r="E402" s="468" t="s">
        <v>195</v>
      </c>
      <c r="F402" s="425"/>
      <c r="G402" s="425"/>
      <c r="H402" s="2815"/>
      <c r="I402" s="2815"/>
      <c r="J402" s="469" t="s">
        <v>195</v>
      </c>
      <c r="K402" s="425"/>
      <c r="L402" s="425"/>
      <c r="M402" s="2815"/>
      <c r="N402" s="2815"/>
      <c r="O402" s="470" t="s">
        <v>195</v>
      </c>
      <c r="P402" s="425"/>
      <c r="Q402" s="425"/>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8"/>
      <c r="BB402" s="136"/>
      <c r="BC402" s="418"/>
      <c r="BD402" s="418"/>
      <c r="BE402" s="418"/>
      <c r="BF402" s="418"/>
      <c r="BG402" s="418"/>
      <c r="BH402" s="418"/>
      <c r="BI402" s="418"/>
      <c r="BJ402" s="418"/>
      <c r="BK402" s="418"/>
      <c r="BL402" s="418"/>
      <c r="BM402" s="418"/>
      <c r="BN402" s="418"/>
      <c r="BO402" s="418"/>
      <c r="BP402" s="418"/>
      <c r="BQ402" s="418"/>
      <c r="BR402" s="418"/>
      <c r="BS402" s="418"/>
      <c r="BT402" s="418"/>
      <c r="BU402" s="418"/>
      <c r="BV402" s="418"/>
      <c r="BW402" s="418"/>
      <c r="BX402" s="418"/>
      <c r="BY402" s="418"/>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439"/>
      <c r="C403" s="2398" t="s">
        <v>207</v>
      </c>
      <c r="D403" s="2399"/>
      <c r="E403" s="631">
        <v>0.81867321001216964</v>
      </c>
      <c r="F403" s="493"/>
      <c r="G403" s="493"/>
      <c r="H403" s="2399" t="s">
        <v>207</v>
      </c>
      <c r="I403" s="2399"/>
      <c r="J403" s="632">
        <v>0.66562288043516926</v>
      </c>
      <c r="K403" s="493"/>
      <c r="L403" s="493"/>
      <c r="M403" s="2399" t="s">
        <v>423</v>
      </c>
      <c r="N403" s="2399"/>
      <c r="O403" s="633">
        <v>0.62915571159006523</v>
      </c>
      <c r="P403" s="493"/>
      <c r="Q403" s="493"/>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439"/>
      <c r="C404" s="2398" t="s">
        <v>196</v>
      </c>
      <c r="D404" s="2399"/>
      <c r="E404" s="634">
        <v>0.79016136569739737</v>
      </c>
      <c r="F404" s="493"/>
      <c r="G404" s="493"/>
      <c r="H404" s="2399" t="s">
        <v>424</v>
      </c>
      <c r="I404" s="2399"/>
      <c r="J404" s="635">
        <v>0.66083499355336528</v>
      </c>
      <c r="K404" s="493"/>
      <c r="L404" s="493"/>
      <c r="M404" s="2399" t="s">
        <v>425</v>
      </c>
      <c r="N404" s="2399"/>
      <c r="O404" s="636">
        <v>-0.49609961087199111</v>
      </c>
      <c r="P404" s="493"/>
      <c r="Q404" s="493"/>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439"/>
      <c r="C405" s="2398" t="s">
        <v>426</v>
      </c>
      <c r="D405" s="2399"/>
      <c r="E405" s="634">
        <v>-0.71901522058903289</v>
      </c>
      <c r="F405" s="493"/>
      <c r="G405" s="493"/>
      <c r="H405" s="2399" t="s">
        <v>358</v>
      </c>
      <c r="I405" s="2399"/>
      <c r="J405" s="635">
        <v>0.63327924409805547</v>
      </c>
      <c r="K405" s="493"/>
      <c r="L405" s="493"/>
      <c r="M405" s="2399" t="s">
        <v>427</v>
      </c>
      <c r="N405" s="2399"/>
      <c r="O405" s="636">
        <v>0.48210978809508842</v>
      </c>
      <c r="P405" s="493"/>
      <c r="Q405" s="493"/>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439"/>
      <c r="C406" s="2398" t="s">
        <v>358</v>
      </c>
      <c r="D406" s="2399"/>
      <c r="E406" s="634">
        <v>0.68535465762503456</v>
      </c>
      <c r="F406" s="493"/>
      <c r="G406" s="493"/>
      <c r="H406" s="2399" t="s">
        <v>428</v>
      </c>
      <c r="I406" s="2399"/>
      <c r="J406" s="635">
        <v>0.58318278401404022</v>
      </c>
      <c r="K406" s="493"/>
      <c r="L406" s="493"/>
      <c r="M406" s="2399" t="s">
        <v>429</v>
      </c>
      <c r="N406" s="2399"/>
      <c r="O406" s="636">
        <v>-0.47309462645464184</v>
      </c>
      <c r="P406" s="493"/>
      <c r="Q406" s="493"/>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439"/>
      <c r="C407" s="2398" t="s">
        <v>424</v>
      </c>
      <c r="D407" s="2399"/>
      <c r="E407" s="634">
        <v>0.68168533547102861</v>
      </c>
      <c r="F407" s="493"/>
      <c r="G407" s="493"/>
      <c r="H407" s="2399" t="s">
        <v>427</v>
      </c>
      <c r="I407" s="2399"/>
      <c r="J407" s="635">
        <v>0.56242056194854462</v>
      </c>
      <c r="K407" s="493"/>
      <c r="L407" s="493"/>
      <c r="M407" s="2399" t="s">
        <v>430</v>
      </c>
      <c r="N407" s="2399"/>
      <c r="O407" s="636">
        <v>-0.46991385985103001</v>
      </c>
      <c r="P407" s="493"/>
      <c r="Q407" s="493"/>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439"/>
      <c r="C408" s="2398" t="s">
        <v>427</v>
      </c>
      <c r="D408" s="2399"/>
      <c r="E408" s="634">
        <v>0.67421389889310324</v>
      </c>
      <c r="F408" s="493"/>
      <c r="G408" s="493"/>
      <c r="H408" s="2399" t="s">
        <v>425</v>
      </c>
      <c r="I408" s="2399"/>
      <c r="J408" s="635">
        <v>-0.55911539212176453</v>
      </c>
      <c r="K408" s="493"/>
      <c r="L408" s="493"/>
      <c r="M408" s="2399" t="s">
        <v>431</v>
      </c>
      <c r="N408" s="2399"/>
      <c r="O408" s="636">
        <v>0.45993832512019767</v>
      </c>
      <c r="P408" s="493"/>
      <c r="Q408" s="493"/>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439"/>
      <c r="C409" s="2398" t="s">
        <v>361</v>
      </c>
      <c r="D409" s="2399"/>
      <c r="E409" s="634">
        <v>0.66274805714392138</v>
      </c>
      <c r="F409" s="493"/>
      <c r="G409" s="493"/>
      <c r="H409" s="2399" t="s">
        <v>426</v>
      </c>
      <c r="I409" s="2399"/>
      <c r="J409" s="635">
        <v>-0.55852946944932802</v>
      </c>
      <c r="K409" s="493"/>
      <c r="L409" s="493"/>
      <c r="M409" s="2399" t="s">
        <v>196</v>
      </c>
      <c r="N409" s="2399"/>
      <c r="O409" s="636">
        <v>0.45397326631553298</v>
      </c>
      <c r="P409" s="493"/>
      <c r="Q409" s="493"/>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439"/>
      <c r="C410" s="2398" t="s">
        <v>428</v>
      </c>
      <c r="D410" s="2399"/>
      <c r="E410" s="634">
        <v>0.60032852755915933</v>
      </c>
      <c r="F410" s="493"/>
      <c r="G410" s="493"/>
      <c r="H410" s="2399" t="s">
        <v>361</v>
      </c>
      <c r="I410" s="2399"/>
      <c r="J410" s="635">
        <v>0.52263508729568209</v>
      </c>
      <c r="K410" s="493"/>
      <c r="L410" s="493"/>
      <c r="M410" s="2399" t="s">
        <v>361</v>
      </c>
      <c r="N410" s="2399"/>
      <c r="O410" s="636">
        <v>0.42900135449379634</v>
      </c>
      <c r="P410" s="493"/>
      <c r="Q410" s="493"/>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439"/>
      <c r="C411" s="2398" t="s">
        <v>423</v>
      </c>
      <c r="D411" s="2399"/>
      <c r="E411" s="634">
        <v>0.5967117062588897</v>
      </c>
      <c r="F411" s="493"/>
      <c r="G411" s="493"/>
      <c r="H411" s="2399" t="s">
        <v>196</v>
      </c>
      <c r="I411" s="2399"/>
      <c r="J411" s="635">
        <v>0.49162322136772846</v>
      </c>
      <c r="K411" s="493"/>
      <c r="L411" s="493"/>
      <c r="M411" s="2399" t="s">
        <v>207</v>
      </c>
      <c r="N411" s="2399"/>
      <c r="O411" s="636">
        <v>0.42225371031133196</v>
      </c>
      <c r="P411" s="493"/>
      <c r="Q411" s="493"/>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439"/>
      <c r="C412" s="2398" t="s">
        <v>425</v>
      </c>
      <c r="D412" s="2399"/>
      <c r="E412" s="634">
        <v>-0.58913621607270761</v>
      </c>
      <c r="F412" s="493"/>
      <c r="G412" s="493"/>
      <c r="H412" s="2399" t="s">
        <v>432</v>
      </c>
      <c r="I412" s="2399"/>
      <c r="J412" s="635">
        <v>0.46322880891263346</v>
      </c>
      <c r="K412" s="493"/>
      <c r="L412" s="493"/>
      <c r="M412" s="2399" t="s">
        <v>433</v>
      </c>
      <c r="N412" s="2399"/>
      <c r="O412" s="636">
        <v>0.39228344454102254</v>
      </c>
      <c r="P412" s="493"/>
      <c r="Q412" s="493"/>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439"/>
      <c r="C413" s="2398" t="s">
        <v>431</v>
      </c>
      <c r="D413" s="2399"/>
      <c r="E413" s="634">
        <v>0.53381365637175948</v>
      </c>
      <c r="F413" s="493"/>
      <c r="G413" s="493"/>
      <c r="H413" s="2399" t="s">
        <v>431</v>
      </c>
      <c r="I413" s="2399"/>
      <c r="J413" s="635">
        <v>0.45315808940924474</v>
      </c>
      <c r="K413" s="493"/>
      <c r="L413" s="493"/>
      <c r="M413" s="2399" t="s">
        <v>434</v>
      </c>
      <c r="N413" s="2399"/>
      <c r="O413" s="636">
        <v>-0.3787773864653296</v>
      </c>
      <c r="P413" s="493"/>
      <c r="Q413" s="493"/>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439"/>
      <c r="C414" s="2398" t="s">
        <v>354</v>
      </c>
      <c r="D414" s="2399"/>
      <c r="E414" s="634">
        <v>0.53197608988391965</v>
      </c>
      <c r="F414" s="493"/>
      <c r="G414" s="493"/>
      <c r="H414" s="2399" t="s">
        <v>204</v>
      </c>
      <c r="I414" s="2399"/>
      <c r="J414" s="635">
        <v>0.41966040030724039</v>
      </c>
      <c r="K414" s="493"/>
      <c r="L414" s="493"/>
      <c r="M414" s="2399" t="s">
        <v>356</v>
      </c>
      <c r="N414" s="2399"/>
      <c r="O414" s="636">
        <v>0.37028919493681656</v>
      </c>
      <c r="P414" s="493"/>
      <c r="Q414" s="493"/>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439"/>
      <c r="C415" s="2398" t="s">
        <v>432</v>
      </c>
      <c r="D415" s="2399"/>
      <c r="E415" s="634">
        <v>0.47581074950610075</v>
      </c>
      <c r="F415" s="493"/>
      <c r="G415" s="493"/>
      <c r="H415" s="2399" t="s">
        <v>433</v>
      </c>
      <c r="I415" s="2399"/>
      <c r="J415" s="635">
        <v>0.40446950547249066</v>
      </c>
      <c r="K415" s="493"/>
      <c r="L415" s="493"/>
      <c r="M415" s="2399" t="s">
        <v>354</v>
      </c>
      <c r="N415" s="2399"/>
      <c r="O415" s="636">
        <v>0.34300044154124532</v>
      </c>
      <c r="P415" s="493"/>
      <c r="Q415" s="493"/>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439"/>
      <c r="C416" s="2398" t="s">
        <v>433</v>
      </c>
      <c r="D416" s="2399"/>
      <c r="E416" s="634">
        <v>0.45736948761124679</v>
      </c>
      <c r="F416" s="493"/>
      <c r="G416" s="493"/>
      <c r="H416" s="2399" t="s">
        <v>435</v>
      </c>
      <c r="I416" s="2399"/>
      <c r="J416" s="635">
        <v>0.40345537253353775</v>
      </c>
      <c r="K416" s="493"/>
      <c r="L416" s="493"/>
      <c r="M416" s="2399" t="s">
        <v>204</v>
      </c>
      <c r="N416" s="2399"/>
      <c r="O416" s="636">
        <v>0.34166336036909578</v>
      </c>
      <c r="P416" s="493"/>
      <c r="Q416" s="493"/>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439"/>
      <c r="C417" s="2398" t="s">
        <v>204</v>
      </c>
      <c r="D417" s="2399"/>
      <c r="E417" s="634">
        <v>0.45386786854887079</v>
      </c>
      <c r="F417" s="493"/>
      <c r="G417" s="493"/>
      <c r="H417" s="2399" t="s">
        <v>354</v>
      </c>
      <c r="I417" s="2399"/>
      <c r="J417" s="635">
        <v>0.37684937244694827</v>
      </c>
      <c r="K417" s="493"/>
      <c r="L417" s="493"/>
      <c r="M417" s="2399" t="s">
        <v>436</v>
      </c>
      <c r="N417" s="2399"/>
      <c r="O417" s="636">
        <v>0.33942214405370413</v>
      </c>
      <c r="P417" s="493"/>
      <c r="Q417" s="493"/>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439"/>
      <c r="C418" s="2398" t="s">
        <v>437</v>
      </c>
      <c r="D418" s="2399"/>
      <c r="E418" s="634">
        <v>-0.43815215206957409</v>
      </c>
      <c r="F418" s="493"/>
      <c r="G418" s="493"/>
      <c r="H418" s="2399" t="s">
        <v>437</v>
      </c>
      <c r="I418" s="2399"/>
      <c r="J418" s="635">
        <v>-0.34223801275970822</v>
      </c>
      <c r="K418" s="493"/>
      <c r="L418" s="493"/>
      <c r="M418" s="2399" t="s">
        <v>426</v>
      </c>
      <c r="N418" s="2399"/>
      <c r="O418" s="636">
        <v>-0.33927430030239719</v>
      </c>
      <c r="P418" s="493"/>
      <c r="Q418" s="493"/>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439"/>
      <c r="C419" s="2398" t="s">
        <v>438</v>
      </c>
      <c r="D419" s="2399"/>
      <c r="E419" s="634">
        <v>0.43275202270348734</v>
      </c>
      <c r="F419" s="493"/>
      <c r="G419" s="493"/>
      <c r="H419" s="2399" t="s">
        <v>436</v>
      </c>
      <c r="I419" s="2399"/>
      <c r="J419" s="635">
        <v>-0.32967773006237322</v>
      </c>
      <c r="K419" s="493"/>
      <c r="L419" s="493"/>
      <c r="M419" s="2399" t="s">
        <v>439</v>
      </c>
      <c r="N419" s="2399"/>
      <c r="O419" s="636">
        <v>-0.30259480077146722</v>
      </c>
      <c r="P419" s="493"/>
      <c r="Q419" s="493"/>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439"/>
      <c r="C420" s="2398" t="s">
        <v>440</v>
      </c>
      <c r="D420" s="2399"/>
      <c r="E420" s="634">
        <v>0.41614579671721036</v>
      </c>
      <c r="F420" s="493"/>
      <c r="G420" s="493"/>
      <c r="H420" s="2399" t="s">
        <v>423</v>
      </c>
      <c r="I420" s="2399"/>
      <c r="J420" s="635">
        <v>0.32480856241846112</v>
      </c>
      <c r="K420" s="493"/>
      <c r="L420" s="493"/>
      <c r="M420" s="2399" t="s">
        <v>358</v>
      </c>
      <c r="N420" s="2399"/>
      <c r="O420" s="636">
        <v>0.29246292269275953</v>
      </c>
      <c r="P420" s="493"/>
      <c r="Q420" s="493"/>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439"/>
      <c r="C421" s="2398" t="s">
        <v>441</v>
      </c>
      <c r="D421" s="2399"/>
      <c r="E421" s="634">
        <v>0.41427749778706241</v>
      </c>
      <c r="F421" s="493"/>
      <c r="G421" s="493"/>
      <c r="H421" s="2399" t="s">
        <v>216</v>
      </c>
      <c r="I421" s="2399"/>
      <c r="J421" s="635">
        <v>0.32345816013467432</v>
      </c>
      <c r="K421" s="493"/>
      <c r="L421" s="493"/>
      <c r="M421" s="2399" t="s">
        <v>442</v>
      </c>
      <c r="N421" s="2399"/>
      <c r="O421" s="636">
        <v>0.27956006406189537</v>
      </c>
      <c r="P421" s="493"/>
      <c r="Q421" s="493"/>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439"/>
      <c r="C422" s="2398" t="s">
        <v>443</v>
      </c>
      <c r="D422" s="2399"/>
      <c r="E422" s="634">
        <v>0.37429861874197645</v>
      </c>
      <c r="F422" s="493"/>
      <c r="G422" s="493"/>
      <c r="H422" s="2399" t="s">
        <v>438</v>
      </c>
      <c r="I422" s="2399"/>
      <c r="J422" s="635">
        <v>0.29479871290564647</v>
      </c>
      <c r="K422" s="493"/>
      <c r="L422" s="493"/>
      <c r="M422" s="2399" t="s">
        <v>444</v>
      </c>
      <c r="N422" s="2399"/>
      <c r="O422" s="636">
        <v>-0.27922400188363466</v>
      </c>
      <c r="P422" s="493"/>
      <c r="Q422" s="493"/>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439"/>
      <c r="C423" s="2398" t="s">
        <v>445</v>
      </c>
      <c r="D423" s="2399"/>
      <c r="E423" s="634">
        <v>0.35183651090565804</v>
      </c>
      <c r="F423" s="493"/>
      <c r="G423" s="493"/>
      <c r="H423" s="2399" t="s">
        <v>446</v>
      </c>
      <c r="I423" s="2399"/>
      <c r="J423" s="635">
        <v>0.27303881951741898</v>
      </c>
      <c r="K423" s="493"/>
      <c r="L423" s="493"/>
      <c r="M423" s="2399" t="s">
        <v>445</v>
      </c>
      <c r="N423" s="2399"/>
      <c r="O423" s="636">
        <v>0.27449544828635353</v>
      </c>
      <c r="P423" s="493"/>
      <c r="Q423" s="493"/>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439"/>
      <c r="C424" s="2398" t="s">
        <v>221</v>
      </c>
      <c r="D424" s="2399"/>
      <c r="E424" s="634">
        <v>-0.3509515062111308</v>
      </c>
      <c r="F424" s="493"/>
      <c r="G424" s="493"/>
      <c r="H424" s="2399" t="s">
        <v>447</v>
      </c>
      <c r="I424" s="2399"/>
      <c r="J424" s="635">
        <v>-0.25902175548463008</v>
      </c>
      <c r="K424" s="493"/>
      <c r="L424" s="493"/>
      <c r="M424" s="2399" t="s">
        <v>424</v>
      </c>
      <c r="N424" s="2399"/>
      <c r="O424" s="636">
        <v>0.27129099528811201</v>
      </c>
      <c r="P424" s="493"/>
      <c r="Q424" s="493"/>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439"/>
      <c r="C425" s="2398" t="s">
        <v>435</v>
      </c>
      <c r="D425" s="2399"/>
      <c r="E425" s="634">
        <v>0.32852013727287532</v>
      </c>
      <c r="F425" s="493"/>
      <c r="G425" s="493"/>
      <c r="H425" s="2399" t="s">
        <v>448</v>
      </c>
      <c r="I425" s="2399"/>
      <c r="J425" s="635">
        <v>-0.24999795241684747</v>
      </c>
      <c r="K425" s="493"/>
      <c r="L425" s="493"/>
      <c r="M425" s="2399" t="s">
        <v>437</v>
      </c>
      <c r="N425" s="2399"/>
      <c r="O425" s="636">
        <v>-0.2465736943265591</v>
      </c>
      <c r="P425" s="493"/>
      <c r="Q425" s="493"/>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439"/>
      <c r="C426" s="2398" t="s">
        <v>216</v>
      </c>
      <c r="D426" s="2399"/>
      <c r="E426" s="634">
        <v>0.30962079588760438</v>
      </c>
      <c r="F426" s="493"/>
      <c r="G426" s="493"/>
      <c r="H426" s="2399" t="s">
        <v>221</v>
      </c>
      <c r="I426" s="2399"/>
      <c r="J426" s="635">
        <v>-0.22891056516077557</v>
      </c>
      <c r="K426" s="493"/>
      <c r="L426" s="493"/>
      <c r="M426" s="2399" t="s">
        <v>449</v>
      </c>
      <c r="N426" s="2399"/>
      <c r="O426" s="636">
        <v>-0.24480740160145195</v>
      </c>
      <c r="P426" s="493"/>
      <c r="Q426" s="493"/>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439"/>
      <c r="C427" s="2398" t="s">
        <v>450</v>
      </c>
      <c r="D427" s="2399"/>
      <c r="E427" s="634">
        <v>0.27898566589950347</v>
      </c>
      <c r="F427" s="493"/>
      <c r="G427" s="493"/>
      <c r="H427" s="2399" t="s">
        <v>451</v>
      </c>
      <c r="I427" s="2399"/>
      <c r="J427" s="635">
        <v>-0.22671667969378695</v>
      </c>
      <c r="K427" s="493"/>
      <c r="L427" s="493"/>
      <c r="M427" s="2399" t="s">
        <v>440</v>
      </c>
      <c r="N427" s="2399"/>
      <c r="O427" s="636">
        <v>0.24013548395645312</v>
      </c>
      <c r="P427" s="493"/>
      <c r="Q427" s="493"/>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439"/>
      <c r="C428" s="2398" t="s">
        <v>446</v>
      </c>
      <c r="D428" s="2399"/>
      <c r="E428" s="634">
        <v>0.26914259991307821</v>
      </c>
      <c r="F428" s="493"/>
      <c r="G428" s="493"/>
      <c r="H428" s="2399" t="s">
        <v>452</v>
      </c>
      <c r="I428" s="2399"/>
      <c r="J428" s="635">
        <v>-0.22058602032006125</v>
      </c>
      <c r="K428" s="493"/>
      <c r="L428" s="493"/>
      <c r="M428" s="2399" t="s">
        <v>221</v>
      </c>
      <c r="N428" s="2399"/>
      <c r="O428" s="636">
        <v>-0.21296833405498428</v>
      </c>
      <c r="P428" s="493"/>
      <c r="Q428" s="493"/>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439"/>
      <c r="C429" s="2398" t="s">
        <v>434</v>
      </c>
      <c r="D429" s="2399"/>
      <c r="E429" s="634">
        <v>-0.25378640453295487</v>
      </c>
      <c r="F429" s="493"/>
      <c r="G429" s="493"/>
      <c r="H429" s="2399" t="s">
        <v>453</v>
      </c>
      <c r="I429" s="2399"/>
      <c r="J429" s="635">
        <v>-0.21780487653457509</v>
      </c>
      <c r="K429" s="493"/>
      <c r="L429" s="493"/>
      <c r="M429" s="2399" t="s">
        <v>443</v>
      </c>
      <c r="N429" s="2399"/>
      <c r="O429" s="636">
        <v>0.21163077424549293</v>
      </c>
      <c r="P429" s="493"/>
      <c r="Q429" s="493"/>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439"/>
      <c r="C430" s="2398" t="s">
        <v>213</v>
      </c>
      <c r="D430" s="2399"/>
      <c r="E430" s="634">
        <v>0.22333078426810371</v>
      </c>
      <c r="F430" s="493"/>
      <c r="G430" s="493"/>
      <c r="H430" s="2399" t="s">
        <v>454</v>
      </c>
      <c r="I430" s="2399"/>
      <c r="J430" s="635">
        <v>-0.2120192821636521</v>
      </c>
      <c r="K430" s="493"/>
      <c r="L430" s="493"/>
      <c r="M430" s="2399" t="s">
        <v>455</v>
      </c>
      <c r="N430" s="2399"/>
      <c r="O430" s="636">
        <v>-0.19989979309048031</v>
      </c>
      <c r="P430" s="493"/>
      <c r="Q430" s="493"/>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439"/>
      <c r="C431" s="2398" t="s">
        <v>442</v>
      </c>
      <c r="D431" s="2399"/>
      <c r="E431" s="634">
        <v>-0.18585426082783155</v>
      </c>
      <c r="F431" s="493"/>
      <c r="G431" s="493"/>
      <c r="H431" s="2399" t="s">
        <v>442</v>
      </c>
      <c r="I431" s="2399"/>
      <c r="J431" s="635">
        <v>-0.20587674726129496</v>
      </c>
      <c r="K431" s="493"/>
      <c r="L431" s="493"/>
      <c r="M431" s="2399" t="s">
        <v>456</v>
      </c>
      <c r="N431" s="2399"/>
      <c r="O431" s="636">
        <v>-0.18204443024472441</v>
      </c>
      <c r="P431" s="493"/>
      <c r="Q431" s="493"/>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439"/>
      <c r="C432" s="2398" t="s">
        <v>430</v>
      </c>
      <c r="D432" s="2399"/>
      <c r="E432" s="634">
        <v>-0.18430701415226233</v>
      </c>
      <c r="F432" s="493"/>
      <c r="G432" s="493"/>
      <c r="H432" s="2399" t="s">
        <v>457</v>
      </c>
      <c r="I432" s="2399"/>
      <c r="J432" s="635">
        <v>-0.18891197281661276</v>
      </c>
      <c r="K432" s="493"/>
      <c r="L432" s="493"/>
      <c r="M432" s="2399" t="s">
        <v>441</v>
      </c>
      <c r="N432" s="2399"/>
      <c r="O432" s="636">
        <v>0.18127101750174318</v>
      </c>
      <c r="P432" s="493"/>
      <c r="Q432" s="493"/>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439"/>
      <c r="C433" s="2398" t="s">
        <v>458</v>
      </c>
      <c r="D433" s="2399"/>
      <c r="E433" s="634">
        <v>0.17754031693589564</v>
      </c>
      <c r="F433" s="493"/>
      <c r="G433" s="493"/>
      <c r="H433" s="2399" t="s">
        <v>458</v>
      </c>
      <c r="I433" s="2399"/>
      <c r="J433" s="635">
        <v>0.18863997127788898</v>
      </c>
      <c r="K433" s="493"/>
      <c r="L433" s="493"/>
      <c r="M433" s="2399" t="s">
        <v>428</v>
      </c>
      <c r="N433" s="2399"/>
      <c r="O433" s="636">
        <v>0.17967004361591182</v>
      </c>
      <c r="P433" s="493"/>
      <c r="Q433" s="493"/>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439"/>
      <c r="C434" s="2398" t="s">
        <v>459</v>
      </c>
      <c r="D434" s="2399"/>
      <c r="E434" s="634">
        <v>0.17463165871117248</v>
      </c>
      <c r="F434" s="493"/>
      <c r="G434" s="493"/>
      <c r="H434" s="2399" t="s">
        <v>460</v>
      </c>
      <c r="I434" s="2399"/>
      <c r="J434" s="635">
        <v>-0.18766766558225337</v>
      </c>
      <c r="K434" s="493"/>
      <c r="L434" s="493"/>
      <c r="M434" s="2399" t="s">
        <v>461</v>
      </c>
      <c r="N434" s="2399"/>
      <c r="O434" s="636">
        <v>-0.17364748108099962</v>
      </c>
      <c r="P434" s="493"/>
      <c r="Q434" s="493"/>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439"/>
      <c r="C435" s="2398" t="s">
        <v>457</v>
      </c>
      <c r="D435" s="2399"/>
      <c r="E435" s="634">
        <v>-0.17185454399671432</v>
      </c>
      <c r="F435" s="493"/>
      <c r="G435" s="493"/>
      <c r="H435" s="2399" t="s">
        <v>443</v>
      </c>
      <c r="I435" s="2399"/>
      <c r="J435" s="635">
        <v>0.18643936966904975</v>
      </c>
      <c r="K435" s="493"/>
      <c r="L435" s="493"/>
      <c r="M435" s="2399" t="s">
        <v>462</v>
      </c>
      <c r="N435" s="2399"/>
      <c r="O435" s="636">
        <v>0.17359296389133372</v>
      </c>
      <c r="P435" s="493"/>
      <c r="Q435" s="493"/>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439"/>
      <c r="C436" s="2398" t="s">
        <v>436</v>
      </c>
      <c r="D436" s="2399"/>
      <c r="E436" s="634">
        <v>-0.1500902501140437</v>
      </c>
      <c r="F436" s="493"/>
      <c r="G436" s="493"/>
      <c r="H436" s="2399" t="s">
        <v>388</v>
      </c>
      <c r="I436" s="2399"/>
      <c r="J436" s="635">
        <v>-0.18238983653516844</v>
      </c>
      <c r="K436" s="493"/>
      <c r="L436" s="493"/>
      <c r="M436" s="2399" t="s">
        <v>213</v>
      </c>
      <c r="N436" s="2399"/>
      <c r="O436" s="636">
        <v>0.16905589693785592</v>
      </c>
      <c r="P436" s="493"/>
      <c r="Q436" s="493"/>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439"/>
      <c r="C437" s="2398" t="s">
        <v>463</v>
      </c>
      <c r="D437" s="2399"/>
      <c r="E437" s="634">
        <v>0.13761574975645555</v>
      </c>
      <c r="F437" s="493"/>
      <c r="G437" s="493"/>
      <c r="H437" s="2399" t="s">
        <v>213</v>
      </c>
      <c r="I437" s="2399"/>
      <c r="J437" s="635">
        <v>0.17085430007853206</v>
      </c>
      <c r="K437" s="493"/>
      <c r="L437" s="493"/>
      <c r="M437" s="2399" t="s">
        <v>450</v>
      </c>
      <c r="N437" s="2399"/>
      <c r="O437" s="636">
        <v>0.162941322164049</v>
      </c>
      <c r="P437" s="493"/>
      <c r="Q437" s="493"/>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439"/>
      <c r="C438" s="2398" t="s">
        <v>464</v>
      </c>
      <c r="D438" s="2399"/>
      <c r="E438" s="634">
        <v>0.13723313430601541</v>
      </c>
      <c r="F438" s="493"/>
      <c r="G438" s="493"/>
      <c r="H438" s="2399" t="s">
        <v>465</v>
      </c>
      <c r="I438" s="2399"/>
      <c r="J438" s="635">
        <v>-0.16866351901196933</v>
      </c>
      <c r="K438" s="493"/>
      <c r="L438" s="493"/>
      <c r="M438" s="2399" t="s">
        <v>466</v>
      </c>
      <c r="N438" s="2399"/>
      <c r="O438" s="636">
        <v>-0.16123975992384537</v>
      </c>
      <c r="P438" s="493"/>
      <c r="Q438" s="493"/>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439"/>
      <c r="C439" s="2398" t="s">
        <v>356</v>
      </c>
      <c r="D439" s="2399"/>
      <c r="E439" s="634">
        <v>0.11984770674040078</v>
      </c>
      <c r="F439" s="493"/>
      <c r="G439" s="493"/>
      <c r="H439" s="2399" t="s">
        <v>429</v>
      </c>
      <c r="I439" s="2399"/>
      <c r="J439" s="635">
        <v>-0.16643383515740728</v>
      </c>
      <c r="K439" s="493"/>
      <c r="L439" s="493"/>
      <c r="M439" s="2399" t="s">
        <v>432</v>
      </c>
      <c r="N439" s="2399"/>
      <c r="O439" s="636">
        <v>0.15448727572687709</v>
      </c>
      <c r="P439" s="493"/>
      <c r="Q439" s="493"/>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439"/>
      <c r="C440" s="2398" t="s">
        <v>449</v>
      </c>
      <c r="D440" s="2399"/>
      <c r="E440" s="634">
        <v>-0.11299341832883668</v>
      </c>
      <c r="F440" s="493"/>
      <c r="G440" s="493"/>
      <c r="H440" s="2399" t="s">
        <v>450</v>
      </c>
      <c r="I440" s="2399"/>
      <c r="J440" s="635">
        <v>0.16092340185900583</v>
      </c>
      <c r="K440" s="493"/>
      <c r="L440" s="493"/>
      <c r="M440" s="2399" t="s">
        <v>216</v>
      </c>
      <c r="N440" s="2399"/>
      <c r="O440" s="636">
        <v>0.15351127272386203</v>
      </c>
      <c r="P440" s="493"/>
      <c r="Q440" s="493"/>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439"/>
      <c r="C441" s="2398" t="s">
        <v>235</v>
      </c>
      <c r="D441" s="2399"/>
      <c r="E441" s="634">
        <v>0.11250247071460649</v>
      </c>
      <c r="F441" s="493"/>
      <c r="G441" s="493"/>
      <c r="H441" s="2399" t="s">
        <v>467</v>
      </c>
      <c r="I441" s="2399"/>
      <c r="J441" s="635">
        <v>-0.16083039450238887</v>
      </c>
      <c r="K441" s="493"/>
      <c r="L441" s="493"/>
      <c r="M441" s="2399" t="s">
        <v>438</v>
      </c>
      <c r="N441" s="2399"/>
      <c r="O441" s="636">
        <v>0.14177729458837932</v>
      </c>
      <c r="P441" s="493"/>
      <c r="Q441" s="493"/>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439"/>
      <c r="C442" s="2398" t="s">
        <v>468</v>
      </c>
      <c r="D442" s="2399"/>
      <c r="E442" s="634">
        <v>0.11046872371779203</v>
      </c>
      <c r="F442" s="493"/>
      <c r="G442" s="493"/>
      <c r="H442" s="2399" t="s">
        <v>469</v>
      </c>
      <c r="I442" s="2399"/>
      <c r="J442" s="635">
        <v>-0.14927982100123016</v>
      </c>
      <c r="K442" s="493"/>
      <c r="L442" s="493"/>
      <c r="M442" s="2399" t="s">
        <v>447</v>
      </c>
      <c r="N442" s="2399"/>
      <c r="O442" s="636">
        <v>0.13771423377883643</v>
      </c>
      <c r="P442" s="493"/>
      <c r="Q442" s="493"/>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439"/>
      <c r="C443" s="2398" t="s">
        <v>470</v>
      </c>
      <c r="D443" s="2399"/>
      <c r="E443" s="634">
        <v>0.10933610212260543</v>
      </c>
      <c r="F443" s="493"/>
      <c r="G443" s="493"/>
      <c r="H443" s="2399" t="s">
        <v>434</v>
      </c>
      <c r="I443" s="2399"/>
      <c r="J443" s="635">
        <v>-0.14689598286154848</v>
      </c>
      <c r="K443" s="493"/>
      <c r="L443" s="493"/>
      <c r="M443" s="2399" t="s">
        <v>451</v>
      </c>
      <c r="N443" s="2399"/>
      <c r="O443" s="636">
        <v>0.13638724083240392</v>
      </c>
      <c r="P443" s="493"/>
      <c r="Q443" s="493"/>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439"/>
      <c r="C444" s="2398" t="s">
        <v>471</v>
      </c>
      <c r="D444" s="2399"/>
      <c r="E444" s="634">
        <v>7.8781806312591324E-2</v>
      </c>
      <c r="F444" s="493"/>
      <c r="G444" s="493"/>
      <c r="H444" s="2399" t="s">
        <v>472</v>
      </c>
      <c r="I444" s="2399"/>
      <c r="J444" s="635">
        <v>-0.14565340009122224</v>
      </c>
      <c r="K444" s="493"/>
      <c r="L444" s="493"/>
      <c r="M444" s="2399" t="s">
        <v>469</v>
      </c>
      <c r="N444" s="2399"/>
      <c r="O444" s="636">
        <v>0.13530160799723639</v>
      </c>
      <c r="P444" s="493"/>
      <c r="Q444" s="493"/>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439"/>
      <c r="C445" s="2398" t="s">
        <v>455</v>
      </c>
      <c r="D445" s="2399"/>
      <c r="E445" s="634">
        <v>-7.7102786449486579E-2</v>
      </c>
      <c r="F445" s="493"/>
      <c r="G445" s="493"/>
      <c r="H445" s="2399" t="s">
        <v>445</v>
      </c>
      <c r="I445" s="2399"/>
      <c r="J445" s="635">
        <v>0.143846157442065</v>
      </c>
      <c r="K445" s="493"/>
      <c r="L445" s="493"/>
      <c r="M445" s="2399" t="s">
        <v>473</v>
      </c>
      <c r="N445" s="2399"/>
      <c r="O445" s="636">
        <v>-0.12903707281528301</v>
      </c>
      <c r="P445" s="493"/>
      <c r="Q445" s="493"/>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398" t="s">
        <v>474</v>
      </c>
      <c r="D446" s="2399"/>
      <c r="E446" s="634">
        <v>-7.5630812172110151E-2</v>
      </c>
      <c r="F446" s="493"/>
      <c r="G446" s="493"/>
      <c r="H446" s="2399" t="s">
        <v>475</v>
      </c>
      <c r="I446" s="2399"/>
      <c r="J446" s="635">
        <v>-0.13877958937050464</v>
      </c>
      <c r="K446" s="493"/>
      <c r="L446" s="493"/>
      <c r="M446" s="2399" t="s">
        <v>467</v>
      </c>
      <c r="N446" s="2399"/>
      <c r="O446" s="636">
        <v>0.1218999937318591</v>
      </c>
      <c r="P446" s="493"/>
      <c r="Q446" s="493"/>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398" t="s">
        <v>476</v>
      </c>
      <c r="D447" s="2399"/>
      <c r="E447" s="634">
        <v>7.3629896781280305E-2</v>
      </c>
      <c r="F447" s="493"/>
      <c r="G447" s="493"/>
      <c r="H447" s="2399" t="s">
        <v>439</v>
      </c>
      <c r="I447" s="2399"/>
      <c r="J447" s="635">
        <v>-0.13711489967341009</v>
      </c>
      <c r="K447" s="493"/>
      <c r="L447" s="493"/>
      <c r="M447" s="2399" t="s">
        <v>235</v>
      </c>
      <c r="N447" s="2399"/>
      <c r="O447" s="636">
        <v>0.12065195289060282</v>
      </c>
      <c r="P447" s="493"/>
      <c r="Q447" s="493"/>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398" t="s">
        <v>477</v>
      </c>
      <c r="D448" s="2399"/>
      <c r="E448" s="634">
        <v>6.8195774160675529E-2</v>
      </c>
      <c r="F448" s="493"/>
      <c r="G448" s="493"/>
      <c r="H448" s="2399" t="s">
        <v>441</v>
      </c>
      <c r="I448" s="2399"/>
      <c r="J448" s="635">
        <v>0.13600983263811345</v>
      </c>
      <c r="K448" s="493"/>
      <c r="L448" s="493"/>
      <c r="M448" s="2399" t="s">
        <v>464</v>
      </c>
      <c r="N448" s="2399"/>
      <c r="O448" s="636">
        <v>0.12029080783942452</v>
      </c>
      <c r="P448" s="493"/>
      <c r="Q448" s="493"/>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398" t="s">
        <v>478</v>
      </c>
      <c r="D449" s="2399"/>
      <c r="E449" s="634">
        <v>6.7888199601272639E-2</v>
      </c>
      <c r="F449" s="493"/>
      <c r="G449" s="493"/>
      <c r="H449" s="2399" t="s">
        <v>479</v>
      </c>
      <c r="I449" s="2399"/>
      <c r="J449" s="635">
        <v>-0.13112939736031071</v>
      </c>
      <c r="K449" s="493"/>
      <c r="L449" s="493"/>
      <c r="M449" s="2399" t="s">
        <v>480</v>
      </c>
      <c r="N449" s="2399"/>
      <c r="O449" s="636">
        <v>0.1202506717678872</v>
      </c>
      <c r="P449" s="493"/>
      <c r="Q449" s="493"/>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398" t="s">
        <v>481</v>
      </c>
      <c r="D450" s="2399"/>
      <c r="E450" s="634">
        <v>-6.7466617807164883E-2</v>
      </c>
      <c r="F450" s="493"/>
      <c r="G450" s="493"/>
      <c r="H450" s="2399" t="s">
        <v>430</v>
      </c>
      <c r="I450" s="2399"/>
      <c r="J450" s="635">
        <v>-0.12184680664910223</v>
      </c>
      <c r="K450" s="493"/>
      <c r="L450" s="493"/>
      <c r="M450" s="2399" t="s">
        <v>457</v>
      </c>
      <c r="N450" s="2399"/>
      <c r="O450" s="636">
        <v>-0.1123759802690774</v>
      </c>
      <c r="P450" s="493"/>
      <c r="Q450" s="493"/>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398" t="s">
        <v>482</v>
      </c>
      <c r="D451" s="2399"/>
      <c r="E451" s="634">
        <v>6.6024562543899823E-2</v>
      </c>
      <c r="F451" s="493"/>
      <c r="G451" s="493"/>
      <c r="H451" s="2399" t="s">
        <v>483</v>
      </c>
      <c r="I451" s="2399"/>
      <c r="J451" s="635">
        <v>-0.12142182034003203</v>
      </c>
      <c r="K451" s="493"/>
      <c r="L451" s="493"/>
      <c r="M451" s="2399" t="s">
        <v>388</v>
      </c>
      <c r="N451" s="2399"/>
      <c r="O451" s="636">
        <v>-0.1119080838771945</v>
      </c>
      <c r="P451" s="493"/>
      <c r="Q451" s="493"/>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398" t="s">
        <v>484</v>
      </c>
      <c r="D452" s="2399"/>
      <c r="E452" s="634">
        <v>5.6987322655456155E-2</v>
      </c>
      <c r="F452" s="493"/>
      <c r="G452" s="493"/>
      <c r="H452" s="2399" t="s">
        <v>449</v>
      </c>
      <c r="I452" s="2399"/>
      <c r="J452" s="635">
        <v>-0.12067452077584105</v>
      </c>
      <c r="K452" s="493"/>
      <c r="L452" s="493"/>
      <c r="M452" s="2399" t="s">
        <v>481</v>
      </c>
      <c r="N452" s="2399"/>
      <c r="O452" s="636">
        <v>-0.10811045269993932</v>
      </c>
      <c r="P452" s="493"/>
      <c r="Q452" s="493"/>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398" t="s">
        <v>485</v>
      </c>
      <c r="D453" s="2399"/>
      <c r="E453" s="634">
        <v>-5.6719832043253496E-2</v>
      </c>
      <c r="F453" s="493"/>
      <c r="G453" s="493"/>
      <c r="H453" s="2399" t="s">
        <v>459</v>
      </c>
      <c r="I453" s="2399"/>
      <c r="J453" s="635">
        <v>0.11863417892194408</v>
      </c>
      <c r="K453" s="493"/>
      <c r="L453" s="493"/>
      <c r="M453" s="2399" t="s">
        <v>458</v>
      </c>
      <c r="N453" s="2399"/>
      <c r="O453" s="636">
        <v>0.10306463436990455</v>
      </c>
      <c r="P453" s="493"/>
      <c r="Q453" s="493"/>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398" t="s">
        <v>486</v>
      </c>
      <c r="D454" s="2399"/>
      <c r="E454" s="634">
        <v>5.6112623124062067E-2</v>
      </c>
      <c r="F454" s="493"/>
      <c r="G454" s="493"/>
      <c r="H454" s="2399" t="s">
        <v>470</v>
      </c>
      <c r="I454" s="2399"/>
      <c r="J454" s="635">
        <v>0.10568191626307169</v>
      </c>
      <c r="K454" s="493"/>
      <c r="L454" s="493"/>
      <c r="M454" s="2399" t="s">
        <v>485</v>
      </c>
      <c r="N454" s="2399"/>
      <c r="O454" s="636">
        <v>-9.9433510872275671E-2</v>
      </c>
      <c r="P454" s="493"/>
      <c r="Q454" s="493"/>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398" t="s">
        <v>487</v>
      </c>
      <c r="D455" s="2399"/>
      <c r="E455" s="634">
        <v>-5.5718407978262725E-2</v>
      </c>
      <c r="F455" s="493"/>
      <c r="G455" s="493"/>
      <c r="H455" s="2399" t="s">
        <v>488</v>
      </c>
      <c r="I455" s="2399"/>
      <c r="J455" s="635">
        <v>-0.10252420033001046</v>
      </c>
      <c r="K455" s="493"/>
      <c r="L455" s="493"/>
      <c r="M455" s="2399" t="s">
        <v>448</v>
      </c>
      <c r="N455" s="2399"/>
      <c r="O455" s="636">
        <v>9.4030131146159213E-2</v>
      </c>
      <c r="P455" s="493"/>
      <c r="Q455" s="493"/>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398" t="s">
        <v>462</v>
      </c>
      <c r="D456" s="2399"/>
      <c r="E456" s="634">
        <v>-5.1365982280040544E-2</v>
      </c>
      <c r="F456" s="493"/>
      <c r="G456" s="493"/>
      <c r="H456" s="2399" t="s">
        <v>489</v>
      </c>
      <c r="I456" s="2399"/>
      <c r="J456" s="635">
        <v>-0.10116176297313395</v>
      </c>
      <c r="K456" s="493"/>
      <c r="L456" s="493"/>
      <c r="M456" s="2399" t="s">
        <v>486</v>
      </c>
      <c r="N456" s="2399"/>
      <c r="O456" s="636">
        <v>8.8097009555676148E-2</v>
      </c>
      <c r="P456" s="493"/>
      <c r="Q456" s="493"/>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398" t="s">
        <v>473</v>
      </c>
      <c r="D457" s="2399"/>
      <c r="E457" s="634">
        <v>-5.1148539697569592E-2</v>
      </c>
      <c r="F457" s="493"/>
      <c r="G457" s="493"/>
      <c r="H457" s="2399" t="s">
        <v>468</v>
      </c>
      <c r="I457" s="2399"/>
      <c r="J457" s="635">
        <v>9.6529353096651158E-2</v>
      </c>
      <c r="K457" s="493"/>
      <c r="L457" s="493"/>
      <c r="M457" s="2399" t="s">
        <v>435</v>
      </c>
      <c r="N457" s="2399"/>
      <c r="O457" s="636">
        <v>8.6480164166869794E-2</v>
      </c>
      <c r="P457" s="493"/>
      <c r="Q457" s="493"/>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398" t="s">
        <v>490</v>
      </c>
      <c r="D458" s="2399"/>
      <c r="E458" s="634">
        <v>4.5864112197496476E-2</v>
      </c>
      <c r="F458" s="493"/>
      <c r="G458" s="493"/>
      <c r="H458" s="2399" t="s">
        <v>491</v>
      </c>
      <c r="I458" s="2399"/>
      <c r="J458" s="635">
        <v>-9.2387562854643224E-2</v>
      </c>
      <c r="K458" s="493"/>
      <c r="L458" s="493"/>
      <c r="M458" s="2399" t="s">
        <v>460</v>
      </c>
      <c r="N458" s="2399"/>
      <c r="O458" s="636">
        <v>8.6217072244870199E-2</v>
      </c>
      <c r="P458" s="493"/>
      <c r="Q458" s="493"/>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398" t="s">
        <v>492</v>
      </c>
      <c r="D459" s="2399"/>
      <c r="E459" s="634">
        <v>-4.5336349228160128E-2</v>
      </c>
      <c r="F459" s="493"/>
      <c r="G459" s="493"/>
      <c r="H459" s="2399" t="s">
        <v>401</v>
      </c>
      <c r="I459" s="2399"/>
      <c r="J459" s="635">
        <v>-8.8886502876245693E-2</v>
      </c>
      <c r="K459" s="493"/>
      <c r="L459" s="493"/>
      <c r="M459" s="2399" t="s">
        <v>474</v>
      </c>
      <c r="N459" s="2399"/>
      <c r="O459" s="636">
        <v>-8.3018928374219966E-2</v>
      </c>
      <c r="P459" s="493"/>
      <c r="Q459" s="493"/>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398" t="s">
        <v>461</v>
      </c>
      <c r="D460" s="2399"/>
      <c r="E460" s="634">
        <v>-4.309551824721207E-2</v>
      </c>
      <c r="F460" s="493"/>
      <c r="G460" s="493"/>
      <c r="H460" s="2399" t="s">
        <v>456</v>
      </c>
      <c r="I460" s="2399"/>
      <c r="J460" s="635">
        <v>-8.7994203560824227E-2</v>
      </c>
      <c r="K460" s="493"/>
      <c r="L460" s="493"/>
      <c r="M460" s="2399" t="s">
        <v>493</v>
      </c>
      <c r="N460" s="2399"/>
      <c r="O460" s="636">
        <v>8.2567991099476643E-2</v>
      </c>
      <c r="P460" s="493"/>
      <c r="Q460" s="493"/>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398" t="s">
        <v>494</v>
      </c>
      <c r="D461" s="2399"/>
      <c r="E461" s="634">
        <v>4.1539055202164651E-2</v>
      </c>
      <c r="F461" s="493"/>
      <c r="G461" s="493"/>
      <c r="H461" s="2399" t="s">
        <v>495</v>
      </c>
      <c r="I461" s="2399"/>
      <c r="J461" s="635">
        <v>-8.726404416864092E-2</v>
      </c>
      <c r="K461" s="493"/>
      <c r="L461" s="493"/>
      <c r="M461" s="2399" t="s">
        <v>446</v>
      </c>
      <c r="N461" s="2399"/>
      <c r="O461" s="636">
        <v>8.1226142501916759E-2</v>
      </c>
      <c r="P461" s="493"/>
      <c r="Q461" s="493"/>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398" t="s">
        <v>496</v>
      </c>
      <c r="D462" s="2399"/>
      <c r="E462" s="634">
        <v>-3.5389747266159573E-2</v>
      </c>
      <c r="F462" s="493"/>
      <c r="G462" s="493"/>
      <c r="H462" s="2399" t="s">
        <v>464</v>
      </c>
      <c r="I462" s="2399"/>
      <c r="J462" s="635">
        <v>7.7692152721509714E-2</v>
      </c>
      <c r="K462" s="493"/>
      <c r="L462" s="493"/>
      <c r="M462" s="2399" t="s">
        <v>472</v>
      </c>
      <c r="N462" s="2399"/>
      <c r="O462" s="636">
        <v>-8.1143122738908113E-2</v>
      </c>
      <c r="P462" s="493"/>
      <c r="Q462" s="493"/>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398" t="s">
        <v>497</v>
      </c>
      <c r="D463" s="2399"/>
      <c r="E463" s="634">
        <v>-3.2136447412153893E-2</v>
      </c>
      <c r="F463" s="493"/>
      <c r="G463" s="493"/>
      <c r="H463" s="2399" t="s">
        <v>235</v>
      </c>
      <c r="I463" s="2399"/>
      <c r="J463" s="635">
        <v>7.6629323822667544E-2</v>
      </c>
      <c r="K463" s="493"/>
      <c r="L463" s="493"/>
      <c r="M463" s="2399" t="s">
        <v>498</v>
      </c>
      <c r="N463" s="2399"/>
      <c r="O463" s="636">
        <v>8.0801111685681881E-2</v>
      </c>
      <c r="P463" s="493"/>
      <c r="Q463" s="493"/>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398" t="s">
        <v>499</v>
      </c>
      <c r="D464" s="2399"/>
      <c r="E464" s="634">
        <v>2.9765702955756142E-2</v>
      </c>
      <c r="F464" s="493"/>
      <c r="G464" s="493"/>
      <c r="H464" s="2399" t="s">
        <v>482</v>
      </c>
      <c r="I464" s="2399"/>
      <c r="J464" s="635">
        <v>7.5746177320676178E-2</v>
      </c>
      <c r="K464" s="493"/>
      <c r="L464" s="493"/>
      <c r="M464" s="2399" t="s">
        <v>465</v>
      </c>
      <c r="N464" s="2399"/>
      <c r="O464" s="636">
        <v>7.7498859691682451E-2</v>
      </c>
      <c r="P464" s="493"/>
      <c r="Q464" s="493"/>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398" t="s">
        <v>500</v>
      </c>
      <c r="D465" s="2399"/>
      <c r="E465" s="634">
        <v>-2.2861319710765198E-2</v>
      </c>
      <c r="F465" s="493"/>
      <c r="G465" s="493"/>
      <c r="H465" s="2399" t="s">
        <v>471</v>
      </c>
      <c r="I465" s="2399"/>
      <c r="J465" s="635">
        <v>6.8936859057860553E-2</v>
      </c>
      <c r="K465" s="493"/>
      <c r="L465" s="493"/>
      <c r="M465" s="2399" t="s">
        <v>492</v>
      </c>
      <c r="N465" s="2399"/>
      <c r="O465" s="636">
        <v>7.6780234990862631E-2</v>
      </c>
      <c r="P465" s="493"/>
      <c r="Q465" s="493"/>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398" t="s">
        <v>501</v>
      </c>
      <c r="D466" s="2399"/>
      <c r="E466" s="634">
        <v>-2.075346458442013E-2</v>
      </c>
      <c r="F466" s="493"/>
      <c r="G466" s="493"/>
      <c r="H466" s="2399" t="s">
        <v>476</v>
      </c>
      <c r="I466" s="2399"/>
      <c r="J466" s="635">
        <v>-6.8464279321595295E-2</v>
      </c>
      <c r="K466" s="493"/>
      <c r="L466" s="493"/>
      <c r="M466" s="2399" t="s">
        <v>463</v>
      </c>
      <c r="N466" s="2399"/>
      <c r="O466" s="636">
        <v>7.286817365788481E-2</v>
      </c>
      <c r="P466" s="493"/>
      <c r="Q466" s="493"/>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398" t="s">
        <v>498</v>
      </c>
      <c r="D467" s="2399"/>
      <c r="E467" s="634">
        <v>1.9694726775577012E-2</v>
      </c>
      <c r="F467" s="493"/>
      <c r="G467" s="493"/>
      <c r="H467" s="2399" t="s">
        <v>466</v>
      </c>
      <c r="I467" s="2399"/>
      <c r="J467" s="635">
        <v>-6.6990682235821053E-2</v>
      </c>
      <c r="K467" s="493"/>
      <c r="L467" s="493"/>
      <c r="M467" s="2399" t="s">
        <v>459</v>
      </c>
      <c r="N467" s="2399"/>
      <c r="O467" s="636">
        <v>6.8241352814929351E-2</v>
      </c>
      <c r="P467" s="493"/>
      <c r="Q467" s="493"/>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398" t="s">
        <v>388</v>
      </c>
      <c r="D468" s="2399"/>
      <c r="E468" s="634">
        <v>-1.6294222616678806E-2</v>
      </c>
      <c r="F468" s="493"/>
      <c r="G468" s="493"/>
      <c r="H468" s="2399" t="s">
        <v>356</v>
      </c>
      <c r="I468" s="2399"/>
      <c r="J468" s="635">
        <v>6.6696242760821867E-2</v>
      </c>
      <c r="K468" s="493"/>
      <c r="L468" s="493"/>
      <c r="M468" s="2399" t="s">
        <v>495</v>
      </c>
      <c r="N468" s="2399"/>
      <c r="O468" s="636">
        <v>6.8150807027082219E-2</v>
      </c>
      <c r="P468" s="493"/>
      <c r="Q468" s="493"/>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398" t="s">
        <v>502</v>
      </c>
      <c r="D469" s="2399"/>
      <c r="E469" s="634">
        <v>-1.4243269015038716E-2</v>
      </c>
      <c r="F469" s="493"/>
      <c r="G469" s="493"/>
      <c r="H469" s="2399" t="s">
        <v>480</v>
      </c>
      <c r="I469" s="2399"/>
      <c r="J469" s="635">
        <v>-5.8386224128478645E-2</v>
      </c>
      <c r="K469" s="493"/>
      <c r="L469" s="493"/>
      <c r="M469" s="2399" t="s">
        <v>491</v>
      </c>
      <c r="N469" s="2399"/>
      <c r="O469" s="636">
        <v>6.5859432997254705E-2</v>
      </c>
      <c r="P469" s="493"/>
      <c r="Q469" s="493"/>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398" t="s">
        <v>401</v>
      </c>
      <c r="D470" s="2399"/>
      <c r="E470" s="634">
        <v>1.3120956027279055E-2</v>
      </c>
      <c r="F470" s="493"/>
      <c r="G470" s="493"/>
      <c r="H470" s="2399" t="s">
        <v>444</v>
      </c>
      <c r="I470" s="2399"/>
      <c r="J470" s="635">
        <v>-5.5365291249197715E-2</v>
      </c>
      <c r="K470" s="493"/>
      <c r="L470" s="493"/>
      <c r="M470" s="2399" t="s">
        <v>496</v>
      </c>
      <c r="N470" s="2399"/>
      <c r="O470" s="636">
        <v>6.1940372265527059E-2</v>
      </c>
      <c r="P470" s="493"/>
      <c r="Q470" s="493"/>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398" t="s">
        <v>503</v>
      </c>
      <c r="D471" s="2399"/>
      <c r="E471" s="634">
        <v>-1.1560319551452234E-2</v>
      </c>
      <c r="F471" s="493"/>
      <c r="G471" s="493"/>
      <c r="H471" s="2399" t="s">
        <v>504</v>
      </c>
      <c r="I471" s="2399"/>
      <c r="J471" s="635">
        <v>-5.2990489712706416E-2</v>
      </c>
      <c r="K471" s="493"/>
      <c r="L471" s="493"/>
      <c r="M471" s="2399" t="s">
        <v>504</v>
      </c>
      <c r="N471" s="2399"/>
      <c r="O471" s="636">
        <v>-6.1436447226469702E-2</v>
      </c>
      <c r="P471" s="493"/>
      <c r="Q471" s="493"/>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398" t="s">
        <v>505</v>
      </c>
      <c r="D472" s="2399"/>
      <c r="E472" s="634">
        <v>1.0556551752569266E-2</v>
      </c>
      <c r="F472" s="493"/>
      <c r="G472" s="493"/>
      <c r="H472" s="2399" t="s">
        <v>484</v>
      </c>
      <c r="I472" s="2399"/>
      <c r="J472" s="635">
        <v>5.2830936376773795E-2</v>
      </c>
      <c r="K472" s="493"/>
      <c r="L472" s="493"/>
      <c r="M472" s="2399" t="s">
        <v>454</v>
      </c>
      <c r="N472" s="2399"/>
      <c r="O472" s="636">
        <v>6.0748369657209929E-2</v>
      </c>
      <c r="P472" s="493"/>
      <c r="Q472" s="493"/>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398" t="s">
        <v>480</v>
      </c>
      <c r="D473" s="2399"/>
      <c r="E473" s="634">
        <v>7.26534246245475E-3</v>
      </c>
      <c r="F473" s="493"/>
      <c r="G473" s="493"/>
      <c r="H473" s="2399" t="s">
        <v>487</v>
      </c>
      <c r="I473" s="2399"/>
      <c r="J473" s="635">
        <v>-5.0715096948899682E-2</v>
      </c>
      <c r="K473" s="493"/>
      <c r="L473" s="493"/>
      <c r="M473" s="2399" t="s">
        <v>401</v>
      </c>
      <c r="N473" s="2399"/>
      <c r="O473" s="636">
        <v>5.8591925375137022E-2</v>
      </c>
      <c r="P473" s="493"/>
      <c r="Q473" s="493"/>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398" t="s">
        <v>506</v>
      </c>
      <c r="D474" s="2399"/>
      <c r="E474" s="634">
        <v>5.7692533316974718E-3</v>
      </c>
      <c r="F474" s="493"/>
      <c r="G474" s="493"/>
      <c r="H474" s="2399" t="s">
        <v>478</v>
      </c>
      <c r="I474" s="2399"/>
      <c r="J474" s="635">
        <v>4.9929841757978495E-2</v>
      </c>
      <c r="K474" s="493"/>
      <c r="L474" s="493"/>
      <c r="M474" s="2399" t="s">
        <v>470</v>
      </c>
      <c r="N474" s="2399"/>
      <c r="O474" s="636">
        <v>4.9396347420652083E-2</v>
      </c>
      <c r="P474" s="493"/>
      <c r="Q474" s="493"/>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398" t="s">
        <v>507</v>
      </c>
      <c r="D475" s="2399"/>
      <c r="E475" s="634">
        <v>-5.1800798864454082E-3</v>
      </c>
      <c r="F475" s="493"/>
      <c r="G475" s="493"/>
      <c r="H475" s="2399" t="s">
        <v>462</v>
      </c>
      <c r="I475" s="2399"/>
      <c r="J475" s="635">
        <v>-4.7872186517891428E-2</v>
      </c>
      <c r="K475" s="493"/>
      <c r="L475" s="493"/>
      <c r="M475" s="2399" t="s">
        <v>502</v>
      </c>
      <c r="N475" s="2399"/>
      <c r="O475" s="636">
        <v>-4.6947182471124289E-2</v>
      </c>
      <c r="P475" s="493"/>
      <c r="Q475" s="493"/>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398" t="s">
        <v>508</v>
      </c>
      <c r="D476" s="2399"/>
      <c r="E476" s="634">
        <v>4.4056234347905083E-3</v>
      </c>
      <c r="F476" s="493"/>
      <c r="G476" s="493"/>
      <c r="H476" s="2399" t="s">
        <v>494</v>
      </c>
      <c r="I476" s="2399"/>
      <c r="J476" s="635">
        <v>4.7574385842505916E-2</v>
      </c>
      <c r="K476" s="493"/>
      <c r="L476" s="493"/>
      <c r="M476" s="2399" t="s">
        <v>482</v>
      </c>
      <c r="N476" s="2399"/>
      <c r="O476" s="636">
        <v>3.9255152113282572E-2</v>
      </c>
      <c r="P476" s="493"/>
      <c r="Q476" s="493"/>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398" t="s">
        <v>509</v>
      </c>
      <c r="D477" s="2399"/>
      <c r="E477" s="634">
        <v>-4.0580486882181724E-3</v>
      </c>
      <c r="F477" s="493"/>
      <c r="G477" s="493"/>
      <c r="H477" s="2399" t="s">
        <v>474</v>
      </c>
      <c r="I477" s="2399"/>
      <c r="J477" s="635">
        <v>-4.6759263300710292E-2</v>
      </c>
      <c r="K477" s="493"/>
      <c r="L477" s="493"/>
      <c r="M477" s="2399" t="s">
        <v>452</v>
      </c>
      <c r="N477" s="2399"/>
      <c r="O477" s="636">
        <v>-3.7237957389574333E-2</v>
      </c>
      <c r="P477" s="493"/>
      <c r="Q477" s="493"/>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398" t="s">
        <v>510</v>
      </c>
      <c r="D478" s="2399"/>
      <c r="E478" s="637">
        <v>9.6701198037659993E-4</v>
      </c>
      <c r="F478" s="493"/>
      <c r="G478" s="493"/>
      <c r="H478" s="2399" t="s">
        <v>461</v>
      </c>
      <c r="I478" s="2399"/>
      <c r="J478" s="635">
        <v>-4.4387840351594342E-2</v>
      </c>
      <c r="K478" s="493"/>
      <c r="L478" s="493"/>
      <c r="M478" s="2399" t="s">
        <v>468</v>
      </c>
      <c r="N478" s="2399"/>
      <c r="O478" s="636">
        <v>3.6806137188172453E-2</v>
      </c>
      <c r="P478" s="493"/>
      <c r="Q478" s="493"/>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398"/>
      <c r="D479" s="2399"/>
      <c r="E479" s="493"/>
      <c r="F479" s="493"/>
      <c r="G479" s="493"/>
      <c r="H479" s="2399" t="s">
        <v>498</v>
      </c>
      <c r="I479" s="2399"/>
      <c r="J479" s="635">
        <v>4.259818508936089E-2</v>
      </c>
      <c r="K479" s="493"/>
      <c r="L479" s="493"/>
      <c r="M479" s="2399" t="s">
        <v>479</v>
      </c>
      <c r="N479" s="2399"/>
      <c r="O479" s="636">
        <v>3.5906785234638465E-2</v>
      </c>
      <c r="P479" s="493"/>
      <c r="Q479" s="493"/>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398"/>
      <c r="D480" s="2399"/>
      <c r="E480" s="493"/>
      <c r="F480" s="493"/>
      <c r="G480" s="493"/>
      <c r="H480" s="2399" t="s">
        <v>497</v>
      </c>
      <c r="I480" s="2399"/>
      <c r="J480" s="635">
        <v>4.172616253915009E-2</v>
      </c>
      <c r="K480" s="493"/>
      <c r="L480" s="493"/>
      <c r="M480" s="2399" t="s">
        <v>476</v>
      </c>
      <c r="N480" s="2399"/>
      <c r="O480" s="636">
        <v>3.5351096890174766E-2</v>
      </c>
      <c r="P480" s="493"/>
      <c r="Q480" s="493"/>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398"/>
      <c r="D481" s="2399"/>
      <c r="E481" s="493"/>
      <c r="F481" s="493"/>
      <c r="G481" s="493"/>
      <c r="H481" s="2399" t="s">
        <v>486</v>
      </c>
      <c r="I481" s="2399"/>
      <c r="J481" s="635">
        <v>4.0861807228471811E-2</v>
      </c>
      <c r="K481" s="493"/>
      <c r="L481" s="493"/>
      <c r="M481" s="2399" t="s">
        <v>489</v>
      </c>
      <c r="N481" s="2399"/>
      <c r="O481" s="636">
        <v>3.4836947274159674E-2</v>
      </c>
      <c r="P481" s="493"/>
      <c r="Q481" s="493"/>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398" t="s">
        <v>238</v>
      </c>
      <c r="D482" s="2399"/>
      <c r="E482" s="2399"/>
      <c r="F482" s="493"/>
      <c r="G482" s="493"/>
      <c r="H482" s="2399" t="s">
        <v>496</v>
      </c>
      <c r="I482" s="2399"/>
      <c r="J482" s="635">
        <v>-4.0814726271991411E-2</v>
      </c>
      <c r="K482" s="493"/>
      <c r="L482" s="493"/>
      <c r="M482" s="2399" t="s">
        <v>500</v>
      </c>
      <c r="N482" s="2399"/>
      <c r="O482" s="636">
        <v>-3.4572416827465278E-2</v>
      </c>
      <c r="P482" s="493"/>
      <c r="Q482" s="493"/>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398"/>
      <c r="D483" s="2399"/>
      <c r="E483" s="616" t="s">
        <v>239</v>
      </c>
      <c r="F483" s="493"/>
      <c r="G483" s="493"/>
      <c r="H483" s="2399" t="s">
        <v>485</v>
      </c>
      <c r="I483" s="2399"/>
      <c r="J483" s="635">
        <v>-3.9481814974911517E-2</v>
      </c>
      <c r="K483" s="493"/>
      <c r="L483" s="493"/>
      <c r="M483" s="2399" t="s">
        <v>511</v>
      </c>
      <c r="N483" s="2399"/>
      <c r="O483" s="636">
        <v>3.1737078330778913E-2</v>
      </c>
      <c r="P483" s="493"/>
      <c r="Q483" s="493"/>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398" t="s">
        <v>221</v>
      </c>
      <c r="D484" s="2399"/>
      <c r="E484" s="631">
        <v>0.12316695971186138</v>
      </c>
      <c r="F484" s="493"/>
      <c r="G484" s="493"/>
      <c r="H484" s="2399" t="s">
        <v>493</v>
      </c>
      <c r="I484" s="2399"/>
      <c r="J484" s="635">
        <v>-3.758148644475362E-2</v>
      </c>
      <c r="K484" s="493"/>
      <c r="L484" s="493"/>
      <c r="M484" s="2399" t="s">
        <v>501</v>
      </c>
      <c r="N484" s="2399"/>
      <c r="O484" s="636">
        <v>3.165766799248039E-2</v>
      </c>
      <c r="P484" s="493"/>
      <c r="Q484" s="493"/>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398" t="s">
        <v>425</v>
      </c>
      <c r="D485" s="2399"/>
      <c r="E485" s="634">
        <v>0.34708148108846804</v>
      </c>
      <c r="F485" s="493"/>
      <c r="G485" s="493"/>
      <c r="H485" s="2399" t="s">
        <v>507</v>
      </c>
      <c r="I485" s="2399"/>
      <c r="J485" s="635">
        <v>-3.7426089751472678E-2</v>
      </c>
      <c r="K485" s="493"/>
      <c r="L485" s="493"/>
      <c r="M485" s="2399" t="s">
        <v>488</v>
      </c>
      <c r="N485" s="2399"/>
      <c r="O485" s="636">
        <v>-3.0469654557025778E-2</v>
      </c>
      <c r="P485" s="493"/>
      <c r="Q485" s="493"/>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398" t="s">
        <v>442</v>
      </c>
      <c r="D486" s="2399"/>
      <c r="E486" s="634">
        <v>3.4541806267859639E-2</v>
      </c>
      <c r="F486" s="493"/>
      <c r="G486" s="493"/>
      <c r="H486" s="2399" t="s">
        <v>500</v>
      </c>
      <c r="I486" s="2399"/>
      <c r="J486" s="635">
        <v>-3.6678792804736009E-2</v>
      </c>
      <c r="K486" s="493"/>
      <c r="L486" s="493"/>
      <c r="M486" s="2399" t="s">
        <v>507</v>
      </c>
      <c r="N486" s="2399"/>
      <c r="O486" s="636">
        <v>-2.5157564286979652E-2</v>
      </c>
      <c r="P486" s="493"/>
      <c r="Q486" s="493"/>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398" t="s">
        <v>494</v>
      </c>
      <c r="D487" s="2399"/>
      <c r="E487" s="634">
        <v>1.7254931070884822E-3</v>
      </c>
      <c r="F487" s="493"/>
      <c r="G487" s="493"/>
      <c r="H487" s="2399" t="s">
        <v>455</v>
      </c>
      <c r="I487" s="2399"/>
      <c r="J487" s="635">
        <v>-3.6576035335657231E-2</v>
      </c>
      <c r="K487" s="493"/>
      <c r="L487" s="493"/>
      <c r="M487" s="2399" t="s">
        <v>499</v>
      </c>
      <c r="N487" s="2399"/>
      <c r="O487" s="636">
        <v>-2.2662672853182103E-2</v>
      </c>
      <c r="P487" s="493"/>
      <c r="Q487" s="493"/>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398" t="s">
        <v>480</v>
      </c>
      <c r="D488" s="2399"/>
      <c r="E488" s="634">
        <v>5.2785201096748049E-5</v>
      </c>
      <c r="F488" s="493"/>
      <c r="G488" s="493"/>
      <c r="H488" s="2399" t="s">
        <v>499</v>
      </c>
      <c r="I488" s="2399"/>
      <c r="J488" s="635">
        <v>-3.3380159314213585E-2</v>
      </c>
      <c r="K488" s="493"/>
      <c r="L488" s="493"/>
      <c r="M488" s="2399" t="s">
        <v>487</v>
      </c>
      <c r="N488" s="2399"/>
      <c r="O488" s="636">
        <v>-2.215533175377854E-2</v>
      </c>
      <c r="P488" s="493"/>
      <c r="Q488" s="493"/>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398" t="s">
        <v>468</v>
      </c>
      <c r="D489" s="2399"/>
      <c r="E489" s="634">
        <v>1.2203338919837867E-2</v>
      </c>
      <c r="F489" s="493"/>
      <c r="G489" s="493"/>
      <c r="H489" s="2399" t="s">
        <v>502</v>
      </c>
      <c r="I489" s="2399"/>
      <c r="J489" s="635">
        <v>-3.1412337529884808E-2</v>
      </c>
      <c r="K489" s="493"/>
      <c r="L489" s="493"/>
      <c r="M489" s="2399" t="s">
        <v>483</v>
      </c>
      <c r="N489" s="2399"/>
      <c r="O489" s="636">
        <v>-2.2053760302867268E-2</v>
      </c>
      <c r="P489" s="493"/>
      <c r="Q489" s="493"/>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398" t="s">
        <v>441</v>
      </c>
      <c r="D490" s="2399"/>
      <c r="E490" s="634">
        <v>0.17162584517270951</v>
      </c>
      <c r="F490" s="493"/>
      <c r="G490" s="493"/>
      <c r="H490" s="2399" t="s">
        <v>511</v>
      </c>
      <c r="I490" s="2399"/>
      <c r="J490" s="635">
        <v>-3.1296838158664131E-2</v>
      </c>
      <c r="K490" s="493"/>
      <c r="L490" s="493"/>
      <c r="M490" s="2399" t="s">
        <v>506</v>
      </c>
      <c r="N490" s="2399"/>
      <c r="O490" s="636">
        <v>-1.9883237075603636E-2</v>
      </c>
      <c r="P490" s="493"/>
      <c r="Q490" s="493"/>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398" t="s">
        <v>446</v>
      </c>
      <c r="D491" s="2399"/>
      <c r="E491" s="634">
        <v>7.2437739087971284E-2</v>
      </c>
      <c r="F491" s="493"/>
      <c r="G491" s="493"/>
      <c r="H491" s="2399" t="s">
        <v>481</v>
      </c>
      <c r="I491" s="2399"/>
      <c r="J491" s="635">
        <v>-2.2650422697632035E-2</v>
      </c>
      <c r="K491" s="493"/>
      <c r="L491" s="493"/>
      <c r="M491" s="2399" t="s">
        <v>510</v>
      </c>
      <c r="N491" s="2399"/>
      <c r="O491" s="636">
        <v>1.8874265233854614E-2</v>
      </c>
      <c r="P491" s="493"/>
      <c r="Q491" s="493"/>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398" t="s">
        <v>445</v>
      </c>
      <c r="D492" s="2399"/>
      <c r="E492" s="634">
        <v>0.12378893040626723</v>
      </c>
      <c r="F492" s="493"/>
      <c r="G492" s="493"/>
      <c r="H492" s="2399" t="s">
        <v>510</v>
      </c>
      <c r="I492" s="2399"/>
      <c r="J492" s="635">
        <v>-2.1611875892564195E-2</v>
      </c>
      <c r="K492" s="493"/>
      <c r="L492" s="493"/>
      <c r="M492" s="2399" t="s">
        <v>453</v>
      </c>
      <c r="N492" s="2399"/>
      <c r="O492" s="636">
        <v>-1.8706532838636516E-2</v>
      </c>
      <c r="P492" s="493"/>
      <c r="Q492" s="493"/>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398" t="s">
        <v>443</v>
      </c>
      <c r="D493" s="2399"/>
      <c r="E493" s="634">
        <v>0.14009945599215146</v>
      </c>
      <c r="F493" s="493"/>
      <c r="G493" s="493"/>
      <c r="H493" s="2399" t="s">
        <v>477</v>
      </c>
      <c r="I493" s="2399"/>
      <c r="J493" s="635">
        <v>1.9432954743757842E-2</v>
      </c>
      <c r="K493" s="493"/>
      <c r="L493" s="493"/>
      <c r="M493" s="2399" t="s">
        <v>477</v>
      </c>
      <c r="N493" s="2399"/>
      <c r="O493" s="636">
        <v>1.8324869743432101E-2</v>
      </c>
      <c r="P493" s="493"/>
      <c r="Q493" s="493"/>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398" t="s">
        <v>508</v>
      </c>
      <c r="D494" s="2399"/>
      <c r="E494" s="634">
        <v>1.9409517849175315E-5</v>
      </c>
      <c r="F494" s="493"/>
      <c r="G494" s="493"/>
      <c r="H494" s="2399" t="s">
        <v>463</v>
      </c>
      <c r="I494" s="2399"/>
      <c r="J494" s="635">
        <v>1.7423727346505744E-2</v>
      </c>
      <c r="K494" s="493"/>
      <c r="L494" s="493"/>
      <c r="M494" s="2399" t="s">
        <v>471</v>
      </c>
      <c r="N494" s="2399"/>
      <c r="O494" s="636">
        <v>1.7577135529451639E-2</v>
      </c>
      <c r="P494" s="493"/>
      <c r="Q494" s="493"/>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398" t="s">
        <v>455</v>
      </c>
      <c r="D495" s="2399"/>
      <c r="E495" s="634">
        <v>5.9448396782751309E-3</v>
      </c>
      <c r="F495" s="493"/>
      <c r="G495" s="493"/>
      <c r="H495" s="2399" t="s">
        <v>492</v>
      </c>
      <c r="I495" s="2399"/>
      <c r="J495" s="635">
        <v>-1.5689940536596135E-2</v>
      </c>
      <c r="K495" s="493"/>
      <c r="L495" s="493"/>
      <c r="M495" s="2399" t="s">
        <v>490</v>
      </c>
      <c r="N495" s="2399"/>
      <c r="O495" s="636">
        <v>1.5836896541745176E-2</v>
      </c>
      <c r="P495" s="493"/>
      <c r="Q495" s="493"/>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398" t="s">
        <v>434</v>
      </c>
      <c r="D496" s="2399"/>
      <c r="E496" s="634">
        <v>6.4407539125764621E-2</v>
      </c>
      <c r="F496" s="493"/>
      <c r="G496" s="493"/>
      <c r="H496" s="2399" t="s">
        <v>440</v>
      </c>
      <c r="I496" s="2399"/>
      <c r="J496" s="635">
        <v>-1.2335243864373725E-2</v>
      </c>
      <c r="K496" s="493"/>
      <c r="L496" s="493"/>
      <c r="M496" s="2399" t="s">
        <v>509</v>
      </c>
      <c r="N496" s="2399"/>
      <c r="O496" s="636">
        <v>-1.3784495922316833E-2</v>
      </c>
      <c r="P496" s="493"/>
      <c r="Q496" s="493"/>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398" t="s">
        <v>449</v>
      </c>
      <c r="D497" s="2399"/>
      <c r="E497" s="634">
        <v>1.2767512585635485E-2</v>
      </c>
      <c r="F497" s="493"/>
      <c r="G497" s="493"/>
      <c r="H497" s="2399" t="s">
        <v>473</v>
      </c>
      <c r="I497" s="2399"/>
      <c r="J497" s="635">
        <v>-8.3111211006520417E-3</v>
      </c>
      <c r="K497" s="493"/>
      <c r="L497" s="493"/>
      <c r="M497" s="2399" t="s">
        <v>505</v>
      </c>
      <c r="N497" s="2399"/>
      <c r="O497" s="636">
        <v>1.0118873597983042E-2</v>
      </c>
      <c r="P497" s="493"/>
      <c r="Q497" s="493"/>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398" t="s">
        <v>436</v>
      </c>
      <c r="D498" s="2399"/>
      <c r="E498" s="634">
        <v>2.2527083179296196E-2</v>
      </c>
      <c r="F498" s="493"/>
      <c r="G498" s="493"/>
      <c r="H498" s="2399" t="s">
        <v>508</v>
      </c>
      <c r="I498" s="2399"/>
      <c r="J498" s="635">
        <v>-7.5903036772781186E-3</v>
      </c>
      <c r="K498" s="493"/>
      <c r="L498" s="493"/>
      <c r="M498" s="2399" t="s">
        <v>508</v>
      </c>
      <c r="N498" s="2399"/>
      <c r="O498" s="636">
        <v>9.4371171328057838E-3</v>
      </c>
      <c r="P498" s="493"/>
      <c r="Q498" s="493"/>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398" t="s">
        <v>492</v>
      </c>
      <c r="D499" s="2399"/>
      <c r="E499" s="634">
        <v>2.0553845613376955E-3</v>
      </c>
      <c r="F499" s="493"/>
      <c r="G499" s="493"/>
      <c r="H499" s="2399" t="s">
        <v>506</v>
      </c>
      <c r="I499" s="2399"/>
      <c r="J499" s="635">
        <v>-5.3358827346906132E-3</v>
      </c>
      <c r="K499" s="493"/>
      <c r="L499" s="493"/>
      <c r="M499" s="2399" t="s">
        <v>484</v>
      </c>
      <c r="N499" s="2399"/>
      <c r="O499" s="636">
        <v>7.933069172145292E-3</v>
      </c>
      <c r="P499" s="493"/>
      <c r="Q499" s="493"/>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398" t="s">
        <v>471</v>
      </c>
      <c r="D500" s="2399"/>
      <c r="E500" s="634">
        <v>6.206573005874654E-3</v>
      </c>
      <c r="F500" s="493"/>
      <c r="G500" s="493"/>
      <c r="H500" s="2399" t="s">
        <v>509</v>
      </c>
      <c r="I500" s="2399"/>
      <c r="J500" s="635">
        <v>-5.0777099347248753E-3</v>
      </c>
      <c r="K500" s="493"/>
      <c r="L500" s="493"/>
      <c r="M500" s="2399" t="s">
        <v>475</v>
      </c>
      <c r="N500" s="2399"/>
      <c r="O500" s="636">
        <v>7.4299214874246023E-3</v>
      </c>
      <c r="P500" s="493"/>
      <c r="Q500" s="493"/>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398" t="s">
        <v>503</v>
      </c>
      <c r="D501" s="2399"/>
      <c r="E501" s="634">
        <v>1.3364098813168878E-4</v>
      </c>
      <c r="F501" s="493"/>
      <c r="G501" s="493"/>
      <c r="H501" s="2399" t="s">
        <v>501</v>
      </c>
      <c r="I501" s="2399"/>
      <c r="J501" s="635">
        <v>-4.2287680524421244E-3</v>
      </c>
      <c r="K501" s="493"/>
      <c r="L501" s="493"/>
      <c r="M501" s="2399" t="s">
        <v>512</v>
      </c>
      <c r="N501" s="2399"/>
      <c r="O501" s="636">
        <v>-7.2565651680943774E-3</v>
      </c>
      <c r="P501" s="493"/>
      <c r="Q501" s="493"/>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398" t="s">
        <v>507</v>
      </c>
      <c r="D502" s="2399"/>
      <c r="E502" s="634">
        <v>2.6833227629956272E-5</v>
      </c>
      <c r="F502" s="493"/>
      <c r="G502" s="493"/>
      <c r="H502" s="2399" t="s">
        <v>503</v>
      </c>
      <c r="I502" s="2399"/>
      <c r="J502" s="635">
        <v>2.1451433532182953E-3</v>
      </c>
      <c r="K502" s="493"/>
      <c r="L502" s="493"/>
      <c r="M502" s="2399" t="s">
        <v>497</v>
      </c>
      <c r="N502" s="2399"/>
      <c r="O502" s="636">
        <v>-6.5739937306813446E-3</v>
      </c>
      <c r="P502" s="493"/>
      <c r="Q502" s="493"/>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398" t="s">
        <v>481</v>
      </c>
      <c r="D503" s="2399"/>
      <c r="E503" s="634">
        <v>4.5517445183380573E-3</v>
      </c>
      <c r="F503" s="493"/>
      <c r="G503" s="493"/>
      <c r="H503" s="2399" t="s">
        <v>505</v>
      </c>
      <c r="I503" s="2399"/>
      <c r="J503" s="635">
        <v>-1.6352151095333305E-3</v>
      </c>
      <c r="K503" s="493"/>
      <c r="L503" s="493"/>
      <c r="M503" s="2399" t="s">
        <v>503</v>
      </c>
      <c r="N503" s="2399"/>
      <c r="O503" s="636">
        <v>-4.9509096457973963E-3</v>
      </c>
      <c r="P503" s="493"/>
      <c r="Q503" s="493"/>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398" t="s">
        <v>438</v>
      </c>
      <c r="D504" s="2399"/>
      <c r="E504" s="634">
        <v>0.18727431315395962</v>
      </c>
      <c r="F504" s="493"/>
      <c r="G504" s="493"/>
      <c r="H504" s="2399" t="s">
        <v>512</v>
      </c>
      <c r="I504" s="2399"/>
      <c r="J504" s="635">
        <v>-1.5925539932393486E-3</v>
      </c>
      <c r="K504" s="493"/>
      <c r="L504" s="493"/>
      <c r="M504" s="2399" t="s">
        <v>494</v>
      </c>
      <c r="N504" s="2399"/>
      <c r="O504" s="638">
        <v>-1.3779289370700067E-5</v>
      </c>
      <c r="P504" s="493"/>
      <c r="Q504" s="493"/>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398" t="s">
        <v>450</v>
      </c>
      <c r="D505" s="2399"/>
      <c r="E505" s="634">
        <v>7.7833001777389374E-2</v>
      </c>
      <c r="F505" s="493"/>
      <c r="G505" s="493"/>
      <c r="H505" s="2399" t="s">
        <v>490</v>
      </c>
      <c r="I505" s="2399"/>
      <c r="J505" s="639">
        <v>5.6754128088610102E-4</v>
      </c>
      <c r="K505" s="493"/>
      <c r="L505" s="493"/>
      <c r="M505" s="2399"/>
      <c r="N505" s="2399"/>
      <c r="O505" s="493"/>
      <c r="P505" s="493"/>
      <c r="Q505" s="493"/>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398" t="s">
        <v>470</v>
      </c>
      <c r="D506" s="2399"/>
      <c r="E506" s="634">
        <v>1.1954383227364803E-2</v>
      </c>
      <c r="F506" s="493"/>
      <c r="G506" s="493"/>
      <c r="H506" s="2399"/>
      <c r="I506" s="2399"/>
      <c r="J506" s="493"/>
      <c r="K506" s="493"/>
      <c r="L506" s="493"/>
      <c r="M506" s="2399"/>
      <c r="N506" s="2399"/>
      <c r="O506" s="493"/>
      <c r="P506" s="493"/>
      <c r="Q506" s="493"/>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398" t="s">
        <v>459</v>
      </c>
      <c r="D507" s="2399"/>
      <c r="E507" s="634">
        <v>3.0496216224215424E-2</v>
      </c>
      <c r="F507" s="493"/>
      <c r="G507" s="493"/>
      <c r="H507" s="2399"/>
      <c r="I507" s="2399"/>
      <c r="J507" s="493"/>
      <c r="K507" s="493"/>
      <c r="L507" s="493"/>
      <c r="M507" s="2399"/>
      <c r="N507" s="2399"/>
      <c r="O507" s="493"/>
      <c r="P507" s="493"/>
      <c r="Q507" s="493"/>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398" t="s">
        <v>499</v>
      </c>
      <c r="D508" s="2399"/>
      <c r="E508" s="634">
        <v>8.8599707245030999E-4</v>
      </c>
      <c r="F508" s="493"/>
      <c r="G508" s="493"/>
      <c r="H508" s="2399"/>
      <c r="I508" s="2399"/>
      <c r="J508" s="493"/>
      <c r="K508" s="493"/>
      <c r="L508" s="493"/>
      <c r="M508" s="2399" t="s">
        <v>238</v>
      </c>
      <c r="N508" s="2399"/>
      <c r="O508" s="2399"/>
      <c r="P508" s="493"/>
      <c r="Q508" s="493"/>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398" t="s">
        <v>485</v>
      </c>
      <c r="D509" s="2399"/>
      <c r="E509" s="634">
        <v>3.2171393470148859E-3</v>
      </c>
      <c r="F509" s="493"/>
      <c r="G509" s="493"/>
      <c r="H509" s="2399" t="s">
        <v>238</v>
      </c>
      <c r="I509" s="2399"/>
      <c r="J509" s="2399"/>
      <c r="K509" s="493"/>
      <c r="L509" s="493"/>
      <c r="M509" s="2399"/>
      <c r="N509" s="2399"/>
      <c r="O509" s="617" t="s">
        <v>239</v>
      </c>
      <c r="P509" s="493"/>
      <c r="Q509" s="493"/>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398" t="s">
        <v>461</v>
      </c>
      <c r="D510" s="2399"/>
      <c r="E510" s="634">
        <v>1.8572236929957884E-3</v>
      </c>
      <c r="F510" s="493"/>
      <c r="G510" s="493"/>
      <c r="H510" s="2399"/>
      <c r="I510" s="2399"/>
      <c r="J510" s="618" t="s">
        <v>239</v>
      </c>
      <c r="K510" s="493"/>
      <c r="L510" s="493"/>
      <c r="M510" s="2399" t="s">
        <v>221</v>
      </c>
      <c r="N510" s="2399"/>
      <c r="O510" s="633">
        <v>4.5355511310155375E-2</v>
      </c>
      <c r="P510" s="493"/>
      <c r="Q510" s="493"/>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398" t="s">
        <v>500</v>
      </c>
      <c r="D511" s="2399"/>
      <c r="E511" s="634">
        <v>5.226399389178214E-4</v>
      </c>
      <c r="F511" s="493"/>
      <c r="G511" s="493"/>
      <c r="H511" s="2399" t="s">
        <v>221</v>
      </c>
      <c r="I511" s="2399"/>
      <c r="J511" s="632">
        <v>5.2400046842225677E-2</v>
      </c>
      <c r="K511" s="493"/>
      <c r="L511" s="493"/>
      <c r="M511" s="2399" t="s">
        <v>425</v>
      </c>
      <c r="N511" s="2399"/>
      <c r="O511" s="636">
        <v>0.24611482390734102</v>
      </c>
      <c r="P511" s="493"/>
      <c r="Q511" s="493"/>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398" t="s">
        <v>457</v>
      </c>
      <c r="D512" s="2399"/>
      <c r="E512" s="634">
        <v>2.9533984292318616E-2</v>
      </c>
      <c r="F512" s="493"/>
      <c r="G512" s="493"/>
      <c r="H512" s="2399" t="s">
        <v>425</v>
      </c>
      <c r="I512" s="2399"/>
      <c r="J512" s="635">
        <v>0.31261002170747454</v>
      </c>
      <c r="K512" s="493"/>
      <c r="L512" s="493"/>
      <c r="M512" s="2399" t="s">
        <v>442</v>
      </c>
      <c r="N512" s="2399"/>
      <c r="O512" s="636">
        <v>7.8153829418291049E-2</v>
      </c>
      <c r="P512" s="493"/>
      <c r="Q512" s="493"/>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398" t="s">
        <v>437</v>
      </c>
      <c r="D513" s="2399"/>
      <c r="E513" s="634">
        <v>0.19197730836319918</v>
      </c>
      <c r="F513" s="493"/>
      <c r="G513" s="493"/>
      <c r="H513" s="2399" t="s">
        <v>442</v>
      </c>
      <c r="I513" s="2399"/>
      <c r="J513" s="635">
        <v>4.2385235062891123E-2</v>
      </c>
      <c r="K513" s="493"/>
      <c r="L513" s="493"/>
      <c r="M513" s="2399" t="s">
        <v>494</v>
      </c>
      <c r="N513" s="2399"/>
      <c r="O513" s="636">
        <v>1.8986881556148783E-10</v>
      </c>
      <c r="P513" s="493"/>
      <c r="Q513" s="493"/>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398" t="s">
        <v>430</v>
      </c>
      <c r="D514" s="2399"/>
      <c r="E514" s="634">
        <v>3.3969075465722226E-2</v>
      </c>
      <c r="F514" s="493"/>
      <c r="G514" s="493"/>
      <c r="H514" s="2399" t="s">
        <v>494</v>
      </c>
      <c r="I514" s="2399"/>
      <c r="J514" s="635">
        <v>2.2633221882916274E-3</v>
      </c>
      <c r="K514" s="493"/>
      <c r="L514" s="493"/>
      <c r="M514" s="2399" t="s">
        <v>480</v>
      </c>
      <c r="N514" s="2399"/>
      <c r="O514" s="636">
        <v>1.4460224060628144E-2</v>
      </c>
      <c r="P514" s="493"/>
      <c r="Q514" s="493"/>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398" t="s">
        <v>487</v>
      </c>
      <c r="D515" s="2399"/>
      <c r="E515" s="634">
        <v>3.1045409876321313E-3</v>
      </c>
      <c r="F515" s="493"/>
      <c r="G515" s="493"/>
      <c r="H515" s="2399" t="s">
        <v>480</v>
      </c>
      <c r="I515" s="2399"/>
      <c r="J515" s="635">
        <v>3.408951167980942E-3</v>
      </c>
      <c r="K515" s="493"/>
      <c r="L515" s="493"/>
      <c r="M515" s="2399" t="s">
        <v>468</v>
      </c>
      <c r="N515" s="2399"/>
      <c r="O515" s="636">
        <v>1.3546917347145712E-3</v>
      </c>
      <c r="P515" s="493"/>
      <c r="Q515" s="493"/>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398" t="s">
        <v>474</v>
      </c>
      <c r="D516" s="2399"/>
      <c r="E516" s="634">
        <v>5.7200197498130049E-3</v>
      </c>
      <c r="F516" s="493"/>
      <c r="G516" s="493"/>
      <c r="H516" s="2399" t="s">
        <v>468</v>
      </c>
      <c r="I516" s="2399"/>
      <c r="J516" s="635">
        <v>9.3179160092579563E-3</v>
      </c>
      <c r="K516" s="493"/>
      <c r="L516" s="493"/>
      <c r="M516" s="2399" t="s">
        <v>441</v>
      </c>
      <c r="N516" s="2399"/>
      <c r="O516" s="636">
        <v>3.2859181786117284E-2</v>
      </c>
      <c r="P516" s="493"/>
      <c r="Q516" s="493"/>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398" t="s">
        <v>502</v>
      </c>
      <c r="D517" s="2399"/>
      <c r="E517" s="634">
        <v>2.0287071223476196E-4</v>
      </c>
      <c r="F517" s="493"/>
      <c r="G517" s="493"/>
      <c r="H517" s="2399" t="s">
        <v>441</v>
      </c>
      <c r="I517" s="2399"/>
      <c r="J517" s="635">
        <v>1.8498674574247632E-2</v>
      </c>
      <c r="K517" s="493"/>
      <c r="L517" s="493"/>
      <c r="M517" s="2399" t="s">
        <v>446</v>
      </c>
      <c r="N517" s="2399"/>
      <c r="O517" s="636">
        <v>6.5976862257416885E-3</v>
      </c>
      <c r="P517" s="493"/>
      <c r="Q517" s="493"/>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398" t="s">
        <v>423</v>
      </c>
      <c r="D518" s="2399"/>
      <c r="E518" s="634">
        <v>0.35606486038639545</v>
      </c>
      <c r="F518" s="493"/>
      <c r="G518" s="493"/>
      <c r="H518" s="2399" t="s">
        <v>446</v>
      </c>
      <c r="I518" s="2399"/>
      <c r="J518" s="635">
        <v>7.4550196963465695E-2</v>
      </c>
      <c r="K518" s="493"/>
      <c r="L518" s="493"/>
      <c r="M518" s="2399" t="s">
        <v>445</v>
      </c>
      <c r="N518" s="2399"/>
      <c r="O518" s="636">
        <v>7.5347751129926185E-2</v>
      </c>
      <c r="P518" s="493"/>
      <c r="Q518" s="493"/>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398" t="s">
        <v>506</v>
      </c>
      <c r="D519" s="2399"/>
      <c r="E519" s="634">
        <v>3.3284284005302377E-5</v>
      </c>
      <c r="F519" s="493"/>
      <c r="G519" s="493"/>
      <c r="H519" s="2399" t="s">
        <v>445</v>
      </c>
      <c r="I519" s="2399"/>
      <c r="J519" s="635">
        <v>2.0691717010847353E-2</v>
      </c>
      <c r="K519" s="493"/>
      <c r="L519" s="493"/>
      <c r="M519" s="2399" t="s">
        <v>443</v>
      </c>
      <c r="N519" s="2399"/>
      <c r="O519" s="636">
        <v>4.4787584607746789E-2</v>
      </c>
      <c r="P519" s="493"/>
      <c r="Q519" s="493"/>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398" t="s">
        <v>484</v>
      </c>
      <c r="D520" s="2399"/>
      <c r="E520" s="634">
        <v>3.2475549434370665E-3</v>
      </c>
      <c r="F520" s="493"/>
      <c r="G520" s="493"/>
      <c r="H520" s="2399" t="s">
        <v>443</v>
      </c>
      <c r="I520" s="2399"/>
      <c r="J520" s="635">
        <v>3.4759638562592586E-2</v>
      </c>
      <c r="K520" s="493"/>
      <c r="L520" s="493"/>
      <c r="M520" s="2399" t="s">
        <v>508</v>
      </c>
      <c r="N520" s="2399"/>
      <c r="O520" s="636">
        <v>8.9059179778296459E-5</v>
      </c>
      <c r="P520" s="493"/>
      <c r="Q520" s="493"/>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398" t="s">
        <v>478</v>
      </c>
      <c r="D521" s="2399"/>
      <c r="E521" s="634">
        <v>4.6088076451022341E-3</v>
      </c>
      <c r="F521" s="493"/>
      <c r="G521" s="493"/>
      <c r="H521" s="2399" t="s">
        <v>508</v>
      </c>
      <c r="I521" s="2399"/>
      <c r="J521" s="635">
        <v>5.7612709913301731E-5</v>
      </c>
      <c r="K521" s="493"/>
      <c r="L521" s="493"/>
      <c r="M521" s="2399" t="s">
        <v>455</v>
      </c>
      <c r="N521" s="2399"/>
      <c r="O521" s="636">
        <v>3.9959927277616838E-2</v>
      </c>
      <c r="P521" s="493"/>
      <c r="Q521" s="493"/>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398" t="s">
        <v>497</v>
      </c>
      <c r="D522" s="2399"/>
      <c r="E522" s="634">
        <v>1.0327512522741327E-3</v>
      </c>
      <c r="F522" s="493"/>
      <c r="G522" s="493"/>
      <c r="H522" s="2399" t="s">
        <v>455</v>
      </c>
      <c r="I522" s="2399"/>
      <c r="J522" s="635">
        <v>1.3378063608752463E-3</v>
      </c>
      <c r="K522" s="493"/>
      <c r="L522" s="493"/>
      <c r="M522" s="2399" t="s">
        <v>434</v>
      </c>
      <c r="N522" s="2399"/>
      <c r="O522" s="636">
        <v>0.14347230849750567</v>
      </c>
      <c r="P522" s="493"/>
      <c r="Q522" s="493"/>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398" t="s">
        <v>509</v>
      </c>
      <c r="D523" s="2399"/>
      <c r="E523" s="634">
        <v>1.6467759155949231E-5</v>
      </c>
      <c r="F523" s="493"/>
      <c r="G523" s="493"/>
      <c r="H523" s="2399" t="s">
        <v>434</v>
      </c>
      <c r="I523" s="2399"/>
      <c r="J523" s="635">
        <v>2.1578429780860345E-2</v>
      </c>
      <c r="K523" s="493"/>
      <c r="L523" s="493"/>
      <c r="M523" s="2399" t="s">
        <v>449</v>
      </c>
      <c r="N523" s="2399"/>
      <c r="O523" s="636">
        <v>5.9930663878854581E-2</v>
      </c>
      <c r="P523" s="493"/>
      <c r="Q523" s="493"/>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398" t="s">
        <v>473</v>
      </c>
      <c r="D524" s="2399"/>
      <c r="E524" s="634">
        <v>2.6161731131938526E-3</v>
      </c>
      <c r="F524" s="493"/>
      <c r="G524" s="493"/>
      <c r="H524" s="2399" t="s">
        <v>449</v>
      </c>
      <c r="I524" s="2399"/>
      <c r="J524" s="635">
        <v>1.4562339964478893E-2</v>
      </c>
      <c r="K524" s="493"/>
      <c r="L524" s="493"/>
      <c r="M524" s="2399" t="s">
        <v>436</v>
      </c>
      <c r="N524" s="2399"/>
      <c r="O524" s="636">
        <v>0.11520739187401348</v>
      </c>
      <c r="P524" s="493"/>
      <c r="Q524" s="493"/>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398" t="s">
        <v>428</v>
      </c>
      <c r="D525" s="2399"/>
      <c r="E525" s="634">
        <v>0.36039434100134832</v>
      </c>
      <c r="F525" s="493"/>
      <c r="G525" s="493"/>
      <c r="H525" s="2399" t="s">
        <v>436</v>
      </c>
      <c r="I525" s="2399"/>
      <c r="J525" s="635">
        <v>0.10868740569907902</v>
      </c>
      <c r="K525" s="493"/>
      <c r="L525" s="493"/>
      <c r="M525" s="2399" t="s">
        <v>492</v>
      </c>
      <c r="N525" s="2399"/>
      <c r="O525" s="636">
        <v>5.8952044852520862E-3</v>
      </c>
      <c r="P525" s="493"/>
      <c r="Q525" s="493"/>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398" t="s">
        <v>482</v>
      </c>
      <c r="D526" s="2399"/>
      <c r="E526" s="634">
        <v>4.3592428591133396E-3</v>
      </c>
      <c r="F526" s="493"/>
      <c r="G526" s="493"/>
      <c r="H526" s="2399" t="s">
        <v>492</v>
      </c>
      <c r="I526" s="2399"/>
      <c r="J526" s="635">
        <v>2.4617423404192261E-4</v>
      </c>
      <c r="K526" s="493"/>
      <c r="L526" s="493"/>
      <c r="M526" s="2399" t="s">
        <v>471</v>
      </c>
      <c r="N526" s="2399"/>
      <c r="O526" s="636">
        <v>3.0895569342071118E-4</v>
      </c>
      <c r="P526" s="493"/>
      <c r="Q526" s="493"/>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398" t="s">
        <v>490</v>
      </c>
      <c r="D527" s="2399"/>
      <c r="E527" s="634">
        <v>2.1035167876645449E-3</v>
      </c>
      <c r="F527" s="493"/>
      <c r="G527" s="493"/>
      <c r="H527" s="2399" t="s">
        <v>471</v>
      </c>
      <c r="I527" s="2399"/>
      <c r="J527" s="635">
        <v>4.7522905367633301E-3</v>
      </c>
      <c r="K527" s="493"/>
      <c r="L527" s="493"/>
      <c r="M527" s="2399" t="s">
        <v>503</v>
      </c>
      <c r="N527" s="2399"/>
      <c r="O527" s="636">
        <v>2.4511506320849701E-5</v>
      </c>
      <c r="P527" s="493"/>
      <c r="Q527" s="493"/>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398" t="s">
        <v>477</v>
      </c>
      <c r="D528" s="2399"/>
      <c r="E528" s="634">
        <v>4.6506636133738606E-3</v>
      </c>
      <c r="F528" s="493"/>
      <c r="G528" s="493"/>
      <c r="H528" s="2399" t="s">
        <v>503</v>
      </c>
      <c r="I528" s="2399"/>
      <c r="J528" s="635">
        <v>4.6016400058566318E-6</v>
      </c>
      <c r="K528" s="493"/>
      <c r="L528" s="493"/>
      <c r="M528" s="2399" t="s">
        <v>507</v>
      </c>
      <c r="N528" s="2399"/>
      <c r="O528" s="636">
        <v>6.3290304085351402E-4</v>
      </c>
      <c r="P528" s="493"/>
      <c r="Q528" s="493"/>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398" t="s">
        <v>463</v>
      </c>
      <c r="D529" s="2399"/>
      <c r="E529" s="634">
        <v>1.8938094581031396E-2</v>
      </c>
      <c r="F529" s="493"/>
      <c r="G529" s="493"/>
      <c r="H529" s="2399" t="s">
        <v>507</v>
      </c>
      <c r="I529" s="2399"/>
      <c r="J529" s="635">
        <v>1.4007121940852883E-3</v>
      </c>
      <c r="K529" s="493"/>
      <c r="L529" s="493"/>
      <c r="M529" s="2399" t="s">
        <v>481</v>
      </c>
      <c r="N529" s="2399"/>
      <c r="O529" s="636">
        <v>1.1687869982985818E-2</v>
      </c>
      <c r="P529" s="493"/>
      <c r="Q529" s="493"/>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398" t="s">
        <v>440</v>
      </c>
      <c r="D530" s="2399"/>
      <c r="E530" s="634">
        <v>0.17317732412540177</v>
      </c>
      <c r="F530" s="493"/>
      <c r="G530" s="493"/>
      <c r="H530" s="2399" t="s">
        <v>481</v>
      </c>
      <c r="I530" s="2399"/>
      <c r="J530" s="635">
        <v>5.1304164838140444E-4</v>
      </c>
      <c r="K530" s="493"/>
      <c r="L530" s="493"/>
      <c r="M530" s="2399" t="s">
        <v>438</v>
      </c>
      <c r="N530" s="2399"/>
      <c r="O530" s="636">
        <v>2.0100801260800091E-2</v>
      </c>
      <c r="P530" s="493"/>
      <c r="Q530" s="493"/>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398" t="s">
        <v>426</v>
      </c>
      <c r="D531" s="2399"/>
      <c r="E531" s="634">
        <v>0.51698288743869558</v>
      </c>
      <c r="F531" s="493"/>
      <c r="G531" s="493"/>
      <c r="H531" s="2399" t="s">
        <v>438</v>
      </c>
      <c r="I531" s="2399"/>
      <c r="J531" s="635">
        <v>8.6906281130825769E-2</v>
      </c>
      <c r="K531" s="493"/>
      <c r="L531" s="493"/>
      <c r="M531" s="2399" t="s">
        <v>450</v>
      </c>
      <c r="N531" s="2399"/>
      <c r="O531" s="636">
        <v>2.6549874468568404E-2</v>
      </c>
      <c r="P531" s="493"/>
      <c r="Q531" s="493"/>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398" t="s">
        <v>501</v>
      </c>
      <c r="D532" s="2399"/>
      <c r="E532" s="634">
        <v>4.3070629225678056E-4</v>
      </c>
      <c r="F532" s="493"/>
      <c r="G532" s="493"/>
      <c r="H532" s="2399" t="s">
        <v>450</v>
      </c>
      <c r="I532" s="2399"/>
      <c r="J532" s="635">
        <v>2.5896341265875082E-2</v>
      </c>
      <c r="K532" s="493"/>
      <c r="L532" s="493"/>
      <c r="M532" s="2399" t="s">
        <v>470</v>
      </c>
      <c r="N532" s="2399"/>
      <c r="O532" s="636">
        <v>2.4399991385017617E-3</v>
      </c>
      <c r="P532" s="493"/>
      <c r="Q532" s="493"/>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398" t="s">
        <v>496</v>
      </c>
      <c r="D533" s="2399"/>
      <c r="E533" s="634">
        <v>1.2524342115626489E-3</v>
      </c>
      <c r="F533" s="493"/>
      <c r="G533" s="493"/>
      <c r="H533" s="2399" t="s">
        <v>470</v>
      </c>
      <c r="I533" s="2399"/>
      <c r="J533" s="635">
        <v>1.1168667425034896E-2</v>
      </c>
      <c r="K533" s="493"/>
      <c r="L533" s="493"/>
      <c r="M533" s="2399" t="s">
        <v>459</v>
      </c>
      <c r="N533" s="2399"/>
      <c r="O533" s="636">
        <v>4.6568822340116662E-3</v>
      </c>
      <c r="P533" s="493"/>
      <c r="Q533" s="493"/>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398" t="s">
        <v>462</v>
      </c>
      <c r="D534" s="2399"/>
      <c r="E534" s="634">
        <v>2.6384641355934393E-3</v>
      </c>
      <c r="F534" s="493"/>
      <c r="G534" s="493"/>
      <c r="H534" s="2399" t="s">
        <v>459</v>
      </c>
      <c r="I534" s="2399"/>
      <c r="J534" s="635">
        <v>1.4074068408483843E-2</v>
      </c>
      <c r="K534" s="493"/>
      <c r="L534" s="493"/>
      <c r="M534" s="2399" t="s">
        <v>499</v>
      </c>
      <c r="N534" s="2399"/>
      <c r="O534" s="636">
        <v>5.1359674085035703E-4</v>
      </c>
      <c r="P534" s="493"/>
      <c r="Q534" s="493"/>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398" t="s">
        <v>476</v>
      </c>
      <c r="D535" s="2399"/>
      <c r="E535" s="634">
        <v>5.4213617000219922E-3</v>
      </c>
      <c r="F535" s="493"/>
      <c r="G535" s="493"/>
      <c r="H535" s="2399" t="s">
        <v>499</v>
      </c>
      <c r="I535" s="2399"/>
      <c r="J535" s="635">
        <v>1.11423503584228E-3</v>
      </c>
      <c r="K535" s="493"/>
      <c r="L535" s="493"/>
      <c r="M535" s="2399" t="s">
        <v>485</v>
      </c>
      <c r="N535" s="2399"/>
      <c r="O535" s="636">
        <v>9.8870230843869644E-3</v>
      </c>
      <c r="P535" s="493"/>
      <c r="Q535" s="493"/>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398" t="s">
        <v>505</v>
      </c>
      <c r="D536" s="2399"/>
      <c r="E536" s="634">
        <v>1.1144078490467326E-4</v>
      </c>
      <c r="F536" s="493"/>
      <c r="G536" s="493"/>
      <c r="H536" s="2399" t="s">
        <v>485</v>
      </c>
      <c r="I536" s="2399"/>
      <c r="J536" s="635">
        <v>1.5588137137131472E-3</v>
      </c>
      <c r="K536" s="493"/>
      <c r="L536" s="493"/>
      <c r="M536" s="2399" t="s">
        <v>461</v>
      </c>
      <c r="N536" s="2399"/>
      <c r="O536" s="636">
        <v>3.015344768577612E-2</v>
      </c>
      <c r="P536" s="493"/>
      <c r="Q536" s="493"/>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398" t="s">
        <v>356</v>
      </c>
      <c r="D537" s="2399"/>
      <c r="E537" s="634">
        <v>1.4363472810933108E-2</v>
      </c>
      <c r="F537" s="493"/>
      <c r="G537" s="493"/>
      <c r="H537" s="2399" t="s">
        <v>461</v>
      </c>
      <c r="I537" s="2399"/>
      <c r="J537" s="635">
        <v>1.9702803710786271E-3</v>
      </c>
      <c r="K537" s="493"/>
      <c r="L537" s="493"/>
      <c r="M537" s="2399" t="s">
        <v>500</v>
      </c>
      <c r="N537" s="2399"/>
      <c r="O537" s="636">
        <v>1.1952520052920044E-3</v>
      </c>
      <c r="P537" s="493"/>
      <c r="Q537" s="493"/>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398" t="s">
        <v>388</v>
      </c>
      <c r="D538" s="2399"/>
      <c r="E538" s="634">
        <v>2.6550169068188714E-4</v>
      </c>
      <c r="F538" s="493"/>
      <c r="G538" s="493"/>
      <c r="H538" s="2399" t="s">
        <v>500</v>
      </c>
      <c r="I538" s="2399"/>
      <c r="J538" s="635">
        <v>1.3453338416127541E-3</v>
      </c>
      <c r="K538" s="493"/>
      <c r="L538" s="493"/>
      <c r="M538" s="2399" t="s">
        <v>457</v>
      </c>
      <c r="N538" s="2399"/>
      <c r="O538" s="636">
        <v>1.2628360941436073E-2</v>
      </c>
      <c r="P538" s="493"/>
      <c r="Q538" s="493"/>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398" t="s">
        <v>510</v>
      </c>
      <c r="D539" s="2399"/>
      <c r="E539" s="634">
        <v>9.3511217019187366E-7</v>
      </c>
      <c r="F539" s="493"/>
      <c r="G539" s="493"/>
      <c r="H539" s="2399" t="s">
        <v>457</v>
      </c>
      <c r="I539" s="2399"/>
      <c r="J539" s="635">
        <v>3.5687733473464642E-2</v>
      </c>
      <c r="K539" s="493"/>
      <c r="L539" s="493"/>
      <c r="M539" s="2399" t="s">
        <v>437</v>
      </c>
      <c r="N539" s="2399"/>
      <c r="O539" s="636">
        <v>6.0798586733847401E-2</v>
      </c>
      <c r="P539" s="493"/>
      <c r="Q539" s="493"/>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398" t="s">
        <v>196</v>
      </c>
      <c r="D540" s="2399"/>
      <c r="E540" s="634">
        <v>0.62435498384077615</v>
      </c>
      <c r="F540" s="493"/>
      <c r="G540" s="493"/>
      <c r="H540" s="2399" t="s">
        <v>437</v>
      </c>
      <c r="I540" s="2399"/>
      <c r="J540" s="635">
        <v>0.11712685737771421</v>
      </c>
      <c r="K540" s="493"/>
      <c r="L540" s="493"/>
      <c r="M540" s="2399" t="s">
        <v>430</v>
      </c>
      <c r="N540" s="2399"/>
      <c r="O540" s="636">
        <v>0.22081903568009348</v>
      </c>
      <c r="P540" s="493"/>
      <c r="Q540" s="493"/>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398" t="s">
        <v>204</v>
      </c>
      <c r="D541" s="2399"/>
      <c r="E541" s="634">
        <v>0.20599604210109507</v>
      </c>
      <c r="F541" s="493"/>
      <c r="G541" s="493"/>
      <c r="H541" s="2399" t="s">
        <v>430</v>
      </c>
      <c r="I541" s="2399"/>
      <c r="J541" s="635">
        <v>1.4846644290583704E-2</v>
      </c>
      <c r="K541" s="493"/>
      <c r="L541" s="493"/>
      <c r="M541" s="2399" t="s">
        <v>487</v>
      </c>
      <c r="N541" s="2399"/>
      <c r="O541" s="636">
        <v>4.9085872511998765E-4</v>
      </c>
      <c r="P541" s="493"/>
      <c r="Q541" s="493"/>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398" t="s">
        <v>207</v>
      </c>
      <c r="D542" s="2399"/>
      <c r="E542" s="634">
        <v>0.67022582479163006</v>
      </c>
      <c r="F542" s="493"/>
      <c r="G542" s="493"/>
      <c r="H542" s="2399" t="s">
        <v>487</v>
      </c>
      <c r="I542" s="2399"/>
      <c r="J542" s="635">
        <v>2.5720210585362937E-3</v>
      </c>
      <c r="K542" s="493"/>
      <c r="L542" s="493"/>
      <c r="M542" s="2399" t="s">
        <v>474</v>
      </c>
      <c r="N542" s="2399"/>
      <c r="O542" s="636">
        <v>6.8921424684038647E-3</v>
      </c>
      <c r="P542" s="493"/>
      <c r="Q542" s="493"/>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398" t="s">
        <v>358</v>
      </c>
      <c r="D543" s="2399"/>
      <c r="E543" s="634">
        <v>0.46971100672832833</v>
      </c>
      <c r="F543" s="493"/>
      <c r="G543" s="493"/>
      <c r="H543" s="2399" t="s">
        <v>474</v>
      </c>
      <c r="I543" s="2399"/>
      <c r="J543" s="635">
        <v>2.1864287044251526E-3</v>
      </c>
      <c r="K543" s="493"/>
      <c r="L543" s="493"/>
      <c r="M543" s="2399" t="s">
        <v>502</v>
      </c>
      <c r="N543" s="2399"/>
      <c r="O543" s="636">
        <v>2.2040379419770396E-3</v>
      </c>
      <c r="P543" s="493"/>
      <c r="Q543" s="493"/>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398" t="s">
        <v>213</v>
      </c>
      <c r="D544" s="2399"/>
      <c r="E544" s="634">
        <v>4.987663920180628E-2</v>
      </c>
      <c r="F544" s="493"/>
      <c r="G544" s="493"/>
      <c r="H544" s="2399" t="s">
        <v>502</v>
      </c>
      <c r="I544" s="2399"/>
      <c r="J544" s="635">
        <v>9.8673494909140959E-4</v>
      </c>
      <c r="K544" s="493"/>
      <c r="L544" s="493"/>
      <c r="M544" s="2399" t="s">
        <v>423</v>
      </c>
      <c r="N544" s="2399"/>
      <c r="O544" s="636">
        <v>0.39583690942640132</v>
      </c>
      <c r="P544" s="493"/>
      <c r="Q544" s="493"/>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398" t="s">
        <v>235</v>
      </c>
      <c r="D545" s="2399"/>
      <c r="E545" s="634">
        <v>1.2656805916890891E-2</v>
      </c>
      <c r="F545" s="493"/>
      <c r="G545" s="493"/>
      <c r="H545" s="2399" t="s">
        <v>423</v>
      </c>
      <c r="I545" s="2399"/>
      <c r="J545" s="635">
        <v>0.10550060222034735</v>
      </c>
      <c r="K545" s="493"/>
      <c r="L545" s="493"/>
      <c r="M545" s="2399" t="s">
        <v>506</v>
      </c>
      <c r="N545" s="2399"/>
      <c r="O545" s="636">
        <v>3.9534311660465902E-4</v>
      </c>
      <c r="P545" s="493"/>
      <c r="Q545" s="493"/>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398" t="s">
        <v>216</v>
      </c>
      <c r="D546" s="2399"/>
      <c r="E546" s="634">
        <v>9.5865037246073578E-2</v>
      </c>
      <c r="F546" s="493"/>
      <c r="G546" s="493"/>
      <c r="H546" s="2399" t="s">
        <v>506</v>
      </c>
      <c r="I546" s="2399"/>
      <c r="J546" s="635">
        <v>2.8471644558369378E-5</v>
      </c>
      <c r="K546" s="493"/>
      <c r="L546" s="493"/>
      <c r="M546" s="2399" t="s">
        <v>484</v>
      </c>
      <c r="N546" s="2399"/>
      <c r="O546" s="636">
        <v>6.2933586490041986E-5</v>
      </c>
      <c r="P546" s="493"/>
      <c r="Q546" s="493"/>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398" t="s">
        <v>458</v>
      </c>
      <c r="D547" s="2399"/>
      <c r="E547" s="634">
        <v>3.152056413769827E-2</v>
      </c>
      <c r="F547" s="493"/>
      <c r="G547" s="493"/>
      <c r="H547" s="2399" t="s">
        <v>484</v>
      </c>
      <c r="I547" s="2399"/>
      <c r="J547" s="635">
        <v>2.7911078384467206E-3</v>
      </c>
      <c r="K547" s="493"/>
      <c r="L547" s="493"/>
      <c r="M547" s="2399" t="s">
        <v>497</v>
      </c>
      <c r="N547" s="2399"/>
      <c r="O547" s="636">
        <v>4.321739357103762E-5</v>
      </c>
      <c r="P547" s="493"/>
      <c r="Q547" s="493"/>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398" t="s">
        <v>354</v>
      </c>
      <c r="D548" s="2399"/>
      <c r="E548" s="634">
        <v>0.28299856020818415</v>
      </c>
      <c r="F548" s="493"/>
      <c r="G548" s="493"/>
      <c r="H548" s="2399" t="s">
        <v>478</v>
      </c>
      <c r="I548" s="2399"/>
      <c r="J548" s="635">
        <v>2.4929890979767731E-3</v>
      </c>
      <c r="K548" s="493"/>
      <c r="L548" s="493"/>
      <c r="M548" s="2399" t="s">
        <v>509</v>
      </c>
      <c r="N548" s="2399"/>
      <c r="O548" s="636">
        <v>1.9001232783236939E-4</v>
      </c>
      <c r="P548" s="493"/>
      <c r="Q548" s="493"/>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398" t="s">
        <v>435</v>
      </c>
      <c r="D549" s="2399"/>
      <c r="E549" s="634">
        <v>0.10792548059378884</v>
      </c>
      <c r="F549" s="493"/>
      <c r="G549" s="493"/>
      <c r="H549" s="2399" t="s">
        <v>497</v>
      </c>
      <c r="I549" s="2399"/>
      <c r="J549" s="635">
        <v>1.7410726402435723E-3</v>
      </c>
      <c r="K549" s="493"/>
      <c r="L549" s="493"/>
      <c r="M549" s="2399" t="s">
        <v>473</v>
      </c>
      <c r="N549" s="2399"/>
      <c r="O549" s="636">
        <v>1.6650566160736648E-2</v>
      </c>
      <c r="P549" s="493"/>
      <c r="Q549" s="493"/>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398" t="s">
        <v>401</v>
      </c>
      <c r="D550" s="2399"/>
      <c r="E550" s="634">
        <v>1.7215948706979058E-4</v>
      </c>
      <c r="F550" s="493"/>
      <c r="G550" s="493"/>
      <c r="H550" s="2399" t="s">
        <v>509</v>
      </c>
      <c r="I550" s="2399"/>
      <c r="J550" s="635">
        <v>2.5783138181203696E-5</v>
      </c>
      <c r="K550" s="493"/>
      <c r="L550" s="493"/>
      <c r="M550" s="2399" t="s">
        <v>428</v>
      </c>
      <c r="N550" s="2399"/>
      <c r="O550" s="636">
        <v>3.2281324572943658E-2</v>
      </c>
      <c r="P550" s="493"/>
      <c r="Q550" s="493"/>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398" t="s">
        <v>486</v>
      </c>
      <c r="D551" s="2399"/>
      <c r="E551" s="634">
        <v>3.1486264738630251E-3</v>
      </c>
      <c r="F551" s="493"/>
      <c r="G551" s="493"/>
      <c r="H551" s="2399" t="s">
        <v>473</v>
      </c>
      <c r="I551" s="2399"/>
      <c r="J551" s="635">
        <v>6.9074733949703608E-5</v>
      </c>
      <c r="K551" s="493"/>
      <c r="L551" s="493"/>
      <c r="M551" s="2399" t="s">
        <v>482</v>
      </c>
      <c r="N551" s="2399"/>
      <c r="O551" s="636">
        <v>1.5409669674369532E-3</v>
      </c>
      <c r="P551" s="493"/>
      <c r="Q551" s="493"/>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398" t="s">
        <v>432</v>
      </c>
      <c r="D552" s="2399"/>
      <c r="E552" s="634">
        <v>0.22639586934555736</v>
      </c>
      <c r="F552" s="493"/>
      <c r="G552" s="493"/>
      <c r="H552" s="2399" t="s">
        <v>428</v>
      </c>
      <c r="I552" s="2399"/>
      <c r="J552" s="635">
        <v>0.34010215957036671</v>
      </c>
      <c r="K552" s="493"/>
      <c r="L552" s="493"/>
      <c r="M552" s="2399" t="s">
        <v>490</v>
      </c>
      <c r="N552" s="2399"/>
      <c r="O552" s="636">
        <v>2.5080729207394031E-4</v>
      </c>
      <c r="P552" s="493"/>
      <c r="Q552" s="493"/>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398" t="s">
        <v>361</v>
      </c>
      <c r="D553" s="2399"/>
      <c r="E553" s="634">
        <v>0.4392349872480425</v>
      </c>
      <c r="F553" s="493"/>
      <c r="G553" s="493"/>
      <c r="H553" s="2399" t="s">
        <v>482</v>
      </c>
      <c r="I553" s="2399"/>
      <c r="J553" s="635">
        <v>5.737483378695318E-3</v>
      </c>
      <c r="K553" s="493"/>
      <c r="L553" s="493"/>
      <c r="M553" s="2399" t="s">
        <v>477</v>
      </c>
      <c r="N553" s="2399"/>
      <c r="O553" s="636">
        <v>3.3580085111375329E-4</v>
      </c>
      <c r="P553" s="493"/>
      <c r="Q553" s="493"/>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398" t="s">
        <v>431</v>
      </c>
      <c r="D554" s="2399"/>
      <c r="E554" s="634">
        <v>0.2849570197289869</v>
      </c>
      <c r="F554" s="493"/>
      <c r="G554" s="493"/>
      <c r="H554" s="2399" t="s">
        <v>490</v>
      </c>
      <c r="I554" s="2399"/>
      <c r="J554" s="635">
        <v>3.2210310550983622E-7</v>
      </c>
      <c r="K554" s="493"/>
      <c r="L554" s="493"/>
      <c r="M554" s="2399" t="s">
        <v>463</v>
      </c>
      <c r="N554" s="2399"/>
      <c r="O554" s="636">
        <v>5.3097707322356576E-3</v>
      </c>
      <c r="P554" s="493"/>
      <c r="Q554" s="493"/>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398" t="s">
        <v>433</v>
      </c>
      <c r="D555" s="2399"/>
      <c r="E555" s="634">
        <v>0.20918684819777444</v>
      </c>
      <c r="F555" s="493"/>
      <c r="G555" s="493"/>
      <c r="H555" s="2399" t="s">
        <v>477</v>
      </c>
      <c r="I555" s="2399"/>
      <c r="J555" s="635">
        <v>3.7763973007294045E-4</v>
      </c>
      <c r="K555" s="493"/>
      <c r="L555" s="493"/>
      <c r="M555" s="2399" t="s">
        <v>440</v>
      </c>
      <c r="N555" s="2399"/>
      <c r="O555" s="636">
        <v>5.7665050654999953E-2</v>
      </c>
      <c r="P555" s="493"/>
      <c r="Q555" s="493"/>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398" t="s">
        <v>427</v>
      </c>
      <c r="D556" s="2399"/>
      <c r="E556" s="634">
        <v>0.45456438146063965</v>
      </c>
      <c r="F556" s="493"/>
      <c r="G556" s="493"/>
      <c r="H556" s="2399" t="s">
        <v>463</v>
      </c>
      <c r="I556" s="2399"/>
      <c r="J556" s="635">
        <v>3.0358627464537209E-4</v>
      </c>
      <c r="K556" s="493"/>
      <c r="L556" s="493"/>
      <c r="M556" s="2399" t="s">
        <v>426</v>
      </c>
      <c r="N556" s="2399"/>
      <c r="O556" s="636">
        <v>0.11510705084568119</v>
      </c>
      <c r="P556" s="493"/>
      <c r="Q556" s="493"/>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398" t="s">
        <v>424</v>
      </c>
      <c r="D557" s="2399"/>
      <c r="E557" s="634">
        <v>0.4646948965962488</v>
      </c>
      <c r="F557" s="493"/>
      <c r="G557" s="493"/>
      <c r="H557" s="2399" t="s">
        <v>440</v>
      </c>
      <c r="I557" s="2399"/>
      <c r="J557" s="635">
        <v>1.5215824119356962E-4</v>
      </c>
      <c r="K557" s="493"/>
      <c r="L557" s="493"/>
      <c r="M557" s="2399" t="s">
        <v>501</v>
      </c>
      <c r="N557" s="2399"/>
      <c r="O557" s="636">
        <v>1.0022079427221174E-3</v>
      </c>
      <c r="P557" s="493"/>
      <c r="Q557" s="493"/>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398" t="s">
        <v>498</v>
      </c>
      <c r="D558" s="2399"/>
      <c r="E558" s="634">
        <v>3.8788226276463008E-4</v>
      </c>
      <c r="F558" s="493"/>
      <c r="G558" s="493"/>
      <c r="H558" s="2399" t="s">
        <v>426</v>
      </c>
      <c r="I558" s="2399"/>
      <c r="J558" s="635">
        <v>0.31195516824334785</v>
      </c>
      <c r="K558" s="493"/>
      <c r="L558" s="493"/>
      <c r="M558" s="2399" t="s">
        <v>496</v>
      </c>
      <c r="N558" s="2399"/>
      <c r="O558" s="636">
        <v>3.8366097163920736E-3</v>
      </c>
      <c r="P558" s="493"/>
      <c r="Q558" s="493"/>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398" t="s">
        <v>464</v>
      </c>
      <c r="D559" s="2399"/>
      <c r="E559" s="637">
        <v>1.8832933151452864E-2</v>
      </c>
      <c r="F559" s="493"/>
      <c r="G559" s="493"/>
      <c r="H559" s="2399" t="s">
        <v>501</v>
      </c>
      <c r="I559" s="2399"/>
      <c r="J559" s="635">
        <v>1.7882479241355157E-5</v>
      </c>
      <c r="K559" s="493"/>
      <c r="L559" s="493"/>
      <c r="M559" s="2399" t="s">
        <v>462</v>
      </c>
      <c r="N559" s="2399"/>
      <c r="O559" s="636">
        <v>3.0134517112577891E-2</v>
      </c>
      <c r="P559" s="493"/>
      <c r="Q559" s="493"/>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398"/>
      <c r="D560" s="2399"/>
      <c r="E560" s="493"/>
      <c r="F560" s="493"/>
      <c r="G560" s="493"/>
      <c r="H560" s="2399" t="s">
        <v>496</v>
      </c>
      <c r="I560" s="2399"/>
      <c r="J560" s="635">
        <v>1.6658418806575859E-3</v>
      </c>
      <c r="K560" s="493"/>
      <c r="L560" s="493"/>
      <c r="M560" s="2399" t="s">
        <v>476</v>
      </c>
      <c r="N560" s="2399"/>
      <c r="O560" s="636">
        <v>1.249700051338524E-3</v>
      </c>
      <c r="P560" s="493"/>
      <c r="Q560" s="493"/>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398"/>
      <c r="D561" s="2399"/>
      <c r="E561" s="493"/>
      <c r="F561" s="493"/>
      <c r="G561" s="493"/>
      <c r="H561" s="2399" t="s">
        <v>462</v>
      </c>
      <c r="I561" s="2399"/>
      <c r="J561" s="635">
        <v>2.2917462420037858E-3</v>
      </c>
      <c r="K561" s="493"/>
      <c r="L561" s="493"/>
      <c r="M561" s="2399" t="s">
        <v>505</v>
      </c>
      <c r="N561" s="2399"/>
      <c r="O561" s="636">
        <v>1.0239160289195827E-4</v>
      </c>
      <c r="P561" s="493"/>
      <c r="Q561" s="493"/>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398" t="s">
        <v>240</v>
      </c>
      <c r="D562" s="2399"/>
      <c r="E562" s="2399"/>
      <c r="F562" s="2399"/>
      <c r="G562" s="2399"/>
      <c r="H562" s="2399" t="s">
        <v>476</v>
      </c>
      <c r="I562" s="2399"/>
      <c r="J562" s="635">
        <v>4.6873575430254211E-3</v>
      </c>
      <c r="K562" s="493"/>
      <c r="L562" s="493"/>
      <c r="M562" s="2399" t="s">
        <v>356</v>
      </c>
      <c r="N562" s="2399"/>
      <c r="O562" s="636">
        <v>0.13711408788695573</v>
      </c>
      <c r="P562" s="493"/>
      <c r="Q562" s="493"/>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398" t="s">
        <v>194</v>
      </c>
      <c r="D563" s="2399"/>
      <c r="E563" s="2783" t="s">
        <v>241</v>
      </c>
      <c r="F563" s="2784"/>
      <c r="G563" s="2785"/>
      <c r="H563" s="2399" t="s">
        <v>505</v>
      </c>
      <c r="I563" s="2399"/>
      <c r="J563" s="635">
        <v>2.6739284544461022E-6</v>
      </c>
      <c r="K563" s="493"/>
      <c r="L563" s="493"/>
      <c r="M563" s="2399" t="s">
        <v>388</v>
      </c>
      <c r="N563" s="2399"/>
      <c r="O563" s="636">
        <v>1.25234192370652E-2</v>
      </c>
      <c r="P563" s="493"/>
      <c r="Q563" s="493"/>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399"/>
      <c r="D564" s="2399"/>
      <c r="E564" s="619" t="s">
        <v>177</v>
      </c>
      <c r="F564" s="620" t="s">
        <v>242</v>
      </c>
      <c r="G564" s="621" t="s">
        <v>243</v>
      </c>
      <c r="H564" s="2399" t="s">
        <v>356</v>
      </c>
      <c r="I564" s="2399"/>
      <c r="J564" s="635">
        <v>4.4483887984104829E-3</v>
      </c>
      <c r="K564" s="493"/>
      <c r="L564" s="493"/>
      <c r="M564" s="2399" t="s">
        <v>510</v>
      </c>
      <c r="N564" s="2399"/>
      <c r="O564" s="636">
        <v>3.5623788811789295E-4</v>
      </c>
      <c r="P564" s="493"/>
      <c r="Q564" s="493"/>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398" t="s">
        <v>195</v>
      </c>
      <c r="D565" s="2399"/>
      <c r="E565" s="640">
        <v>7.8493299445956621</v>
      </c>
      <c r="F565" s="641">
        <v>10.32806571657324</v>
      </c>
      <c r="G565" s="642">
        <v>10.32806571657324</v>
      </c>
      <c r="H565" s="2399" t="s">
        <v>388</v>
      </c>
      <c r="I565" s="2399"/>
      <c r="J565" s="635">
        <v>3.3266052471325462E-2</v>
      </c>
      <c r="K565" s="493"/>
      <c r="L565" s="493"/>
      <c r="M565" s="2399" t="s">
        <v>196</v>
      </c>
      <c r="N565" s="2399"/>
      <c r="O565" s="636">
        <v>0.20609172652919383</v>
      </c>
      <c r="P565" s="493"/>
      <c r="Q565" s="493"/>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398"/>
      <c r="D566" s="2399"/>
      <c r="E566" s="493"/>
      <c r="F566" s="493"/>
      <c r="G566" s="493"/>
      <c r="H566" s="2399" t="s">
        <v>510</v>
      </c>
      <c r="I566" s="2399"/>
      <c r="J566" s="635">
        <v>4.6707317959559743E-4</v>
      </c>
      <c r="K566" s="493"/>
      <c r="L566" s="493"/>
      <c r="M566" s="2399" t="s">
        <v>204</v>
      </c>
      <c r="N566" s="2399"/>
      <c r="O566" s="636">
        <v>0.11673385181870261</v>
      </c>
      <c r="P566" s="493"/>
      <c r="Q566" s="493"/>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398"/>
      <c r="D567" s="2399"/>
      <c r="E567" s="493"/>
      <c r="F567" s="493"/>
      <c r="G567" s="493"/>
      <c r="H567" s="2399" t="s">
        <v>196</v>
      </c>
      <c r="I567" s="2399"/>
      <c r="J567" s="635">
        <v>0.24169339178798255</v>
      </c>
      <c r="K567" s="493"/>
      <c r="L567" s="493"/>
      <c r="M567" s="2399" t="s">
        <v>207</v>
      </c>
      <c r="N567" s="2399"/>
      <c r="O567" s="636">
        <v>0.17829819587168624</v>
      </c>
      <c r="P567" s="493"/>
      <c r="Q567" s="493"/>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398" t="s">
        <v>244</v>
      </c>
      <c r="D568" s="2399"/>
      <c r="E568" s="2399"/>
      <c r="F568" s="493"/>
      <c r="G568" s="493"/>
      <c r="H568" s="2399" t="s">
        <v>204</v>
      </c>
      <c r="I568" s="2399"/>
      <c r="J568" s="635">
        <v>0.17611485158603324</v>
      </c>
      <c r="K568" s="493"/>
      <c r="L568" s="493"/>
      <c r="M568" s="2399" t="s">
        <v>358</v>
      </c>
      <c r="N568" s="2399"/>
      <c r="O568" s="636">
        <v>8.5534561149991042E-2</v>
      </c>
      <c r="P568" s="493"/>
      <c r="Q568" s="493"/>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398"/>
      <c r="D569" s="2399"/>
      <c r="E569" s="622" t="s">
        <v>194</v>
      </c>
      <c r="F569" s="493"/>
      <c r="G569" s="493"/>
      <c r="H569" s="2399" t="s">
        <v>207</v>
      </c>
      <c r="I569" s="2399"/>
      <c r="J569" s="635">
        <v>0.44305381895881163</v>
      </c>
      <c r="K569" s="493"/>
      <c r="L569" s="493"/>
      <c r="M569" s="2399" t="s">
        <v>213</v>
      </c>
      <c r="N569" s="2399"/>
      <c r="O569" s="636">
        <v>2.8579896289462961E-2</v>
      </c>
      <c r="P569" s="493"/>
      <c r="Q569" s="493"/>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399"/>
      <c r="D570" s="2399"/>
      <c r="E570" s="643" t="s">
        <v>195</v>
      </c>
      <c r="F570" s="493"/>
      <c r="G570" s="493"/>
      <c r="H570" s="2399" t="s">
        <v>358</v>
      </c>
      <c r="I570" s="2399"/>
      <c r="J570" s="635">
        <v>0.40104260100540451</v>
      </c>
      <c r="K570" s="493"/>
      <c r="L570" s="493"/>
      <c r="M570" s="2399" t="s">
        <v>235</v>
      </c>
      <c r="N570" s="2399"/>
      <c r="O570" s="636">
        <v>1.4556893736316242E-2</v>
      </c>
      <c r="P570" s="493"/>
      <c r="Q570" s="493"/>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398" t="s">
        <v>221</v>
      </c>
      <c r="D571" s="2399"/>
      <c r="E571" s="631">
        <v>-4.4711014658361282E-2</v>
      </c>
      <c r="F571" s="493"/>
      <c r="G571" s="493"/>
      <c r="H571" s="2399" t="s">
        <v>213</v>
      </c>
      <c r="I571" s="2399"/>
      <c r="J571" s="635">
        <v>2.919119185532508E-2</v>
      </c>
      <c r="K571" s="493"/>
      <c r="L571" s="493"/>
      <c r="M571" s="2399" t="s">
        <v>216</v>
      </c>
      <c r="N571" s="2399"/>
      <c r="O571" s="636">
        <v>2.3565710853299948E-2</v>
      </c>
      <c r="P571" s="493"/>
      <c r="Q571" s="493"/>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398" t="s">
        <v>425</v>
      </c>
      <c r="D572" s="2399"/>
      <c r="E572" s="634">
        <v>-7.5055606049320614E-2</v>
      </c>
      <c r="F572" s="493"/>
      <c r="G572" s="493"/>
      <c r="H572" s="2399" t="s">
        <v>235</v>
      </c>
      <c r="I572" s="2399"/>
      <c r="J572" s="635">
        <v>5.8720532695192441E-3</v>
      </c>
      <c r="K572" s="493"/>
      <c r="L572" s="493"/>
      <c r="M572" s="2399" t="s">
        <v>458</v>
      </c>
      <c r="N572" s="2399"/>
      <c r="O572" s="636">
        <v>1.0622318857802111E-2</v>
      </c>
      <c r="P572" s="493"/>
      <c r="Q572" s="493"/>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398" t="s">
        <v>442</v>
      </c>
      <c r="D573" s="2399"/>
      <c r="E573" s="634">
        <v>-2.3677723084604686E-2</v>
      </c>
      <c r="F573" s="493"/>
      <c r="G573" s="493"/>
      <c r="H573" s="2399" t="s">
        <v>216</v>
      </c>
      <c r="I573" s="2399"/>
      <c r="J573" s="635">
        <v>0.10462518135770861</v>
      </c>
      <c r="K573" s="493"/>
      <c r="L573" s="493"/>
      <c r="M573" s="2399" t="s">
        <v>354</v>
      </c>
      <c r="N573" s="2399"/>
      <c r="O573" s="636">
        <v>0.11764930289748925</v>
      </c>
      <c r="P573" s="493"/>
      <c r="Q573" s="493"/>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398" t="s">
        <v>494</v>
      </c>
      <c r="D574" s="2399"/>
      <c r="E574" s="634">
        <v>5.2920511044085589E-3</v>
      </c>
      <c r="F574" s="493"/>
      <c r="G574" s="493"/>
      <c r="H574" s="2399" t="s">
        <v>458</v>
      </c>
      <c r="I574" s="2399"/>
      <c r="J574" s="635">
        <v>3.5585038763722779E-2</v>
      </c>
      <c r="K574" s="493"/>
      <c r="L574" s="493"/>
      <c r="M574" s="2399" t="s">
        <v>435</v>
      </c>
      <c r="N574" s="2399"/>
      <c r="O574" s="636">
        <v>7.4788187943287503E-3</v>
      </c>
      <c r="P574" s="493"/>
      <c r="Q574" s="493"/>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398" t="s">
        <v>480</v>
      </c>
      <c r="D575" s="2399"/>
      <c r="E575" s="634">
        <v>9.2560033961332027E-4</v>
      </c>
      <c r="F575" s="493"/>
      <c r="G575" s="493"/>
      <c r="H575" s="2399" t="s">
        <v>354</v>
      </c>
      <c r="I575" s="2399"/>
      <c r="J575" s="635">
        <v>0.14201544951365874</v>
      </c>
      <c r="K575" s="493"/>
      <c r="L575" s="493"/>
      <c r="M575" s="2399" t="s">
        <v>401</v>
      </c>
      <c r="N575" s="2399"/>
      <c r="O575" s="636">
        <v>3.4330137191656254E-3</v>
      </c>
      <c r="P575" s="493"/>
      <c r="Q575" s="493"/>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398" t="s">
        <v>468</v>
      </c>
      <c r="D576" s="2399"/>
      <c r="E576" s="634">
        <v>1.4073650171101647E-2</v>
      </c>
      <c r="F576" s="493"/>
      <c r="G576" s="493"/>
      <c r="H576" s="2399" t="s">
        <v>435</v>
      </c>
      <c r="I576" s="2399"/>
      <c r="J576" s="635">
        <v>0.16277623762617571</v>
      </c>
      <c r="K576" s="493"/>
      <c r="L576" s="493"/>
      <c r="M576" s="2399" t="s">
        <v>486</v>
      </c>
      <c r="N576" s="2399"/>
      <c r="O576" s="636">
        <v>7.7610830926528943E-3</v>
      </c>
      <c r="P576" s="493"/>
      <c r="Q576" s="493"/>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398" t="s">
        <v>441</v>
      </c>
      <c r="D577" s="2399"/>
      <c r="E577" s="634">
        <v>5.2778708591845649E-2</v>
      </c>
      <c r="F577" s="493"/>
      <c r="G577" s="493"/>
      <c r="H577" s="2399" t="s">
        <v>401</v>
      </c>
      <c r="I577" s="2399"/>
      <c r="J577" s="635">
        <v>7.9008103935688332E-3</v>
      </c>
      <c r="K577" s="493"/>
      <c r="L577" s="493"/>
      <c r="M577" s="2399" t="s">
        <v>432</v>
      </c>
      <c r="N577" s="2399"/>
      <c r="O577" s="636">
        <v>2.3866318361512148E-2</v>
      </c>
      <c r="P577" s="493"/>
      <c r="Q577" s="493"/>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398" t="s">
        <v>446</v>
      </c>
      <c r="D578" s="2399"/>
      <c r="E578" s="634">
        <v>3.4288608303232992E-2</v>
      </c>
      <c r="F578" s="493"/>
      <c r="G578" s="493"/>
      <c r="H578" s="2399" t="s">
        <v>486</v>
      </c>
      <c r="I578" s="2399"/>
      <c r="J578" s="635">
        <v>1.6696872899767911E-3</v>
      </c>
      <c r="K578" s="493"/>
      <c r="L578" s="493"/>
      <c r="M578" s="2399" t="s">
        <v>361</v>
      </c>
      <c r="N578" s="2399"/>
      <c r="O578" s="636">
        <v>0.1840421621575119</v>
      </c>
      <c r="P578" s="493"/>
      <c r="Q578" s="493"/>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398" t="s">
        <v>445</v>
      </c>
      <c r="D579" s="2399"/>
      <c r="E579" s="634">
        <v>4.4823763733858685E-2</v>
      </c>
      <c r="F579" s="493"/>
      <c r="G579" s="493"/>
      <c r="H579" s="2399" t="s">
        <v>432</v>
      </c>
      <c r="I579" s="2399"/>
      <c r="J579" s="635">
        <v>0.21458092940661708</v>
      </c>
      <c r="K579" s="493"/>
      <c r="L579" s="493"/>
      <c r="M579" s="2399" t="s">
        <v>431</v>
      </c>
      <c r="N579" s="2399"/>
      <c r="O579" s="636">
        <v>0.21154326291437264</v>
      </c>
      <c r="P579" s="493"/>
      <c r="Q579" s="493"/>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398" t="s">
        <v>443</v>
      </c>
      <c r="D580" s="2399"/>
      <c r="E580" s="634">
        <v>4.7685423008582355E-2</v>
      </c>
      <c r="F580" s="493"/>
      <c r="G580" s="493"/>
      <c r="H580" s="2399" t="s">
        <v>361</v>
      </c>
      <c r="I580" s="2399"/>
      <c r="J580" s="635">
        <v>0.27314743447256523</v>
      </c>
      <c r="K580" s="493"/>
      <c r="L580" s="493"/>
      <c r="M580" s="2399" t="s">
        <v>433</v>
      </c>
      <c r="N580" s="2399"/>
      <c r="O580" s="636">
        <v>0.15388630086096952</v>
      </c>
      <c r="P580" s="493"/>
      <c r="Q580" s="493"/>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398" t="s">
        <v>508</v>
      </c>
      <c r="D581" s="2399"/>
      <c r="E581" s="634">
        <v>5.6127382412097756E-4</v>
      </c>
      <c r="F581" s="493"/>
      <c r="G581" s="493"/>
      <c r="H581" s="2399" t="s">
        <v>431</v>
      </c>
      <c r="I581" s="2399"/>
      <c r="J581" s="635">
        <v>0.20535225399703705</v>
      </c>
      <c r="K581" s="493"/>
      <c r="L581" s="493"/>
      <c r="M581" s="2399" t="s">
        <v>427</v>
      </c>
      <c r="N581" s="2399"/>
      <c r="O581" s="636">
        <v>0.23242984777709105</v>
      </c>
      <c r="P581" s="493"/>
      <c r="Q581" s="493"/>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398" t="s">
        <v>455</v>
      </c>
      <c r="D582" s="2399"/>
      <c r="E582" s="634">
        <v>-9.8228494653320782E-3</v>
      </c>
      <c r="F582" s="493"/>
      <c r="G582" s="493"/>
      <c r="H582" s="2399" t="s">
        <v>433</v>
      </c>
      <c r="I582" s="2399"/>
      <c r="J582" s="635">
        <v>0.16359558085716117</v>
      </c>
      <c r="K582" s="493"/>
      <c r="L582" s="493"/>
      <c r="M582" s="2399" t="s">
        <v>424</v>
      </c>
      <c r="N582" s="2399"/>
      <c r="O582" s="636">
        <v>7.3598804124414413E-2</v>
      </c>
      <c r="P582" s="493"/>
      <c r="Q582" s="493"/>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398" t="s">
        <v>434</v>
      </c>
      <c r="D583" s="2399"/>
      <c r="E583" s="634">
        <v>-3.2332238079466794E-2</v>
      </c>
      <c r="F583" s="493"/>
      <c r="G583" s="493"/>
      <c r="H583" s="2399" t="s">
        <v>427</v>
      </c>
      <c r="I583" s="2399"/>
      <c r="J583" s="635">
        <v>0.31631688850251671</v>
      </c>
      <c r="K583" s="493"/>
      <c r="L583" s="493"/>
      <c r="M583" s="2399" t="s">
        <v>498</v>
      </c>
      <c r="N583" s="2399"/>
      <c r="O583" s="636">
        <v>6.5288196496420372E-3</v>
      </c>
      <c r="P583" s="493"/>
      <c r="Q583" s="493"/>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398" t="s">
        <v>449</v>
      </c>
      <c r="D584" s="2399"/>
      <c r="E584" s="634">
        <v>-1.4395294773744823E-2</v>
      </c>
      <c r="F584" s="493"/>
      <c r="G584" s="493"/>
      <c r="H584" s="2399" t="s">
        <v>424</v>
      </c>
      <c r="I584" s="2399"/>
      <c r="J584" s="635">
        <v>0.43670288870467633</v>
      </c>
      <c r="K584" s="493"/>
      <c r="L584" s="493"/>
      <c r="M584" s="2399" t="s">
        <v>464</v>
      </c>
      <c r="N584" s="2399"/>
      <c r="O584" s="636">
        <v>1.4469878450661354E-2</v>
      </c>
      <c r="P584" s="493"/>
      <c r="Q584" s="493"/>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398" t="s">
        <v>436</v>
      </c>
      <c r="D585" s="2399"/>
      <c r="E585" s="634">
        <v>-1.9121409237916193E-2</v>
      </c>
      <c r="F585" s="493"/>
      <c r="G585" s="493"/>
      <c r="H585" s="2399" t="s">
        <v>498</v>
      </c>
      <c r="I585" s="2399"/>
      <c r="J585" s="635">
        <v>1.8146053729074486E-3</v>
      </c>
      <c r="K585" s="493"/>
      <c r="L585" s="493"/>
      <c r="M585" s="2399" t="s">
        <v>451</v>
      </c>
      <c r="N585" s="2399"/>
      <c r="O585" s="636">
        <v>1.8601479461876146E-2</v>
      </c>
      <c r="P585" s="493"/>
      <c r="Q585" s="493"/>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398" t="s">
        <v>492</v>
      </c>
      <c r="D586" s="2399"/>
      <c r="E586" s="634">
        <v>-5.7758241210607575E-3</v>
      </c>
      <c r="F586" s="493"/>
      <c r="G586" s="493"/>
      <c r="H586" s="2399" t="s">
        <v>464</v>
      </c>
      <c r="I586" s="2399"/>
      <c r="J586" s="635">
        <v>6.0360705945023893E-3</v>
      </c>
      <c r="K586" s="493"/>
      <c r="L586" s="493"/>
      <c r="M586" s="2399" t="s">
        <v>453</v>
      </c>
      <c r="N586" s="2399"/>
      <c r="O586" s="636">
        <v>3.4993437084298635E-4</v>
      </c>
      <c r="P586" s="493"/>
      <c r="Q586" s="493"/>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398" t="s">
        <v>471</v>
      </c>
      <c r="D587" s="2399"/>
      <c r="E587" s="634">
        <v>1.0036755604449185E-2</v>
      </c>
      <c r="F587" s="493"/>
      <c r="G587" s="493"/>
      <c r="H587" s="2399" t="s">
        <v>451</v>
      </c>
      <c r="I587" s="2399"/>
      <c r="J587" s="635">
        <v>5.1400452851375185E-2</v>
      </c>
      <c r="K587" s="493"/>
      <c r="L587" s="493"/>
      <c r="M587" s="2399" t="s">
        <v>489</v>
      </c>
      <c r="N587" s="2399"/>
      <c r="O587" s="636">
        <v>1.2136128953825812E-3</v>
      </c>
      <c r="P587" s="493"/>
      <c r="Q587" s="493"/>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398" t="s">
        <v>503</v>
      </c>
      <c r="D588" s="2399"/>
      <c r="E588" s="634">
        <v>-1.4727778846156956E-3</v>
      </c>
      <c r="F588" s="493"/>
      <c r="G588" s="493"/>
      <c r="H588" s="2399" t="s">
        <v>453</v>
      </c>
      <c r="I588" s="2399"/>
      <c r="J588" s="635">
        <v>4.7438964242241498E-2</v>
      </c>
      <c r="K588" s="493"/>
      <c r="L588" s="493"/>
      <c r="M588" s="2399" t="s">
        <v>447</v>
      </c>
      <c r="N588" s="2399"/>
      <c r="O588" s="636">
        <v>1.8965210185292014E-2</v>
      </c>
      <c r="P588" s="493"/>
      <c r="Q588" s="493"/>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398" t="s">
        <v>507</v>
      </c>
      <c r="D589" s="2399"/>
      <c r="E589" s="634">
        <v>-6.599391187539443E-4</v>
      </c>
      <c r="F589" s="493"/>
      <c r="G589" s="493"/>
      <c r="H589" s="2399" t="s">
        <v>489</v>
      </c>
      <c r="I589" s="2399"/>
      <c r="J589" s="635">
        <v>1.0233702287832535E-2</v>
      </c>
      <c r="K589" s="493"/>
      <c r="L589" s="493"/>
      <c r="M589" s="2399" t="s">
        <v>475</v>
      </c>
      <c r="N589" s="2399"/>
      <c r="O589" s="636">
        <v>5.5203733309293815E-5</v>
      </c>
      <c r="P589" s="493"/>
      <c r="Q589" s="493"/>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398" t="s">
        <v>481</v>
      </c>
      <c r="D590" s="2399"/>
      <c r="E590" s="634">
        <v>-8.5952072703500363E-3</v>
      </c>
      <c r="F590" s="493"/>
      <c r="G590" s="493"/>
      <c r="H590" s="2399" t="s">
        <v>447</v>
      </c>
      <c r="I590" s="2399"/>
      <c r="J590" s="635">
        <v>6.7092269814339495E-2</v>
      </c>
      <c r="K590" s="493"/>
      <c r="L590" s="493"/>
      <c r="M590" s="2399" t="s">
        <v>504</v>
      </c>
      <c r="N590" s="2399"/>
      <c r="O590" s="636">
        <v>3.7744370478107968E-3</v>
      </c>
      <c r="P590" s="493"/>
      <c r="Q590" s="493"/>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398" t="s">
        <v>438</v>
      </c>
      <c r="D591" s="2399"/>
      <c r="E591" s="634">
        <v>5.5132352157197972E-2</v>
      </c>
      <c r="F591" s="493"/>
      <c r="G591" s="493"/>
      <c r="H591" s="2399" t="s">
        <v>475</v>
      </c>
      <c r="I591" s="2399"/>
      <c r="J591" s="635">
        <v>1.9259774425845883E-2</v>
      </c>
      <c r="K591" s="493"/>
      <c r="L591" s="493"/>
      <c r="M591" s="2399" t="s">
        <v>448</v>
      </c>
      <c r="N591" s="2399"/>
      <c r="O591" s="636">
        <v>8.841665563363901E-3</v>
      </c>
      <c r="P591" s="493"/>
      <c r="Q591" s="493"/>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398" t="s">
        <v>450</v>
      </c>
      <c r="D592" s="2399"/>
      <c r="E592" s="634">
        <v>3.5542609097683267E-2</v>
      </c>
      <c r="F592" s="493"/>
      <c r="G592" s="493"/>
      <c r="H592" s="2399" t="s">
        <v>504</v>
      </c>
      <c r="I592" s="2399"/>
      <c r="J592" s="635">
        <v>2.8079919999924445E-3</v>
      </c>
      <c r="K592" s="493"/>
      <c r="L592" s="493"/>
      <c r="M592" s="2399" t="s">
        <v>460</v>
      </c>
      <c r="N592" s="2399"/>
      <c r="O592" s="636">
        <v>7.4333835464771673E-3</v>
      </c>
      <c r="P592" s="493"/>
      <c r="Q592" s="493"/>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398" t="s">
        <v>470</v>
      </c>
      <c r="D593" s="2399"/>
      <c r="E593" s="634">
        <v>1.3929354848675251E-2</v>
      </c>
      <c r="F593" s="493"/>
      <c r="G593" s="493"/>
      <c r="H593" s="2399" t="s">
        <v>448</v>
      </c>
      <c r="I593" s="2399"/>
      <c r="J593" s="635">
        <v>6.2498976212616332E-2</v>
      </c>
      <c r="K593" s="493"/>
      <c r="L593" s="493"/>
      <c r="M593" s="2399" t="s">
        <v>472</v>
      </c>
      <c r="N593" s="2399"/>
      <c r="O593" s="636">
        <v>6.5842063678215072E-3</v>
      </c>
      <c r="P593" s="493"/>
      <c r="Q593" s="493"/>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398" t="s">
        <v>459</v>
      </c>
      <c r="D594" s="2399"/>
      <c r="E594" s="634">
        <v>2.2247970201763275E-2</v>
      </c>
      <c r="F594" s="493"/>
      <c r="G594" s="493"/>
      <c r="H594" s="2399" t="s">
        <v>460</v>
      </c>
      <c r="I594" s="2399"/>
      <c r="J594" s="635">
        <v>3.5219152705092488E-2</v>
      </c>
      <c r="K594" s="493"/>
      <c r="L594" s="493"/>
      <c r="M594" s="2399" t="s">
        <v>452</v>
      </c>
      <c r="N594" s="2399"/>
      <c r="O594" s="636">
        <v>1.3866654705477538E-3</v>
      </c>
      <c r="P594" s="493"/>
      <c r="Q594" s="493"/>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398" t="s">
        <v>499</v>
      </c>
      <c r="D595" s="2399"/>
      <c r="E595" s="634">
        <v>3.7921329802488566E-3</v>
      </c>
      <c r="F595" s="493"/>
      <c r="G595" s="493"/>
      <c r="H595" s="2399" t="s">
        <v>472</v>
      </c>
      <c r="I595" s="2399"/>
      <c r="J595" s="635">
        <v>2.1214912958133658E-2</v>
      </c>
      <c r="K595" s="493"/>
      <c r="L595" s="493"/>
      <c r="M595" s="2399" t="s">
        <v>479</v>
      </c>
      <c r="N595" s="2399"/>
      <c r="O595" s="636">
        <v>1.2892972258864508E-3</v>
      </c>
      <c r="P595" s="493"/>
      <c r="Q595" s="493"/>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398" t="s">
        <v>485</v>
      </c>
      <c r="D596" s="2399"/>
      <c r="E596" s="634">
        <v>-7.2260731098844474E-3</v>
      </c>
      <c r="F596" s="493"/>
      <c r="G596" s="493"/>
      <c r="H596" s="2399" t="s">
        <v>452</v>
      </c>
      <c r="I596" s="2399"/>
      <c r="J596" s="635">
        <v>4.8658192360642477E-2</v>
      </c>
      <c r="K596" s="493"/>
      <c r="L596" s="493"/>
      <c r="M596" s="2399" t="s">
        <v>512</v>
      </c>
      <c r="N596" s="2399"/>
      <c r="O596" s="636">
        <v>5.265773803880058E-5</v>
      </c>
      <c r="P596" s="493"/>
      <c r="Q596" s="493"/>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398" t="s">
        <v>461</v>
      </c>
      <c r="D597" s="2399"/>
      <c r="E597" s="634">
        <v>-5.4903435772735909E-3</v>
      </c>
      <c r="F597" s="493"/>
      <c r="G597" s="493"/>
      <c r="H597" s="2399" t="s">
        <v>479</v>
      </c>
      <c r="I597" s="2399"/>
      <c r="J597" s="635">
        <v>1.7194918852078262E-2</v>
      </c>
      <c r="K597" s="493"/>
      <c r="L597" s="493"/>
      <c r="M597" s="2399" t="s">
        <v>454</v>
      </c>
      <c r="N597" s="2399"/>
      <c r="O597" s="636">
        <v>3.6903644160090239E-3</v>
      </c>
      <c r="P597" s="493"/>
      <c r="Q597" s="493"/>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398" t="s">
        <v>500</v>
      </c>
      <c r="D598" s="2399"/>
      <c r="E598" s="634">
        <v>-2.9125186317980468E-3</v>
      </c>
      <c r="F598" s="493"/>
      <c r="G598" s="493"/>
      <c r="H598" s="2399" t="s">
        <v>512</v>
      </c>
      <c r="I598" s="2399"/>
      <c r="J598" s="635">
        <v>2.5362282213825952E-6</v>
      </c>
      <c r="K598" s="493"/>
      <c r="L598" s="493"/>
      <c r="M598" s="2399" t="s">
        <v>488</v>
      </c>
      <c r="N598" s="2399"/>
      <c r="O598" s="636">
        <v>9.2839984882448184E-4</v>
      </c>
      <c r="P598" s="493"/>
      <c r="Q598" s="493"/>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398" t="s">
        <v>457</v>
      </c>
      <c r="D599" s="2399"/>
      <c r="E599" s="634">
        <v>-2.1894167426996465E-2</v>
      </c>
      <c r="F599" s="493"/>
      <c r="G599" s="493"/>
      <c r="H599" s="2399" t="s">
        <v>454</v>
      </c>
      <c r="I599" s="2399"/>
      <c r="J599" s="635">
        <v>4.4952176009190326E-2</v>
      </c>
      <c r="K599" s="493"/>
      <c r="L599" s="493"/>
      <c r="M599" s="2399" t="s">
        <v>429</v>
      </c>
      <c r="N599" s="2399"/>
      <c r="O599" s="636">
        <v>0.22381852558025711</v>
      </c>
      <c r="P599" s="493"/>
      <c r="Q599" s="493"/>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398" t="s">
        <v>437</v>
      </c>
      <c r="D600" s="2399"/>
      <c r="E600" s="634">
        <v>-5.5820325449721472E-2</v>
      </c>
      <c r="F600" s="493"/>
      <c r="G600" s="493"/>
      <c r="H600" s="2399" t="s">
        <v>488</v>
      </c>
      <c r="I600" s="2399"/>
      <c r="J600" s="635">
        <v>1.0511211653308117E-2</v>
      </c>
      <c r="K600" s="493"/>
      <c r="L600" s="493"/>
      <c r="M600" s="2399" t="s">
        <v>465</v>
      </c>
      <c r="N600" s="2399"/>
      <c r="O600" s="636">
        <v>6.0060732535110826E-3</v>
      </c>
      <c r="P600" s="493"/>
      <c r="Q600" s="493"/>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398" t="s">
        <v>430</v>
      </c>
      <c r="D601" s="2399"/>
      <c r="E601" s="634">
        <v>-2.3480604771769015E-2</v>
      </c>
      <c r="F601" s="493"/>
      <c r="G601" s="493"/>
      <c r="H601" s="2399" t="s">
        <v>429</v>
      </c>
      <c r="I601" s="2399"/>
      <c r="J601" s="635">
        <v>2.7700221485203021E-2</v>
      </c>
      <c r="K601" s="493"/>
      <c r="L601" s="493"/>
      <c r="M601" s="2399" t="s">
        <v>483</v>
      </c>
      <c r="N601" s="2399"/>
      <c r="O601" s="636">
        <v>4.863683434963242E-4</v>
      </c>
      <c r="P601" s="493"/>
      <c r="Q601" s="493"/>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398" t="s">
        <v>487</v>
      </c>
      <c r="D602" s="2399"/>
      <c r="E602" s="634">
        <v>-7.0984922753343262E-3</v>
      </c>
      <c r="F602" s="493"/>
      <c r="G602" s="493"/>
      <c r="H602" s="2399" t="s">
        <v>465</v>
      </c>
      <c r="I602" s="2399"/>
      <c r="J602" s="635">
        <v>2.8447382645500938E-2</v>
      </c>
      <c r="K602" s="493"/>
      <c r="L602" s="493"/>
      <c r="M602" s="2399" t="s">
        <v>439</v>
      </c>
      <c r="N602" s="2399"/>
      <c r="O602" s="636">
        <v>9.1563613453923942E-2</v>
      </c>
      <c r="P602" s="493"/>
      <c r="Q602" s="493"/>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398" t="s">
        <v>474</v>
      </c>
      <c r="D603" s="2399"/>
      <c r="E603" s="634">
        <v>-9.6353208115786595E-3</v>
      </c>
      <c r="F603" s="493"/>
      <c r="G603" s="493"/>
      <c r="H603" s="2399" t="s">
        <v>483</v>
      </c>
      <c r="I603" s="2399"/>
      <c r="J603" s="635">
        <v>1.4743258454687016E-2</v>
      </c>
      <c r="K603" s="493"/>
      <c r="L603" s="493"/>
      <c r="M603" s="2399" t="s">
        <v>467</v>
      </c>
      <c r="N603" s="2399"/>
      <c r="O603" s="636">
        <v>1.4859608471827287E-2</v>
      </c>
      <c r="P603" s="493"/>
      <c r="Q603" s="493"/>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398" t="s">
        <v>502</v>
      </c>
      <c r="D604" s="2399"/>
      <c r="E604" s="634">
        <v>-1.814584062024981E-3</v>
      </c>
      <c r="F604" s="493"/>
      <c r="G604" s="493"/>
      <c r="H604" s="2399" t="s">
        <v>439</v>
      </c>
      <c r="I604" s="2399"/>
      <c r="J604" s="635">
        <v>1.8800495712449315E-2</v>
      </c>
      <c r="K604" s="493"/>
      <c r="L604" s="493"/>
      <c r="M604" s="2399" t="s">
        <v>469</v>
      </c>
      <c r="N604" s="2399"/>
      <c r="O604" s="636">
        <v>1.8306525126637822E-2</v>
      </c>
      <c r="P604" s="493"/>
      <c r="Q604" s="493"/>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398" t="s">
        <v>423</v>
      </c>
      <c r="D605" s="2399"/>
      <c r="E605" s="634">
        <v>7.6020719025798031E-2</v>
      </c>
      <c r="F605" s="493"/>
      <c r="G605" s="493"/>
      <c r="H605" s="2399" t="s">
        <v>467</v>
      </c>
      <c r="I605" s="2399"/>
      <c r="J605" s="635">
        <v>2.5866415795794035E-2</v>
      </c>
      <c r="K605" s="493"/>
      <c r="L605" s="493"/>
      <c r="M605" s="2399" t="s">
        <v>495</v>
      </c>
      <c r="N605" s="2399"/>
      <c r="O605" s="636">
        <v>4.6445324984425995E-3</v>
      </c>
      <c r="P605" s="493"/>
      <c r="Q605" s="493"/>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398" t="s">
        <v>506</v>
      </c>
      <c r="D606" s="2399"/>
      <c r="E606" s="634">
        <v>7.3499946777873151E-4</v>
      </c>
      <c r="F606" s="493"/>
      <c r="G606" s="493"/>
      <c r="H606" s="2399" t="s">
        <v>469</v>
      </c>
      <c r="I606" s="2399"/>
      <c r="J606" s="635">
        <v>2.2284464958159316E-2</v>
      </c>
      <c r="K606" s="493"/>
      <c r="L606" s="493"/>
      <c r="M606" s="2399" t="s">
        <v>466</v>
      </c>
      <c r="N606" s="2399"/>
      <c r="O606" s="636">
        <v>2.5998260180299292E-2</v>
      </c>
      <c r="P606" s="493"/>
      <c r="Q606" s="493"/>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398" t="s">
        <v>484</v>
      </c>
      <c r="D607" s="2399"/>
      <c r="E607" s="634">
        <v>7.260151255928853E-3</v>
      </c>
      <c r="F607" s="493"/>
      <c r="G607" s="493"/>
      <c r="H607" s="2399" t="s">
        <v>495</v>
      </c>
      <c r="I607" s="2399"/>
      <c r="J607" s="635">
        <v>7.6150134046665133E-3</v>
      </c>
      <c r="K607" s="493"/>
      <c r="L607" s="493"/>
      <c r="M607" s="2399" t="s">
        <v>456</v>
      </c>
      <c r="N607" s="2399"/>
      <c r="O607" s="636">
        <v>3.3140174583126333E-2</v>
      </c>
      <c r="P607" s="493"/>
      <c r="Q607" s="493"/>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398" t="s">
        <v>478</v>
      </c>
      <c r="D608" s="2399"/>
      <c r="E608" s="634">
        <v>8.6489165419800333E-3</v>
      </c>
      <c r="F608" s="493"/>
      <c r="G608" s="493"/>
      <c r="H608" s="2399" t="s">
        <v>466</v>
      </c>
      <c r="I608" s="2399"/>
      <c r="J608" s="635">
        <v>4.4877515064207507E-3</v>
      </c>
      <c r="K608" s="493"/>
      <c r="L608" s="493"/>
      <c r="M608" s="2399" t="s">
        <v>444</v>
      </c>
      <c r="N608" s="2399"/>
      <c r="O608" s="636">
        <v>7.7966043227912021E-2</v>
      </c>
      <c r="P608" s="493"/>
      <c r="Q608" s="493"/>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398" t="s">
        <v>497</v>
      </c>
      <c r="D609" s="2399"/>
      <c r="E609" s="634">
        <v>-4.0941644240958608E-3</v>
      </c>
      <c r="F609" s="493"/>
      <c r="G609" s="493"/>
      <c r="H609" s="2399" t="s">
        <v>456</v>
      </c>
      <c r="I609" s="2399"/>
      <c r="J609" s="635">
        <v>7.7429798603037715E-3</v>
      </c>
      <c r="K609" s="493"/>
      <c r="L609" s="493"/>
      <c r="M609" s="2399" t="s">
        <v>493</v>
      </c>
      <c r="N609" s="2399"/>
      <c r="O609" s="636">
        <v>6.8174731542032544E-3</v>
      </c>
      <c r="P609" s="493"/>
      <c r="Q609" s="493"/>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398" t="s">
        <v>509</v>
      </c>
      <c r="D610" s="2399"/>
      <c r="E610" s="634">
        <v>-5.1699300664665999E-4</v>
      </c>
      <c r="F610" s="493"/>
      <c r="G610" s="493"/>
      <c r="H610" s="2399" t="s">
        <v>444</v>
      </c>
      <c r="I610" s="2399"/>
      <c r="J610" s="635">
        <v>3.0653154751084889E-3</v>
      </c>
      <c r="K610" s="493"/>
      <c r="L610" s="493"/>
      <c r="M610" s="2399" t="s">
        <v>491</v>
      </c>
      <c r="N610" s="2399"/>
      <c r="O610" s="636">
        <v>4.3374649147198815E-3</v>
      </c>
      <c r="P610" s="493"/>
      <c r="Q610" s="493"/>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398" t="s">
        <v>473</v>
      </c>
      <c r="D611" s="2399"/>
      <c r="E611" s="634">
        <v>-6.516293754830098E-3</v>
      </c>
      <c r="F611" s="493"/>
      <c r="G611" s="493"/>
      <c r="H611" s="2399" t="s">
        <v>493</v>
      </c>
      <c r="I611" s="2399"/>
      <c r="J611" s="635">
        <v>1.4123681233972E-3</v>
      </c>
      <c r="K611" s="493"/>
      <c r="L611" s="493"/>
      <c r="M611" s="2399" t="s">
        <v>511</v>
      </c>
      <c r="N611" s="2399"/>
      <c r="O611" s="638">
        <v>1.0072421409739964E-3</v>
      </c>
      <c r="P611" s="493"/>
      <c r="Q611" s="493"/>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398" t="s">
        <v>428</v>
      </c>
      <c r="D612" s="2399"/>
      <c r="E612" s="634">
        <v>7.6481499923759882E-2</v>
      </c>
      <c r="F612" s="493"/>
      <c r="G612" s="493"/>
      <c r="H612" s="2399" t="s">
        <v>491</v>
      </c>
      <c r="I612" s="2399"/>
      <c r="J612" s="635">
        <v>8.5354617702206523E-3</v>
      </c>
      <c r="K612" s="493"/>
      <c r="L612" s="493"/>
      <c r="M612" s="2399"/>
      <c r="N612" s="2399"/>
      <c r="O612" s="493"/>
      <c r="P612" s="493"/>
      <c r="Q612" s="493"/>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398" t="s">
        <v>482</v>
      </c>
      <c r="D613" s="2399"/>
      <c r="E613" s="634">
        <v>8.4114902813275608E-3</v>
      </c>
      <c r="F613" s="493"/>
      <c r="G613" s="493"/>
      <c r="H613" s="2399" t="s">
        <v>511</v>
      </c>
      <c r="I613" s="2399"/>
      <c r="J613" s="639">
        <v>9.7949207872961527E-4</v>
      </c>
      <c r="K613" s="493"/>
      <c r="L613" s="493"/>
      <c r="M613" s="2399"/>
      <c r="N613" s="2399"/>
      <c r="O613" s="493"/>
      <c r="P613" s="493"/>
      <c r="Q613" s="493"/>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398" t="s">
        <v>490</v>
      </c>
      <c r="D614" s="2399"/>
      <c r="E614" s="634">
        <v>5.8430608117160813E-3</v>
      </c>
      <c r="F614" s="493"/>
      <c r="G614" s="493"/>
      <c r="H614" s="2399"/>
      <c r="I614" s="2399"/>
      <c r="J614" s="493"/>
      <c r="K614" s="493"/>
      <c r="L614" s="493"/>
      <c r="M614" s="2399" t="s">
        <v>240</v>
      </c>
      <c r="N614" s="2399"/>
      <c r="O614" s="2399"/>
      <c r="P614" s="2399"/>
      <c r="Q614" s="2399"/>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398" t="s">
        <v>477</v>
      </c>
      <c r="D615" s="2399"/>
      <c r="E615" s="634">
        <v>8.6881013592286262E-3</v>
      </c>
      <c r="F615" s="493"/>
      <c r="G615" s="493"/>
      <c r="H615" s="2399"/>
      <c r="I615" s="2399"/>
      <c r="J615" s="493"/>
      <c r="K615" s="493"/>
      <c r="L615" s="493"/>
      <c r="M615" s="2399" t="s">
        <v>194</v>
      </c>
      <c r="N615" s="2399"/>
      <c r="O615" s="2780" t="s">
        <v>241</v>
      </c>
      <c r="P615" s="2781"/>
      <c r="Q615" s="2782"/>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398" t="s">
        <v>463</v>
      </c>
      <c r="D616" s="2399"/>
      <c r="E616" s="634">
        <v>1.7532165258412315E-2</v>
      </c>
      <c r="F616" s="493"/>
      <c r="G616" s="493"/>
      <c r="H616" s="2399" t="s">
        <v>240</v>
      </c>
      <c r="I616" s="2399"/>
      <c r="J616" s="2399"/>
      <c r="K616" s="2399"/>
      <c r="L616" s="2399"/>
      <c r="M616" s="2399"/>
      <c r="N616" s="2399"/>
      <c r="O616" s="623" t="s">
        <v>177</v>
      </c>
      <c r="P616" s="624" t="s">
        <v>242</v>
      </c>
      <c r="Q616" s="625" t="s">
        <v>243</v>
      </c>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398" t="s">
        <v>440</v>
      </c>
      <c r="D617" s="2399"/>
      <c r="E617" s="634">
        <v>5.3016728772336888E-2</v>
      </c>
      <c r="F617" s="493"/>
      <c r="G617" s="493"/>
      <c r="H617" s="2399" t="s">
        <v>194</v>
      </c>
      <c r="I617" s="2399"/>
      <c r="J617" s="2777" t="s">
        <v>241</v>
      </c>
      <c r="K617" s="2778"/>
      <c r="L617" s="2779"/>
      <c r="M617" s="2399" t="s">
        <v>195</v>
      </c>
      <c r="N617" s="2399"/>
      <c r="O617" s="644">
        <v>4.4163480949694609</v>
      </c>
      <c r="P617" s="645">
        <v>4.3297530342837849</v>
      </c>
      <c r="Q617" s="646">
        <v>4.3297530342837849</v>
      </c>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398" t="s">
        <v>426</v>
      </c>
      <c r="D618" s="2399"/>
      <c r="E618" s="634">
        <v>-9.1602114532601808E-2</v>
      </c>
      <c r="F618" s="493"/>
      <c r="G618" s="493"/>
      <c r="H618" s="2399"/>
      <c r="I618" s="2399"/>
      <c r="J618" s="626" t="s">
        <v>177</v>
      </c>
      <c r="K618" s="627" t="s">
        <v>242</v>
      </c>
      <c r="L618" s="628" t="s">
        <v>243</v>
      </c>
      <c r="M618" s="2399"/>
      <c r="N618" s="2399"/>
      <c r="O618" s="493"/>
      <c r="P618" s="493"/>
      <c r="Q618" s="493"/>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398" t="s">
        <v>501</v>
      </c>
      <c r="D619" s="2399"/>
      <c r="E619" s="634">
        <v>-2.6439791333665473E-3</v>
      </c>
      <c r="F619" s="493"/>
      <c r="G619" s="493"/>
      <c r="H619" s="2399" t="s">
        <v>195</v>
      </c>
      <c r="I619" s="2399"/>
      <c r="J619" s="647">
        <v>5.838844030469307</v>
      </c>
      <c r="K619" s="648">
        <v>5.6687806121061231</v>
      </c>
      <c r="L619" s="649">
        <v>5.6687806121061231</v>
      </c>
      <c r="M619" s="2399"/>
      <c r="N619" s="2399"/>
      <c r="O619" s="493"/>
      <c r="P619" s="493"/>
      <c r="Q619" s="493"/>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398" t="s">
        <v>496</v>
      </c>
      <c r="D620" s="2399"/>
      <c r="E620" s="634">
        <v>-4.5086329044590296E-3</v>
      </c>
      <c r="F620" s="493"/>
      <c r="G620" s="493"/>
      <c r="H620" s="2399"/>
      <c r="I620" s="2399"/>
      <c r="J620" s="493"/>
      <c r="K620" s="493"/>
      <c r="L620" s="493"/>
      <c r="M620" s="2399" t="s">
        <v>244</v>
      </c>
      <c r="N620" s="2399"/>
      <c r="O620" s="2399"/>
      <c r="P620" s="493"/>
      <c r="Q620" s="493"/>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398" t="s">
        <v>462</v>
      </c>
      <c r="D621" s="2399"/>
      <c r="E621" s="634">
        <v>-6.5439958114394854E-3</v>
      </c>
      <c r="F621" s="493"/>
      <c r="G621" s="493"/>
      <c r="H621" s="2399"/>
      <c r="I621" s="2399"/>
      <c r="J621" s="493"/>
      <c r="K621" s="493"/>
      <c r="L621" s="493"/>
      <c r="M621" s="2399"/>
      <c r="N621" s="2399"/>
      <c r="O621" s="629" t="s">
        <v>194</v>
      </c>
      <c r="P621" s="493"/>
      <c r="Q621" s="493"/>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398" t="s">
        <v>476</v>
      </c>
      <c r="D622" s="2399"/>
      <c r="E622" s="634">
        <v>9.3804053723050822E-3</v>
      </c>
      <c r="F622" s="493"/>
      <c r="G622" s="493"/>
      <c r="H622" s="2399" t="s">
        <v>244</v>
      </c>
      <c r="I622" s="2399"/>
      <c r="J622" s="2399"/>
      <c r="K622" s="493"/>
      <c r="L622" s="493"/>
      <c r="M622" s="2399"/>
      <c r="N622" s="2399"/>
      <c r="O622" s="650" t="s">
        <v>195</v>
      </c>
      <c r="P622" s="493"/>
      <c r="Q622" s="493"/>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398" t="s">
        <v>505</v>
      </c>
      <c r="D623" s="2399"/>
      <c r="E623" s="634">
        <v>1.3448984597516571E-3</v>
      </c>
      <c r="F623" s="493"/>
      <c r="G623" s="493"/>
      <c r="H623" s="2399"/>
      <c r="I623" s="2399"/>
      <c r="J623" s="630" t="s">
        <v>194</v>
      </c>
      <c r="K623" s="493"/>
      <c r="L623" s="493"/>
      <c r="M623" s="2399" t="s">
        <v>221</v>
      </c>
      <c r="N623" s="2399"/>
      <c r="O623" s="633">
        <v>-4.8222723724511342E-2</v>
      </c>
      <c r="P623" s="493"/>
      <c r="Q623" s="493"/>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398" t="s">
        <v>356</v>
      </c>
      <c r="D624" s="2399"/>
      <c r="E624" s="634">
        <v>1.5268527069997491E-2</v>
      </c>
      <c r="F624" s="493"/>
      <c r="G624" s="493"/>
      <c r="H624" s="2399"/>
      <c r="I624" s="2399"/>
      <c r="J624" s="651" t="s">
        <v>195</v>
      </c>
      <c r="K624" s="493"/>
      <c r="L624" s="493"/>
      <c r="M624" s="2399" t="s">
        <v>425</v>
      </c>
      <c r="N624" s="2399"/>
      <c r="O624" s="636">
        <v>-0.11233254268092779</v>
      </c>
      <c r="P624" s="493"/>
      <c r="Q624" s="493"/>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398" t="s">
        <v>388</v>
      </c>
      <c r="D625" s="2399"/>
      <c r="E625" s="634">
        <v>-2.0758743398087798E-3</v>
      </c>
      <c r="F625" s="493"/>
      <c r="G625" s="493"/>
      <c r="H625" s="2399" t="s">
        <v>221</v>
      </c>
      <c r="I625" s="2399"/>
      <c r="J625" s="632">
        <v>-3.9204774774978267E-2</v>
      </c>
      <c r="K625" s="493"/>
      <c r="L625" s="493"/>
      <c r="M625" s="2399" t="s">
        <v>442</v>
      </c>
      <c r="N625" s="2399"/>
      <c r="O625" s="636">
        <v>6.3301184157185095E-2</v>
      </c>
      <c r="P625" s="493"/>
      <c r="Q625" s="493"/>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398" t="s">
        <v>510</v>
      </c>
      <c r="D626" s="2399"/>
      <c r="E626" s="634">
        <v>1.2319675529022663E-4</v>
      </c>
      <c r="F626" s="493"/>
      <c r="G626" s="493"/>
      <c r="H626" s="2399" t="s">
        <v>425</v>
      </c>
      <c r="I626" s="2399"/>
      <c r="J626" s="635">
        <v>-9.5757891323023508E-2</v>
      </c>
      <c r="K626" s="493"/>
      <c r="L626" s="493"/>
      <c r="M626" s="2399" t="s">
        <v>494</v>
      </c>
      <c r="N626" s="2399"/>
      <c r="O626" s="636">
        <v>-3.1200641512827469E-6</v>
      </c>
      <c r="P626" s="493"/>
      <c r="Q626" s="493"/>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398" t="s">
        <v>196</v>
      </c>
      <c r="D627" s="2399"/>
      <c r="E627" s="634">
        <v>0.10066609140840498</v>
      </c>
      <c r="F627" s="493"/>
      <c r="G627" s="493"/>
      <c r="H627" s="2399" t="s">
        <v>442</v>
      </c>
      <c r="I627" s="2399"/>
      <c r="J627" s="635">
        <v>-3.5259847015428364E-2</v>
      </c>
      <c r="K627" s="493"/>
      <c r="L627" s="493"/>
      <c r="M627" s="2399" t="s">
        <v>480</v>
      </c>
      <c r="N627" s="2399"/>
      <c r="O627" s="636">
        <v>2.7228531171458473E-2</v>
      </c>
      <c r="P627" s="493"/>
      <c r="Q627" s="493"/>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398" t="s">
        <v>204</v>
      </c>
      <c r="D628" s="2399"/>
      <c r="E628" s="634">
        <v>5.7822498449229168E-2</v>
      </c>
      <c r="F628" s="493"/>
      <c r="G628" s="493"/>
      <c r="H628" s="2399" t="s">
        <v>494</v>
      </c>
      <c r="I628" s="2399"/>
      <c r="J628" s="635">
        <v>8.1479117431883241E-3</v>
      </c>
      <c r="K628" s="493"/>
      <c r="L628" s="493"/>
      <c r="M628" s="2399" t="s">
        <v>468</v>
      </c>
      <c r="N628" s="2399"/>
      <c r="O628" s="636">
        <v>8.3340661552691684E-3</v>
      </c>
      <c r="P628" s="493"/>
      <c r="Q628" s="493"/>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398" t="s">
        <v>207</v>
      </c>
      <c r="D629" s="2399"/>
      <c r="E629" s="634">
        <v>0.10429848353818198</v>
      </c>
      <c r="F629" s="493"/>
      <c r="G629" s="493"/>
      <c r="H629" s="2399" t="s">
        <v>480</v>
      </c>
      <c r="I629" s="2399"/>
      <c r="J629" s="635">
        <v>-9.9996204426419221E-3</v>
      </c>
      <c r="K629" s="493"/>
      <c r="L629" s="493"/>
      <c r="M629" s="2399" t="s">
        <v>441</v>
      </c>
      <c r="N629" s="2399"/>
      <c r="O629" s="636">
        <v>4.1045455114424506E-2</v>
      </c>
      <c r="P629" s="493"/>
      <c r="Q629" s="493"/>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398" t="s">
        <v>358</v>
      </c>
      <c r="D630" s="2399"/>
      <c r="E630" s="634">
        <v>8.7313778687174146E-2</v>
      </c>
      <c r="F630" s="493"/>
      <c r="G630" s="493"/>
      <c r="H630" s="2399" t="s">
        <v>468</v>
      </c>
      <c r="I630" s="2399"/>
      <c r="J630" s="635">
        <v>1.653227121548791E-2</v>
      </c>
      <c r="K630" s="493"/>
      <c r="L630" s="493"/>
      <c r="M630" s="2399" t="s">
        <v>446</v>
      </c>
      <c r="N630" s="2399"/>
      <c r="O630" s="636">
        <v>1.8392151333007287E-2</v>
      </c>
      <c r="P630" s="493"/>
      <c r="Q630" s="493"/>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398" t="s">
        <v>213</v>
      </c>
      <c r="D631" s="2399"/>
      <c r="E631" s="634">
        <v>2.8452210041427683E-2</v>
      </c>
      <c r="F631" s="493"/>
      <c r="G631" s="493"/>
      <c r="H631" s="2399" t="s">
        <v>441</v>
      </c>
      <c r="I631" s="2399"/>
      <c r="J631" s="635">
        <v>2.3293965711082953E-2</v>
      </c>
      <c r="K631" s="493"/>
      <c r="L631" s="493"/>
      <c r="M631" s="2399" t="s">
        <v>445</v>
      </c>
      <c r="N631" s="2399"/>
      <c r="O631" s="636">
        <v>6.2154395981381914E-2</v>
      </c>
      <c r="P631" s="493"/>
      <c r="Q631" s="493"/>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398" t="s">
        <v>235</v>
      </c>
      <c r="D632" s="2399"/>
      <c r="E632" s="634">
        <v>1.4332748337590968E-2</v>
      </c>
      <c r="F632" s="493"/>
      <c r="G632" s="493"/>
      <c r="H632" s="2399" t="s">
        <v>446</v>
      </c>
      <c r="I632" s="2399"/>
      <c r="J632" s="635">
        <v>4.6762478684581853E-2</v>
      </c>
      <c r="K632" s="493"/>
      <c r="L632" s="493"/>
      <c r="M632" s="2399" t="s">
        <v>443</v>
      </c>
      <c r="N632" s="2399"/>
      <c r="O632" s="636">
        <v>4.7919858148535811E-2</v>
      </c>
      <c r="P632" s="493"/>
      <c r="Q632" s="493"/>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398" t="s">
        <v>216</v>
      </c>
      <c r="D633" s="2399"/>
      <c r="E633" s="634">
        <v>3.9445506568465911E-2</v>
      </c>
      <c r="F633" s="493"/>
      <c r="G633" s="493"/>
      <c r="H633" s="2399" t="s">
        <v>445</v>
      </c>
      <c r="I633" s="2399"/>
      <c r="J633" s="635">
        <v>2.4636067805788451E-2</v>
      </c>
      <c r="K633" s="493"/>
      <c r="L633" s="493"/>
      <c r="M633" s="2399" t="s">
        <v>508</v>
      </c>
      <c r="N633" s="2399"/>
      <c r="O633" s="636">
        <v>2.1368598964278522E-3</v>
      </c>
      <c r="P633" s="493"/>
      <c r="Q633" s="493"/>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398" t="s">
        <v>458</v>
      </c>
      <c r="D634" s="2399"/>
      <c r="E634" s="634">
        <v>2.2618531542062878E-2</v>
      </c>
      <c r="F634" s="493"/>
      <c r="G634" s="493"/>
      <c r="H634" s="2399" t="s">
        <v>443</v>
      </c>
      <c r="I634" s="2399"/>
      <c r="J634" s="635">
        <v>3.1930869996892923E-2</v>
      </c>
      <c r="K634" s="493"/>
      <c r="L634" s="493"/>
      <c r="M634" s="2399" t="s">
        <v>455</v>
      </c>
      <c r="N634" s="2399"/>
      <c r="O634" s="636">
        <v>-4.5263595348876737E-2</v>
      </c>
      <c r="P634" s="493"/>
      <c r="Q634" s="493"/>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398" t="s">
        <v>354</v>
      </c>
      <c r="D635" s="2399"/>
      <c r="E635" s="634">
        <v>6.7773439725283838E-2</v>
      </c>
      <c r="F635" s="493"/>
      <c r="G635" s="493"/>
      <c r="H635" s="2399" t="s">
        <v>508</v>
      </c>
      <c r="I635" s="2399"/>
      <c r="J635" s="635">
        <v>-1.2999668492032033E-3</v>
      </c>
      <c r="K635" s="493"/>
      <c r="L635" s="493"/>
      <c r="M635" s="2399" t="s">
        <v>434</v>
      </c>
      <c r="N635" s="2399"/>
      <c r="O635" s="636">
        <v>-8.5767104023522153E-2</v>
      </c>
      <c r="P635" s="493"/>
      <c r="Q635" s="493"/>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398" t="s">
        <v>435</v>
      </c>
      <c r="D636" s="2399"/>
      <c r="E636" s="634">
        <v>4.1853271501099854E-2</v>
      </c>
      <c r="F636" s="493"/>
      <c r="G636" s="493"/>
      <c r="H636" s="2399" t="s">
        <v>455</v>
      </c>
      <c r="I636" s="2399"/>
      <c r="J636" s="635">
        <v>-6.2642596967464065E-3</v>
      </c>
      <c r="K636" s="493"/>
      <c r="L636" s="493"/>
      <c r="M636" s="2399" t="s">
        <v>449</v>
      </c>
      <c r="N636" s="2399"/>
      <c r="O636" s="636">
        <v>-5.5432089214232289E-2</v>
      </c>
      <c r="P636" s="493"/>
      <c r="Q636" s="493"/>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398" t="s">
        <v>401</v>
      </c>
      <c r="D637" s="2399"/>
      <c r="E637" s="634">
        <v>1.6716020500976592E-3</v>
      </c>
      <c r="F637" s="493"/>
      <c r="G637" s="493"/>
      <c r="H637" s="2399" t="s">
        <v>434</v>
      </c>
      <c r="I637" s="2399"/>
      <c r="J637" s="635">
        <v>-2.5158401576577383E-2</v>
      </c>
      <c r="K637" s="493"/>
      <c r="L637" s="493"/>
      <c r="M637" s="2399" t="s">
        <v>436</v>
      </c>
      <c r="N637" s="2399"/>
      <c r="O637" s="636">
        <v>7.6855840335667933E-2</v>
      </c>
      <c r="P637" s="493"/>
      <c r="Q637" s="493"/>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398" t="s">
        <v>486</v>
      </c>
      <c r="D638" s="2399"/>
      <c r="E638" s="634">
        <v>7.1487150521295307E-3</v>
      </c>
      <c r="F638" s="493"/>
      <c r="G638" s="493"/>
      <c r="H638" s="2399" t="s">
        <v>449</v>
      </c>
      <c r="I638" s="2399"/>
      <c r="J638" s="635">
        <v>-2.0667536270212995E-2</v>
      </c>
      <c r="K638" s="493"/>
      <c r="L638" s="493"/>
      <c r="M638" s="2399" t="s">
        <v>492</v>
      </c>
      <c r="N638" s="2399"/>
      <c r="O638" s="636">
        <v>1.7385458152250469E-2</v>
      </c>
      <c r="P638" s="493"/>
      <c r="Q638" s="493"/>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398" t="s">
        <v>432</v>
      </c>
      <c r="D639" s="2399"/>
      <c r="E639" s="634">
        <v>6.0618008526154635E-2</v>
      </c>
      <c r="F639" s="493"/>
      <c r="G639" s="493"/>
      <c r="H639" s="2399" t="s">
        <v>436</v>
      </c>
      <c r="I639" s="2399"/>
      <c r="J639" s="635">
        <v>-5.6462842360917587E-2</v>
      </c>
      <c r="K639" s="493"/>
      <c r="L639" s="493"/>
      <c r="M639" s="2399" t="s">
        <v>471</v>
      </c>
      <c r="N639" s="2399"/>
      <c r="O639" s="636">
        <v>3.980015875440902E-3</v>
      </c>
      <c r="P639" s="493"/>
      <c r="Q639" s="493"/>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398" t="s">
        <v>361</v>
      </c>
      <c r="D640" s="2399"/>
      <c r="E640" s="634">
        <v>8.443371113482491E-2</v>
      </c>
      <c r="F640" s="493"/>
      <c r="G640" s="493"/>
      <c r="H640" s="2399" t="s">
        <v>492</v>
      </c>
      <c r="I640" s="2399"/>
      <c r="J640" s="635">
        <v>-2.6871655510440186E-3</v>
      </c>
      <c r="K640" s="493"/>
      <c r="L640" s="493"/>
      <c r="M640" s="2399" t="s">
        <v>503</v>
      </c>
      <c r="N640" s="2399"/>
      <c r="O640" s="636">
        <v>-1.121041534619257E-3</v>
      </c>
      <c r="P640" s="493"/>
      <c r="Q640" s="493"/>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398" t="s">
        <v>431</v>
      </c>
      <c r="D641" s="2399"/>
      <c r="E641" s="634">
        <v>6.8007544610772186E-2</v>
      </c>
      <c r="F641" s="493"/>
      <c r="G641" s="493"/>
      <c r="H641" s="2399" t="s">
        <v>471</v>
      </c>
      <c r="I641" s="2399"/>
      <c r="J641" s="635">
        <v>1.1806593685003712E-2</v>
      </c>
      <c r="K641" s="493"/>
      <c r="L641" s="493"/>
      <c r="M641" s="2399" t="s">
        <v>507</v>
      </c>
      <c r="N641" s="2399"/>
      <c r="O641" s="636">
        <v>-5.696463174095342E-3</v>
      </c>
      <c r="P641" s="493"/>
      <c r="Q641" s="493"/>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398" t="s">
        <v>433</v>
      </c>
      <c r="D642" s="2399"/>
      <c r="E642" s="634">
        <v>5.8268602650109004E-2</v>
      </c>
      <c r="F642" s="493"/>
      <c r="G642" s="493"/>
      <c r="H642" s="2399" t="s">
        <v>503</v>
      </c>
      <c r="I642" s="2399"/>
      <c r="J642" s="635">
        <v>3.6739178885822636E-4</v>
      </c>
      <c r="K642" s="493"/>
      <c r="L642" s="493"/>
      <c r="M642" s="2399" t="s">
        <v>481</v>
      </c>
      <c r="N642" s="2399"/>
      <c r="O642" s="636">
        <v>-2.4479604047308891E-2</v>
      </c>
      <c r="P642" s="493"/>
      <c r="Q642" s="493"/>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398" t="s">
        <v>427</v>
      </c>
      <c r="D643" s="2399"/>
      <c r="E643" s="634">
        <v>8.5894452603219443E-2</v>
      </c>
      <c r="F643" s="493"/>
      <c r="G643" s="493"/>
      <c r="H643" s="2399" t="s">
        <v>507</v>
      </c>
      <c r="I643" s="2399"/>
      <c r="J643" s="635">
        <v>-6.4098457770355079E-3</v>
      </c>
      <c r="K643" s="493"/>
      <c r="L643" s="493"/>
      <c r="M643" s="2399" t="s">
        <v>438</v>
      </c>
      <c r="N643" s="2399"/>
      <c r="O643" s="636">
        <v>3.2102835088989902E-2</v>
      </c>
      <c r="P643" s="493"/>
      <c r="Q643" s="493"/>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398" t="s">
        <v>424</v>
      </c>
      <c r="D644" s="2399"/>
      <c r="E644" s="634">
        <v>8.6846309211447453E-2</v>
      </c>
      <c r="F644" s="493"/>
      <c r="G644" s="493"/>
      <c r="H644" s="2399" t="s">
        <v>481</v>
      </c>
      <c r="I644" s="2399"/>
      <c r="J644" s="635">
        <v>-3.8792648989138122E-3</v>
      </c>
      <c r="K644" s="493"/>
      <c r="L644" s="493"/>
      <c r="M644" s="2399" t="s">
        <v>450</v>
      </c>
      <c r="N644" s="2399"/>
      <c r="O644" s="636">
        <v>3.6895036047917266E-2</v>
      </c>
      <c r="P644" s="493"/>
      <c r="Q644" s="493"/>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398" t="s">
        <v>498</v>
      </c>
      <c r="D645" s="2399"/>
      <c r="E645" s="634">
        <v>2.5090965616927615E-3</v>
      </c>
      <c r="F645" s="493"/>
      <c r="G645" s="493"/>
      <c r="H645" s="2399" t="s">
        <v>438</v>
      </c>
      <c r="I645" s="2399"/>
      <c r="J645" s="635">
        <v>5.0489225498621768E-2</v>
      </c>
      <c r="K645" s="493"/>
      <c r="L645" s="493"/>
      <c r="M645" s="2399" t="s">
        <v>470</v>
      </c>
      <c r="N645" s="2399"/>
      <c r="O645" s="636">
        <v>1.1184885420811391E-2</v>
      </c>
      <c r="P645" s="493"/>
      <c r="Q645" s="493"/>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398" t="s">
        <v>464</v>
      </c>
      <c r="D646" s="2399"/>
      <c r="E646" s="637">
        <v>1.7483420275956386E-2</v>
      </c>
      <c r="F646" s="493"/>
      <c r="G646" s="493"/>
      <c r="H646" s="2399" t="s">
        <v>450</v>
      </c>
      <c r="I646" s="2399"/>
      <c r="J646" s="635">
        <v>2.7560832421494107E-2</v>
      </c>
      <c r="K646" s="493"/>
      <c r="L646" s="493"/>
      <c r="M646" s="2399" t="s">
        <v>459</v>
      </c>
      <c r="N646" s="2399"/>
      <c r="O646" s="636">
        <v>1.5451986878629694E-2</v>
      </c>
      <c r="P646" s="493"/>
      <c r="Q646" s="493"/>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398"/>
      <c r="D647" s="2399"/>
      <c r="E647" s="493"/>
      <c r="F647" s="493"/>
      <c r="G647" s="493"/>
      <c r="H647" s="2399" t="s">
        <v>470</v>
      </c>
      <c r="I647" s="2399"/>
      <c r="J647" s="635">
        <v>1.8099801212634433E-2</v>
      </c>
      <c r="K647" s="493"/>
      <c r="L647" s="493"/>
      <c r="M647" s="2399" t="s">
        <v>499</v>
      </c>
      <c r="N647" s="2399"/>
      <c r="O647" s="636">
        <v>-5.1315413472494444E-3</v>
      </c>
      <c r="P647" s="493"/>
      <c r="Q647" s="493"/>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398"/>
      <c r="D648" s="2399"/>
      <c r="E648" s="493"/>
      <c r="F648" s="493"/>
      <c r="G648" s="493"/>
      <c r="H648" s="2399" t="s">
        <v>459</v>
      </c>
      <c r="I648" s="2399"/>
      <c r="J648" s="635">
        <v>2.031809349639515E-2</v>
      </c>
      <c r="K648" s="493"/>
      <c r="L648" s="493"/>
      <c r="M648" s="2399" t="s">
        <v>485</v>
      </c>
      <c r="N648" s="2399"/>
      <c r="O648" s="636">
        <v>-2.2514871729775471E-2</v>
      </c>
      <c r="P648" s="493"/>
      <c r="Q648" s="493"/>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398" t="s">
        <v>245</v>
      </c>
      <c r="D649" s="2399"/>
      <c r="E649" s="2399"/>
      <c r="F649" s="493"/>
      <c r="G649" s="493"/>
      <c r="H649" s="2399" t="s">
        <v>499</v>
      </c>
      <c r="I649" s="2399"/>
      <c r="J649" s="635">
        <v>-5.7169123100434304E-3</v>
      </c>
      <c r="K649" s="493"/>
      <c r="L649" s="493"/>
      <c r="M649" s="2399" t="s">
        <v>461</v>
      </c>
      <c r="N649" s="2399"/>
      <c r="O649" s="636">
        <v>-3.9319246886085957E-2</v>
      </c>
      <c r="P649" s="493"/>
      <c r="Q649" s="493"/>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398" t="s">
        <v>194</v>
      </c>
      <c r="D650" s="2399"/>
      <c r="E650" s="652" t="s">
        <v>195</v>
      </c>
      <c r="F650" s="493"/>
      <c r="G650" s="493"/>
      <c r="H650" s="2399" t="s">
        <v>485</v>
      </c>
      <c r="I650" s="2399"/>
      <c r="J650" s="635">
        <v>-6.7619232109781312E-3</v>
      </c>
      <c r="K650" s="493"/>
      <c r="L650" s="493"/>
      <c r="M650" s="2399" t="s">
        <v>500</v>
      </c>
      <c r="N650" s="2399"/>
      <c r="O650" s="636">
        <v>-7.8282816671189845E-3</v>
      </c>
      <c r="P650" s="493"/>
      <c r="Q650" s="493"/>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398" t="s">
        <v>195</v>
      </c>
      <c r="D651" s="2399"/>
      <c r="E651" s="653">
        <v>0.99999999999999989</v>
      </c>
      <c r="F651" s="493"/>
      <c r="G651" s="493"/>
      <c r="H651" s="2399" t="s">
        <v>461</v>
      </c>
      <c r="I651" s="2399"/>
      <c r="J651" s="635">
        <v>-7.6021623663796662E-3</v>
      </c>
      <c r="K651" s="493"/>
      <c r="L651" s="493"/>
      <c r="M651" s="2399" t="s">
        <v>457</v>
      </c>
      <c r="N651" s="2399"/>
      <c r="O651" s="636">
        <v>-2.5445453540467462E-2</v>
      </c>
      <c r="P651" s="493"/>
      <c r="Q651" s="493"/>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398"/>
      <c r="D652" s="2399"/>
      <c r="E652" s="493"/>
      <c r="F652" s="493"/>
      <c r="G652" s="493"/>
      <c r="H652" s="2399" t="s">
        <v>500</v>
      </c>
      <c r="I652" s="2399"/>
      <c r="J652" s="635">
        <v>-6.2818586373145305E-3</v>
      </c>
      <c r="K652" s="493"/>
      <c r="L652" s="493"/>
      <c r="M652" s="2399" t="s">
        <v>437</v>
      </c>
      <c r="N652" s="2399"/>
      <c r="O652" s="636">
        <v>-5.5832033395969025E-2</v>
      </c>
      <c r="P652" s="493"/>
      <c r="Q652" s="493"/>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398"/>
      <c r="D653" s="2399"/>
      <c r="E653" s="493"/>
      <c r="F653" s="493"/>
      <c r="G653" s="493"/>
      <c r="H653" s="2399" t="s">
        <v>457</v>
      </c>
      <c r="I653" s="2399"/>
      <c r="J653" s="635">
        <v>-3.2354344769409536E-2</v>
      </c>
      <c r="K653" s="493"/>
      <c r="L653" s="493"/>
      <c r="M653" s="2399" t="s">
        <v>430</v>
      </c>
      <c r="N653" s="2399"/>
      <c r="O653" s="636">
        <v>-0.10640326571773086</v>
      </c>
      <c r="P653" s="493"/>
      <c r="Q653" s="493"/>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398"/>
      <c r="D654" s="2399"/>
      <c r="E654" s="493"/>
      <c r="F654" s="493"/>
      <c r="G654" s="493"/>
      <c r="H654" s="2399" t="s">
        <v>437</v>
      </c>
      <c r="I654" s="2399"/>
      <c r="J654" s="635">
        <v>-5.8614001499916794E-2</v>
      </c>
      <c r="K654" s="493"/>
      <c r="L654" s="493"/>
      <c r="M654" s="2399" t="s">
        <v>487</v>
      </c>
      <c r="N654" s="2399"/>
      <c r="O654" s="636">
        <v>-5.0166633782819476E-3</v>
      </c>
      <c r="P654" s="493"/>
      <c r="Q654" s="493"/>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398"/>
      <c r="D655" s="2399"/>
      <c r="E655" s="493"/>
      <c r="F655" s="493"/>
      <c r="G655" s="493"/>
      <c r="H655" s="2399" t="s">
        <v>430</v>
      </c>
      <c r="I655" s="2399"/>
      <c r="J655" s="635">
        <v>-2.0868309893749392E-2</v>
      </c>
      <c r="K655" s="493"/>
      <c r="L655" s="493"/>
      <c r="M655" s="2399" t="s">
        <v>474</v>
      </c>
      <c r="N655" s="2399"/>
      <c r="O655" s="636">
        <v>-1.8798094395861713E-2</v>
      </c>
      <c r="P655" s="493"/>
      <c r="Q655" s="493"/>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398"/>
      <c r="D656" s="2399"/>
      <c r="E656" s="493"/>
      <c r="F656" s="493"/>
      <c r="G656" s="493"/>
      <c r="H656" s="2399" t="s">
        <v>487</v>
      </c>
      <c r="I656" s="2399"/>
      <c r="J656" s="635">
        <v>-8.685811212673096E-3</v>
      </c>
      <c r="K656" s="493"/>
      <c r="L656" s="493"/>
      <c r="M656" s="2399" t="s">
        <v>502</v>
      </c>
      <c r="N656" s="2399"/>
      <c r="O656" s="636">
        <v>-1.0630317507037211E-2</v>
      </c>
      <c r="P656" s="493"/>
      <c r="Q656" s="493"/>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398"/>
      <c r="D657" s="2399"/>
      <c r="E657" s="493"/>
      <c r="F657" s="493"/>
      <c r="G657" s="493"/>
      <c r="H657" s="2399" t="s">
        <v>474</v>
      </c>
      <c r="I657" s="2399"/>
      <c r="J657" s="635">
        <v>-8.0083083323861156E-3</v>
      </c>
      <c r="K657" s="493"/>
      <c r="L657" s="493"/>
      <c r="M657" s="2399" t="s">
        <v>423</v>
      </c>
      <c r="N657" s="2399"/>
      <c r="O657" s="636">
        <v>0.14246062539923404</v>
      </c>
      <c r="P657" s="493"/>
      <c r="Q657" s="493"/>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398"/>
      <c r="D658" s="2399"/>
      <c r="E658" s="493"/>
      <c r="F658" s="493"/>
      <c r="G658" s="493"/>
      <c r="H658" s="2399" t="s">
        <v>502</v>
      </c>
      <c r="I658" s="2399"/>
      <c r="J658" s="635">
        <v>-5.3798898148269226E-3</v>
      </c>
      <c r="K658" s="493"/>
      <c r="L658" s="493"/>
      <c r="M658" s="2399" t="s">
        <v>506</v>
      </c>
      <c r="N658" s="2399"/>
      <c r="O658" s="636">
        <v>-4.5021897386784519E-3</v>
      </c>
      <c r="P658" s="493"/>
      <c r="Q658" s="493"/>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398"/>
      <c r="D659" s="2399"/>
      <c r="E659" s="493"/>
      <c r="F659" s="493"/>
      <c r="G659" s="493"/>
      <c r="H659" s="2399" t="s">
        <v>423</v>
      </c>
      <c r="I659" s="2399"/>
      <c r="J659" s="635">
        <v>5.5628915710624664E-2</v>
      </c>
      <c r="K659" s="493"/>
      <c r="L659" s="493"/>
      <c r="M659" s="2399" t="s">
        <v>484</v>
      </c>
      <c r="N659" s="2399"/>
      <c r="O659" s="636">
        <v>1.7962961708524812E-3</v>
      </c>
      <c r="P659" s="493"/>
      <c r="Q659" s="493"/>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398"/>
      <c r="D660" s="2399"/>
      <c r="E660" s="493"/>
      <c r="F660" s="493"/>
      <c r="G660" s="493"/>
      <c r="H660" s="2399" t="s">
        <v>506</v>
      </c>
      <c r="I660" s="2399"/>
      <c r="J660" s="635">
        <v>-9.1385943978738744E-4</v>
      </c>
      <c r="K660" s="493"/>
      <c r="L660" s="493"/>
      <c r="M660" s="2399" t="s">
        <v>497</v>
      </c>
      <c r="N660" s="2399"/>
      <c r="O660" s="636">
        <v>-1.4885587796327916E-3</v>
      </c>
      <c r="P660" s="493"/>
      <c r="Q660" s="493"/>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398"/>
      <c r="D661" s="2399"/>
      <c r="E661" s="493"/>
      <c r="F661" s="493"/>
      <c r="G661" s="493"/>
      <c r="H661" s="2399" t="s">
        <v>484</v>
      </c>
      <c r="I661" s="2399"/>
      <c r="J661" s="635">
        <v>9.048184212676667E-3</v>
      </c>
      <c r="K661" s="493"/>
      <c r="L661" s="493"/>
      <c r="M661" s="2399" t="s">
        <v>509</v>
      </c>
      <c r="N661" s="2399"/>
      <c r="O661" s="636">
        <v>-3.1212430781935802E-3</v>
      </c>
      <c r="P661" s="493"/>
      <c r="Q661" s="493"/>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398"/>
      <c r="D662" s="2399"/>
      <c r="E662" s="493"/>
      <c r="F662" s="493"/>
      <c r="G662" s="493"/>
      <c r="H662" s="2399" t="s">
        <v>478</v>
      </c>
      <c r="I662" s="2399"/>
      <c r="J662" s="635">
        <v>8.5513230868003321E-3</v>
      </c>
      <c r="K662" s="493"/>
      <c r="L662" s="493"/>
      <c r="M662" s="2399" t="s">
        <v>473</v>
      </c>
      <c r="N662" s="2399"/>
      <c r="O662" s="636">
        <v>-2.9218048496282609E-2</v>
      </c>
      <c r="P662" s="493"/>
      <c r="Q662" s="493"/>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398"/>
      <c r="D663" s="2399"/>
      <c r="E663" s="493"/>
      <c r="F663" s="493"/>
      <c r="G663" s="493"/>
      <c r="H663" s="2399" t="s">
        <v>497</v>
      </c>
      <c r="I663" s="2399"/>
      <c r="J663" s="635">
        <v>7.1463053853480438E-3</v>
      </c>
      <c r="K663" s="493"/>
      <c r="L663" s="493"/>
      <c r="M663" s="2399" t="s">
        <v>428</v>
      </c>
      <c r="N663" s="2399"/>
      <c r="O663" s="636">
        <v>4.0682944313327335E-2</v>
      </c>
      <c r="P663" s="493"/>
      <c r="Q663" s="493"/>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398"/>
      <c r="D664" s="2399"/>
      <c r="E664" s="493"/>
      <c r="F664" s="493"/>
      <c r="G664" s="493"/>
      <c r="H664" s="2399" t="s">
        <v>509</v>
      </c>
      <c r="I664" s="2399"/>
      <c r="J664" s="635">
        <v>-8.6964301636204954E-4</v>
      </c>
      <c r="K664" s="493"/>
      <c r="L664" s="493"/>
      <c r="M664" s="2399" t="s">
        <v>482</v>
      </c>
      <c r="N664" s="2399"/>
      <c r="O664" s="636">
        <v>8.8886000988004157E-3</v>
      </c>
      <c r="P664" s="493"/>
      <c r="Q664" s="493"/>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398"/>
      <c r="D665" s="2399"/>
      <c r="E665" s="493"/>
      <c r="F665" s="493"/>
      <c r="G665" s="493"/>
      <c r="H665" s="2399" t="s">
        <v>473</v>
      </c>
      <c r="I665" s="2399"/>
      <c r="J665" s="635">
        <v>-1.4234189262945633E-3</v>
      </c>
      <c r="K665" s="493"/>
      <c r="L665" s="493"/>
      <c r="M665" s="2399" t="s">
        <v>490</v>
      </c>
      <c r="N665" s="2399"/>
      <c r="O665" s="636">
        <v>3.5859710786349799E-3</v>
      </c>
      <c r="P665" s="493"/>
      <c r="Q665" s="493"/>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398"/>
      <c r="D666" s="2399"/>
      <c r="E666" s="493"/>
      <c r="F666" s="493"/>
      <c r="G666" s="493"/>
      <c r="H666" s="2399" t="s">
        <v>428</v>
      </c>
      <c r="I666" s="2399"/>
      <c r="J666" s="635">
        <v>9.9879835969375233E-2</v>
      </c>
      <c r="K666" s="493"/>
      <c r="L666" s="493"/>
      <c r="M666" s="2399" t="s">
        <v>477</v>
      </c>
      <c r="N666" s="2399"/>
      <c r="O666" s="636">
        <v>4.1493264003137457E-3</v>
      </c>
      <c r="P666" s="493"/>
      <c r="Q666" s="493"/>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398"/>
      <c r="D667" s="2399"/>
      <c r="E667" s="493"/>
      <c r="F667" s="493"/>
      <c r="G667" s="493"/>
      <c r="H667" s="2399" t="s">
        <v>482</v>
      </c>
      <c r="I667" s="2399"/>
      <c r="J667" s="635">
        <v>1.2972803679187838E-2</v>
      </c>
      <c r="K667" s="493"/>
      <c r="L667" s="493"/>
      <c r="M667" s="2399" t="s">
        <v>463</v>
      </c>
      <c r="N667" s="2399"/>
      <c r="O667" s="636">
        <v>1.6499644523240122E-2</v>
      </c>
      <c r="P667" s="493"/>
      <c r="Q667" s="493"/>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398"/>
      <c r="D668" s="2399"/>
      <c r="E668" s="493"/>
      <c r="F668" s="493"/>
      <c r="G668" s="493"/>
      <c r="H668" s="2399" t="s">
        <v>490</v>
      </c>
      <c r="I668" s="2399"/>
      <c r="J668" s="635">
        <v>9.7200966137210522E-5</v>
      </c>
      <c r="K668" s="493"/>
      <c r="L668" s="493"/>
      <c r="M668" s="2399" t="s">
        <v>440</v>
      </c>
      <c r="N668" s="2399"/>
      <c r="O668" s="636">
        <v>5.4374220236395036E-2</v>
      </c>
      <c r="P668" s="493"/>
      <c r="Q668" s="493"/>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398"/>
      <c r="D669" s="2399"/>
      <c r="E669" s="493"/>
      <c r="F669" s="493"/>
      <c r="G669" s="493"/>
      <c r="H669" s="2399" t="s">
        <v>477</v>
      </c>
      <c r="I669" s="2399"/>
      <c r="J669" s="635">
        <v>3.3282195315287233E-3</v>
      </c>
      <c r="K669" s="493"/>
      <c r="L669" s="493"/>
      <c r="M669" s="2399" t="s">
        <v>426</v>
      </c>
      <c r="N669" s="2399"/>
      <c r="O669" s="636">
        <v>-7.6822363864129078E-2</v>
      </c>
      <c r="P669" s="493"/>
      <c r="Q669" s="493"/>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398"/>
      <c r="D670" s="2399"/>
      <c r="E670" s="493"/>
      <c r="F670" s="493"/>
      <c r="G670" s="493"/>
      <c r="H670" s="2399" t="s">
        <v>463</v>
      </c>
      <c r="I670" s="2399"/>
      <c r="J670" s="635">
        <v>2.9841056304265212E-3</v>
      </c>
      <c r="K670" s="493"/>
      <c r="L670" s="493"/>
      <c r="M670" s="2399" t="s">
        <v>501</v>
      </c>
      <c r="N670" s="2399"/>
      <c r="O670" s="636">
        <v>7.1682909299067166E-3</v>
      </c>
      <c r="P670" s="493"/>
      <c r="Q670" s="493"/>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398"/>
      <c r="D671" s="2399"/>
      <c r="E671" s="493"/>
      <c r="F671" s="493"/>
      <c r="G671" s="493"/>
      <c r="H671" s="2399" t="s">
        <v>440</v>
      </c>
      <c r="I671" s="2399"/>
      <c r="J671" s="635">
        <v>-2.1126174633204335E-3</v>
      </c>
      <c r="K671" s="493"/>
      <c r="L671" s="493"/>
      <c r="M671" s="2399" t="s">
        <v>496</v>
      </c>
      <c r="N671" s="2399"/>
      <c r="O671" s="636">
        <v>1.4025246863145054E-2</v>
      </c>
      <c r="P671" s="493"/>
      <c r="Q671" s="493"/>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398"/>
      <c r="D672" s="2399"/>
      <c r="E672" s="493"/>
      <c r="F672" s="493"/>
      <c r="G672" s="493"/>
      <c r="H672" s="2399" t="s">
        <v>426</v>
      </c>
      <c r="I672" s="2399"/>
      <c r="J672" s="635">
        <v>-9.5657542235193974E-2</v>
      </c>
      <c r="K672" s="493"/>
      <c r="L672" s="493"/>
      <c r="M672" s="2399" t="s">
        <v>462</v>
      </c>
      <c r="N672" s="2399"/>
      <c r="O672" s="636">
        <v>3.9306902481049587E-2</v>
      </c>
      <c r="P672" s="493"/>
      <c r="Q672" s="493"/>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398"/>
      <c r="D673" s="2399"/>
      <c r="E673" s="493"/>
      <c r="F673" s="493"/>
      <c r="G673" s="493"/>
      <c r="H673" s="2399" t="s">
        <v>501</v>
      </c>
      <c r="I673" s="2399"/>
      <c r="J673" s="635">
        <v>-7.2424747610568203E-4</v>
      </c>
      <c r="K673" s="493"/>
      <c r="L673" s="493"/>
      <c r="M673" s="2399" t="s">
        <v>476</v>
      </c>
      <c r="N673" s="2399"/>
      <c r="O673" s="636">
        <v>8.0045993046703491E-3</v>
      </c>
      <c r="P673" s="493"/>
      <c r="Q673" s="493"/>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398"/>
      <c r="D674" s="2399"/>
      <c r="E674" s="493"/>
      <c r="F674" s="493"/>
      <c r="G674" s="493"/>
      <c r="H674" s="2399" t="s">
        <v>496</v>
      </c>
      <c r="I674" s="2399"/>
      <c r="J674" s="635">
        <v>-6.9902066331973683E-3</v>
      </c>
      <c r="K674" s="493"/>
      <c r="L674" s="493"/>
      <c r="M674" s="2399" t="s">
        <v>505</v>
      </c>
      <c r="N674" s="2399"/>
      <c r="O674" s="636">
        <v>2.2912309855079517E-3</v>
      </c>
      <c r="P674" s="493"/>
      <c r="Q674" s="493"/>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398"/>
      <c r="D675" s="2399"/>
      <c r="E675" s="493"/>
      <c r="F675" s="493"/>
      <c r="G675" s="493"/>
      <c r="H675" s="2399" t="s">
        <v>462</v>
      </c>
      <c r="I675" s="2399"/>
      <c r="J675" s="635">
        <v>-8.1989151051263167E-3</v>
      </c>
      <c r="K675" s="493"/>
      <c r="L675" s="493"/>
      <c r="M675" s="2399" t="s">
        <v>356</v>
      </c>
      <c r="N675" s="2399"/>
      <c r="O675" s="636">
        <v>8.3845110705517686E-2</v>
      </c>
      <c r="P675" s="493"/>
      <c r="Q675" s="493"/>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398"/>
      <c r="D676" s="2399"/>
      <c r="E676" s="493"/>
      <c r="F676" s="493"/>
      <c r="G676" s="493"/>
      <c r="H676" s="2399" t="s">
        <v>476</v>
      </c>
      <c r="I676" s="2399"/>
      <c r="J676" s="635">
        <v>-1.1725656476576984E-2</v>
      </c>
      <c r="K676" s="493"/>
      <c r="L676" s="493"/>
      <c r="M676" s="2399" t="s">
        <v>388</v>
      </c>
      <c r="N676" s="2399"/>
      <c r="O676" s="636">
        <v>-2.5339507092900102E-2</v>
      </c>
      <c r="P676" s="493"/>
      <c r="Q676" s="493"/>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398"/>
      <c r="D677" s="2399"/>
      <c r="E677" s="493"/>
      <c r="F677" s="493"/>
      <c r="G677" s="493"/>
      <c r="H677" s="2399" t="s">
        <v>505</v>
      </c>
      <c r="I677" s="2399"/>
      <c r="J677" s="635">
        <v>-2.8005802193039518E-4</v>
      </c>
      <c r="K677" s="493"/>
      <c r="L677" s="493"/>
      <c r="M677" s="2399" t="s">
        <v>510</v>
      </c>
      <c r="N677" s="2399"/>
      <c r="O677" s="636">
        <v>4.2737268050391597E-3</v>
      </c>
      <c r="P677" s="493"/>
      <c r="Q677" s="493"/>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398"/>
      <c r="D678" s="2399"/>
      <c r="E678" s="493"/>
      <c r="F678" s="493"/>
      <c r="G678" s="493"/>
      <c r="H678" s="2399" t="s">
        <v>356</v>
      </c>
      <c r="I678" s="2399"/>
      <c r="J678" s="635">
        <v>1.1422850552742206E-2</v>
      </c>
      <c r="K678" s="493"/>
      <c r="L678" s="493"/>
      <c r="M678" s="2399" t="s">
        <v>196</v>
      </c>
      <c r="N678" s="2399"/>
      <c r="O678" s="636">
        <v>0.10279381438085491</v>
      </c>
      <c r="P678" s="493"/>
      <c r="Q678" s="493"/>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398"/>
      <c r="D679" s="2399"/>
      <c r="E679" s="493"/>
      <c r="F679" s="493"/>
      <c r="G679" s="493"/>
      <c r="H679" s="2399" t="s">
        <v>388</v>
      </c>
      <c r="I679" s="2399"/>
      <c r="J679" s="635">
        <v>-3.1237319507660923E-2</v>
      </c>
      <c r="K679" s="493"/>
      <c r="L679" s="493"/>
      <c r="M679" s="2399" t="s">
        <v>204</v>
      </c>
      <c r="N679" s="2399"/>
      <c r="O679" s="636">
        <v>7.7363322143531893E-2</v>
      </c>
      <c r="P679" s="493"/>
      <c r="Q679" s="493"/>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398"/>
      <c r="D680" s="2399"/>
      <c r="E680" s="493"/>
      <c r="F680" s="493"/>
      <c r="G680" s="493"/>
      <c r="H680" s="2399" t="s">
        <v>510</v>
      </c>
      <c r="I680" s="2399"/>
      <c r="J680" s="635">
        <v>-3.7013963345801345E-3</v>
      </c>
      <c r="K680" s="493"/>
      <c r="L680" s="493"/>
      <c r="M680" s="2399" t="s">
        <v>207</v>
      </c>
      <c r="N680" s="2399"/>
      <c r="O680" s="636">
        <v>9.5611510060157945E-2</v>
      </c>
      <c r="P680" s="493"/>
      <c r="Q680" s="493"/>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398"/>
      <c r="D681" s="2399"/>
      <c r="E681" s="493"/>
      <c r="F681" s="493"/>
      <c r="G681" s="493"/>
      <c r="H681" s="2399" t="s">
        <v>196</v>
      </c>
      <c r="I681" s="2399"/>
      <c r="J681" s="635">
        <v>8.419872474795552E-2</v>
      </c>
      <c r="K681" s="493"/>
      <c r="L681" s="493"/>
      <c r="M681" s="2399" t="s">
        <v>358</v>
      </c>
      <c r="N681" s="2399"/>
      <c r="O681" s="636">
        <v>6.6222796845632689E-2</v>
      </c>
      <c r="P681" s="493"/>
      <c r="Q681" s="493"/>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398"/>
      <c r="D682" s="2399"/>
      <c r="E682" s="493"/>
      <c r="F682" s="493"/>
      <c r="G682" s="493"/>
      <c r="H682" s="2399" t="s">
        <v>204</v>
      </c>
      <c r="I682" s="2399"/>
      <c r="J682" s="635">
        <v>7.1873884302662117E-2</v>
      </c>
      <c r="K682" s="493"/>
      <c r="L682" s="493"/>
      <c r="M682" s="2399" t="s">
        <v>213</v>
      </c>
      <c r="N682" s="2399"/>
      <c r="O682" s="636">
        <v>3.8279567937686519E-2</v>
      </c>
      <c r="P682" s="493"/>
      <c r="Q682" s="493"/>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398"/>
      <c r="D683" s="2399"/>
      <c r="E683" s="493"/>
      <c r="F683" s="493"/>
      <c r="G683" s="493"/>
      <c r="H683" s="2399" t="s">
        <v>207</v>
      </c>
      <c r="I683" s="2399"/>
      <c r="J683" s="635">
        <v>0.11399908560011127</v>
      </c>
      <c r="K683" s="493"/>
      <c r="L683" s="493"/>
      <c r="M683" s="2399" t="s">
        <v>235</v>
      </c>
      <c r="N683" s="2399"/>
      <c r="O683" s="636">
        <v>2.7319393828587495E-2</v>
      </c>
      <c r="P683" s="493"/>
      <c r="Q683" s="493"/>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398"/>
      <c r="D684" s="2399"/>
      <c r="E684" s="493"/>
      <c r="F684" s="493"/>
      <c r="G684" s="493"/>
      <c r="H684" s="2399" t="s">
        <v>358</v>
      </c>
      <c r="I684" s="2399"/>
      <c r="J684" s="635">
        <v>0.1084596952399077</v>
      </c>
      <c r="K684" s="493"/>
      <c r="L684" s="493"/>
      <c r="M684" s="2399" t="s">
        <v>216</v>
      </c>
      <c r="N684" s="2399"/>
      <c r="O684" s="636">
        <v>3.4759776499212656E-2</v>
      </c>
      <c r="P684" s="493"/>
      <c r="Q684" s="493"/>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398"/>
      <c r="D685" s="2399"/>
      <c r="E685" s="493"/>
      <c r="F685" s="493"/>
      <c r="G685" s="493"/>
      <c r="H685" s="2399" t="s">
        <v>213</v>
      </c>
      <c r="I685" s="2399"/>
      <c r="J685" s="635">
        <v>2.9261665354811565E-2</v>
      </c>
      <c r="K685" s="493"/>
      <c r="L685" s="493"/>
      <c r="M685" s="2399" t="s">
        <v>458</v>
      </c>
      <c r="N685" s="2399"/>
      <c r="O685" s="636">
        <v>2.3337072203910424E-2</v>
      </c>
      <c r="P685" s="493"/>
      <c r="Q685" s="493"/>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398"/>
      <c r="D686" s="2399"/>
      <c r="E686" s="493"/>
      <c r="F686" s="493"/>
      <c r="G686" s="493"/>
      <c r="H686" s="2399" t="s">
        <v>235</v>
      </c>
      <c r="I686" s="2399"/>
      <c r="J686" s="635">
        <v>1.3124057334428974E-2</v>
      </c>
      <c r="K686" s="493"/>
      <c r="L686" s="493"/>
      <c r="M686" s="2399" t="s">
        <v>354</v>
      </c>
      <c r="N686" s="2399"/>
      <c r="O686" s="636">
        <v>7.7666079340971236E-2</v>
      </c>
      <c r="P686" s="493"/>
      <c r="Q686" s="493"/>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398"/>
      <c r="D687" s="2399"/>
      <c r="E687" s="493"/>
      <c r="F687" s="493"/>
      <c r="G687" s="493"/>
      <c r="H687" s="2399" t="s">
        <v>216</v>
      </c>
      <c r="I687" s="2399"/>
      <c r="J687" s="635">
        <v>5.539763666348111E-2</v>
      </c>
      <c r="K687" s="493"/>
      <c r="L687" s="493"/>
      <c r="M687" s="2399" t="s">
        <v>435</v>
      </c>
      <c r="N687" s="2399"/>
      <c r="O687" s="636">
        <v>1.9581826954577459E-2</v>
      </c>
      <c r="P687" s="493"/>
      <c r="Q687" s="493"/>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398"/>
      <c r="D688" s="2399"/>
      <c r="E688" s="493"/>
      <c r="F688" s="493"/>
      <c r="G688" s="493"/>
      <c r="H688" s="2399" t="s">
        <v>458</v>
      </c>
      <c r="I688" s="2399"/>
      <c r="J688" s="635">
        <v>3.2307759942463592E-2</v>
      </c>
      <c r="K688" s="493"/>
      <c r="L688" s="493"/>
      <c r="M688" s="2399" t="s">
        <v>401</v>
      </c>
      <c r="N688" s="2399"/>
      <c r="O688" s="636">
        <v>1.3267053256485252E-2</v>
      </c>
      <c r="P688" s="493"/>
      <c r="Q688" s="493"/>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398"/>
      <c r="D689" s="2399"/>
      <c r="E689" s="493"/>
      <c r="F689" s="493"/>
      <c r="G689" s="493"/>
      <c r="H689" s="2399" t="s">
        <v>354</v>
      </c>
      <c r="I689" s="2399"/>
      <c r="J689" s="635">
        <v>6.4541777530005076E-2</v>
      </c>
      <c r="K689" s="493"/>
      <c r="L689" s="493"/>
      <c r="M689" s="2399" t="s">
        <v>486</v>
      </c>
      <c r="N689" s="2399"/>
      <c r="O689" s="636">
        <v>1.9947931562737321E-2</v>
      </c>
      <c r="P689" s="493"/>
      <c r="Q689" s="493"/>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398"/>
      <c r="D690" s="2399"/>
      <c r="E690" s="493"/>
      <c r="F690" s="493"/>
      <c r="G690" s="493"/>
      <c r="H690" s="2399" t="s">
        <v>435</v>
      </c>
      <c r="I690" s="2399"/>
      <c r="J690" s="635">
        <v>6.9098501420513075E-2</v>
      </c>
      <c r="K690" s="493"/>
      <c r="L690" s="493"/>
      <c r="M690" s="2399" t="s">
        <v>432</v>
      </c>
      <c r="N690" s="2399"/>
      <c r="O690" s="636">
        <v>3.4980774251660386E-2</v>
      </c>
      <c r="P690" s="493"/>
      <c r="Q690" s="493"/>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398"/>
      <c r="D691" s="2399"/>
      <c r="E691" s="493"/>
      <c r="F691" s="493"/>
      <c r="G691" s="493"/>
      <c r="H691" s="2399" t="s">
        <v>401</v>
      </c>
      <c r="I691" s="2399"/>
      <c r="J691" s="635">
        <v>-1.5223304889187335E-2</v>
      </c>
      <c r="K691" s="493"/>
      <c r="L691" s="493"/>
      <c r="M691" s="2399" t="s">
        <v>361</v>
      </c>
      <c r="N691" s="2399"/>
      <c r="O691" s="636">
        <v>9.7139388759337128E-2</v>
      </c>
      <c r="P691" s="493"/>
      <c r="Q691" s="493"/>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398"/>
      <c r="D692" s="2399"/>
      <c r="E692" s="493"/>
      <c r="F692" s="493"/>
      <c r="G692" s="493"/>
      <c r="H692" s="2399" t="s">
        <v>486</v>
      </c>
      <c r="I692" s="2399"/>
      <c r="J692" s="635">
        <v>6.9982700368839048E-3</v>
      </c>
      <c r="K692" s="493"/>
      <c r="L692" s="493"/>
      <c r="M692" s="2399" t="s">
        <v>431</v>
      </c>
      <c r="N692" s="2399"/>
      <c r="O692" s="636">
        <v>0.10414449115641509</v>
      </c>
      <c r="P692" s="493"/>
      <c r="Q692" s="493"/>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398"/>
      <c r="D693" s="2399"/>
      <c r="E693" s="493"/>
      <c r="F693" s="493"/>
      <c r="G693" s="493"/>
      <c r="H693" s="2399" t="s">
        <v>432</v>
      </c>
      <c r="I693" s="2399"/>
      <c r="J693" s="635">
        <v>7.9335705234688483E-2</v>
      </c>
      <c r="K693" s="493"/>
      <c r="L693" s="493"/>
      <c r="M693" s="2399" t="s">
        <v>433</v>
      </c>
      <c r="N693" s="2399"/>
      <c r="O693" s="636">
        <v>8.8825300022854117E-2</v>
      </c>
      <c r="P693" s="493"/>
      <c r="Q693" s="493"/>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398"/>
      <c r="D694" s="2399"/>
      <c r="E694" s="493"/>
      <c r="F694" s="493"/>
      <c r="G694" s="493"/>
      <c r="H694" s="2399" t="s">
        <v>361</v>
      </c>
      <c r="I694" s="2399"/>
      <c r="J694" s="635">
        <v>8.9510027082137067E-2</v>
      </c>
      <c r="K694" s="493"/>
      <c r="L694" s="493"/>
      <c r="M694" s="2399" t="s">
        <v>427</v>
      </c>
      <c r="N694" s="2399"/>
      <c r="O694" s="636">
        <v>0.1091648071501081</v>
      </c>
      <c r="P694" s="493"/>
      <c r="Q694" s="493"/>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2398"/>
      <c r="D695" s="2399"/>
      <c r="E695" s="493"/>
      <c r="F695" s="493"/>
      <c r="G695" s="493"/>
      <c r="H695" s="2399" t="s">
        <v>431</v>
      </c>
      <c r="I695" s="2399"/>
      <c r="J695" s="635">
        <v>7.7610925560692073E-2</v>
      </c>
      <c r="K695" s="493"/>
      <c r="L695" s="493"/>
      <c r="M695" s="2399" t="s">
        <v>424</v>
      </c>
      <c r="N695" s="2399"/>
      <c r="O695" s="636">
        <v>6.1428807117159097E-2</v>
      </c>
      <c r="P695" s="493"/>
      <c r="Q695" s="493"/>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2398"/>
      <c r="D696" s="2399"/>
      <c r="E696" s="493"/>
      <c r="F696" s="493"/>
      <c r="G696" s="493"/>
      <c r="H696" s="2399" t="s">
        <v>433</v>
      </c>
      <c r="I696" s="2399"/>
      <c r="J696" s="635">
        <v>6.927218870067689E-2</v>
      </c>
      <c r="K696" s="493"/>
      <c r="L696" s="493"/>
      <c r="M696" s="2399" t="s">
        <v>498</v>
      </c>
      <c r="N696" s="2399"/>
      <c r="O696" s="636">
        <v>1.8295910998890733E-2</v>
      </c>
      <c r="P696" s="493"/>
      <c r="Q696" s="493"/>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2398"/>
      <c r="D697" s="2399"/>
      <c r="E697" s="493"/>
      <c r="F697" s="493"/>
      <c r="G697" s="493"/>
      <c r="H697" s="2399" t="s">
        <v>427</v>
      </c>
      <c r="I697" s="2399"/>
      <c r="J697" s="635">
        <v>9.632395710754052E-2</v>
      </c>
      <c r="K697" s="493"/>
      <c r="L697" s="493"/>
      <c r="M697" s="2399" t="s">
        <v>464</v>
      </c>
      <c r="N697" s="2399"/>
      <c r="O697" s="636">
        <v>2.7237619239399276E-2</v>
      </c>
      <c r="P697" s="493"/>
      <c r="Q697" s="493"/>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2398"/>
      <c r="D698" s="2399"/>
      <c r="E698" s="493"/>
      <c r="F698" s="493"/>
      <c r="G698" s="493"/>
      <c r="H698" s="2399" t="s">
        <v>424</v>
      </c>
      <c r="I698" s="2399"/>
      <c r="J698" s="635">
        <v>0.11317907964399752</v>
      </c>
      <c r="K698" s="493"/>
      <c r="L698" s="493"/>
      <c r="M698" s="2399" t="s">
        <v>451</v>
      </c>
      <c r="N698" s="2399"/>
      <c r="O698" s="636">
        <v>3.0882357526970945E-2</v>
      </c>
      <c r="P698" s="493"/>
      <c r="Q698" s="493"/>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2398"/>
      <c r="D699" s="2399"/>
      <c r="E699" s="493"/>
      <c r="F699" s="493"/>
      <c r="G699" s="493"/>
      <c r="H699" s="2399" t="s">
        <v>498</v>
      </c>
      <c r="I699" s="2399"/>
      <c r="J699" s="635">
        <v>7.2956538772173682E-3</v>
      </c>
      <c r="K699" s="493"/>
      <c r="L699" s="493"/>
      <c r="M699" s="2399" t="s">
        <v>453</v>
      </c>
      <c r="N699" s="2399"/>
      <c r="O699" s="636">
        <v>-4.2357469194841341E-3</v>
      </c>
      <c r="P699" s="493"/>
      <c r="Q699" s="493"/>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2398"/>
      <c r="D700" s="2399"/>
      <c r="E700" s="493"/>
      <c r="F700" s="493"/>
      <c r="G700" s="493"/>
      <c r="H700" s="2399" t="s">
        <v>464</v>
      </c>
      <c r="I700" s="2399"/>
      <c r="J700" s="635">
        <v>1.3306084614708412E-2</v>
      </c>
      <c r="K700" s="493"/>
      <c r="L700" s="493"/>
      <c r="M700" s="2399" t="s">
        <v>489</v>
      </c>
      <c r="N700" s="2399"/>
      <c r="O700" s="636">
        <v>7.8881796735727136E-3</v>
      </c>
      <c r="P700" s="493"/>
      <c r="Q700" s="493"/>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2399"/>
      <c r="D701" s="2399"/>
      <c r="E701" s="493"/>
      <c r="F701" s="493"/>
      <c r="G701" s="493"/>
      <c r="H701" s="2399" t="s">
        <v>451</v>
      </c>
      <c r="I701" s="2399"/>
      <c r="J701" s="635">
        <v>-3.8829035081377944E-2</v>
      </c>
      <c r="K701" s="493"/>
      <c r="L701" s="493"/>
      <c r="M701" s="2399" t="s">
        <v>447</v>
      </c>
      <c r="N701" s="2399"/>
      <c r="O701" s="636">
        <v>3.1182830433068191E-2</v>
      </c>
      <c r="P701" s="493"/>
      <c r="Q701" s="493"/>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2399"/>
      <c r="D702" s="2399"/>
      <c r="E702" s="493"/>
      <c r="F702" s="493"/>
      <c r="G702" s="493"/>
      <c r="H702" s="2399" t="s">
        <v>453</v>
      </c>
      <c r="I702" s="2399"/>
      <c r="J702" s="635">
        <v>-3.7302739274758231E-2</v>
      </c>
      <c r="K702" s="493"/>
      <c r="L702" s="493"/>
      <c r="M702" s="2399" t="s">
        <v>475</v>
      </c>
      <c r="N702" s="2399"/>
      <c r="O702" s="636">
        <v>1.6823677227544222E-3</v>
      </c>
      <c r="P702" s="493"/>
      <c r="Q702" s="493"/>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2399"/>
      <c r="D703" s="2399"/>
      <c r="E703" s="493"/>
      <c r="F703" s="493"/>
      <c r="G703" s="493"/>
      <c r="H703" s="2399" t="s">
        <v>489</v>
      </c>
      <c r="I703" s="2399"/>
      <c r="J703" s="635">
        <v>-1.7325649125962846E-2</v>
      </c>
      <c r="K703" s="493"/>
      <c r="L703" s="493"/>
      <c r="M703" s="2399" t="s">
        <v>504</v>
      </c>
      <c r="N703" s="2399"/>
      <c r="O703" s="636">
        <v>-1.3911142397595482E-2</v>
      </c>
      <c r="P703" s="493"/>
      <c r="Q703" s="493"/>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2399"/>
      <c r="D704" s="2399"/>
      <c r="E704" s="493"/>
      <c r="F704" s="493"/>
      <c r="G704" s="493"/>
      <c r="H704" s="2399" t="s">
        <v>447</v>
      </c>
      <c r="I704" s="2399"/>
      <c r="J704" s="635">
        <v>-4.4361821301092494E-2</v>
      </c>
      <c r="K704" s="493"/>
      <c r="L704" s="493"/>
      <c r="M704" s="2399" t="s">
        <v>448</v>
      </c>
      <c r="N704" s="2399"/>
      <c r="O704" s="636">
        <v>2.1291376749325155E-2</v>
      </c>
      <c r="P704" s="493"/>
      <c r="Q704" s="493"/>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2399"/>
      <c r="D705" s="2399"/>
      <c r="E705" s="493"/>
      <c r="F705" s="493"/>
      <c r="G705" s="493"/>
      <c r="H705" s="2399" t="s">
        <v>475</v>
      </c>
      <c r="I705" s="2399"/>
      <c r="J705" s="635">
        <v>-2.3768333020423218E-2</v>
      </c>
      <c r="K705" s="493"/>
      <c r="L705" s="493"/>
      <c r="M705" s="2399" t="s">
        <v>460</v>
      </c>
      <c r="N705" s="2399"/>
      <c r="O705" s="636">
        <v>1.9522254675322735E-2</v>
      </c>
      <c r="P705" s="493"/>
      <c r="Q705" s="493"/>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2399"/>
      <c r="D706" s="2399"/>
      <c r="E706" s="493"/>
      <c r="F706" s="493"/>
      <c r="G706" s="493"/>
      <c r="H706" s="2399" t="s">
        <v>504</v>
      </c>
      <c r="I706" s="2399"/>
      <c r="J706" s="635">
        <v>-9.0755103983223215E-3</v>
      </c>
      <c r="K706" s="493"/>
      <c r="L706" s="493"/>
      <c r="M706" s="2399" t="s">
        <v>472</v>
      </c>
      <c r="N706" s="2399"/>
      <c r="O706" s="636">
        <v>-1.8373353049623963E-2</v>
      </c>
      <c r="P706" s="493"/>
      <c r="Q706" s="493"/>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2399"/>
      <c r="D707" s="2399"/>
      <c r="E707" s="493"/>
      <c r="F707" s="493"/>
      <c r="G707" s="493"/>
      <c r="H707" s="2399" t="s">
        <v>448</v>
      </c>
      <c r="I707" s="2399"/>
      <c r="J707" s="635">
        <v>-4.2816343631078876E-2</v>
      </c>
      <c r="K707" s="493"/>
      <c r="L707" s="493"/>
      <c r="M707" s="2399" t="s">
        <v>452</v>
      </c>
      <c r="N707" s="2399"/>
      <c r="O707" s="636">
        <v>-8.4318438195555862E-3</v>
      </c>
      <c r="P707" s="493"/>
      <c r="Q707" s="493"/>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2399"/>
      <c r="D708" s="2399"/>
      <c r="E708" s="493"/>
      <c r="F708" s="493"/>
      <c r="G708" s="493"/>
      <c r="H708" s="2399" t="s">
        <v>460</v>
      </c>
      <c r="I708" s="2399"/>
      <c r="J708" s="635">
        <v>-3.2141236279464247E-2</v>
      </c>
      <c r="K708" s="493"/>
      <c r="L708" s="493"/>
      <c r="M708" s="2399" t="s">
        <v>479</v>
      </c>
      <c r="N708" s="2399"/>
      <c r="O708" s="636">
        <v>8.1304246093143982E-3</v>
      </c>
      <c r="P708" s="493"/>
      <c r="Q708" s="493"/>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2399"/>
      <c r="D709" s="2399"/>
      <c r="E709" s="493"/>
      <c r="F709" s="493"/>
      <c r="G709" s="493"/>
      <c r="H709" s="2399" t="s">
        <v>472</v>
      </c>
      <c r="I709" s="2399"/>
      <c r="J709" s="635">
        <v>-2.4945588430029544E-2</v>
      </c>
      <c r="K709" s="493"/>
      <c r="L709" s="493"/>
      <c r="M709" s="2399" t="s">
        <v>512</v>
      </c>
      <c r="N709" s="2399"/>
      <c r="O709" s="636">
        <v>-1.6431144040389681E-3</v>
      </c>
      <c r="P709" s="493"/>
      <c r="Q709" s="493"/>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2399"/>
      <c r="D710" s="2399"/>
      <c r="E710" s="493"/>
      <c r="F710" s="493"/>
      <c r="G710" s="493"/>
      <c r="H710" s="2399" t="s">
        <v>452</v>
      </c>
      <c r="I710" s="2399"/>
      <c r="J710" s="635">
        <v>-3.7779056807984518E-2</v>
      </c>
      <c r="K710" s="493"/>
      <c r="L710" s="493"/>
      <c r="M710" s="2399" t="s">
        <v>454</v>
      </c>
      <c r="N710" s="2399"/>
      <c r="O710" s="636">
        <v>1.3755340011899585E-2</v>
      </c>
      <c r="P710" s="493"/>
      <c r="Q710" s="493"/>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2399"/>
      <c r="D711" s="2399"/>
      <c r="E711" s="493"/>
      <c r="F711" s="493"/>
      <c r="G711" s="493"/>
      <c r="H711" s="2399" t="s">
        <v>479</v>
      </c>
      <c r="I711" s="2399"/>
      <c r="J711" s="635">
        <v>-2.2458109289446276E-2</v>
      </c>
      <c r="K711" s="493"/>
      <c r="L711" s="493"/>
      <c r="M711" s="2399" t="s">
        <v>488</v>
      </c>
      <c r="N711" s="2399"/>
      <c r="O711" s="636">
        <v>-6.899287352763908E-3</v>
      </c>
      <c r="P711" s="493"/>
      <c r="Q711" s="493"/>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2399"/>
      <c r="D712" s="2399"/>
      <c r="E712" s="493"/>
      <c r="F712" s="493"/>
      <c r="G712" s="493"/>
      <c r="H712" s="2399" t="s">
        <v>512</v>
      </c>
      <c r="I712" s="2399"/>
      <c r="J712" s="635">
        <v>-2.7275159002857353E-4</v>
      </c>
      <c r="K712" s="493"/>
      <c r="L712" s="493"/>
      <c r="M712" s="2399" t="s">
        <v>429</v>
      </c>
      <c r="N712" s="2399"/>
      <c r="O712" s="636">
        <v>-0.10712349123782403</v>
      </c>
      <c r="P712" s="493"/>
      <c r="Q712" s="493"/>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2399"/>
      <c r="D713" s="2399"/>
      <c r="E713" s="493"/>
      <c r="F713" s="493"/>
      <c r="G713" s="493"/>
      <c r="H713" s="2399" t="s">
        <v>454</v>
      </c>
      <c r="I713" s="2399"/>
      <c r="J713" s="635">
        <v>-3.6311859172338715E-2</v>
      </c>
      <c r="K713" s="493"/>
      <c r="L713" s="493"/>
      <c r="M713" s="2399" t="s">
        <v>465</v>
      </c>
      <c r="N713" s="2399"/>
      <c r="O713" s="636">
        <v>1.754817736852746E-2</v>
      </c>
      <c r="P713" s="493"/>
      <c r="Q713" s="493"/>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2399"/>
      <c r="D714" s="2399"/>
      <c r="E714" s="493"/>
      <c r="F714" s="493"/>
      <c r="G714" s="493"/>
      <c r="H714" s="2399" t="s">
        <v>488</v>
      </c>
      <c r="I714" s="2399"/>
      <c r="J714" s="635">
        <v>-1.7558989381288522E-2</v>
      </c>
      <c r="K714" s="493"/>
      <c r="L714" s="493"/>
      <c r="M714" s="2399" t="s">
        <v>483</v>
      </c>
      <c r="N714" s="2399"/>
      <c r="O714" s="636">
        <v>-4.9936644097389182E-3</v>
      </c>
      <c r="P714" s="493"/>
      <c r="Q714" s="493"/>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2399"/>
      <c r="D715" s="2399"/>
      <c r="E715" s="493"/>
      <c r="F715" s="493"/>
      <c r="G715" s="493"/>
      <c r="H715" s="2399" t="s">
        <v>429</v>
      </c>
      <c r="I715" s="2399"/>
      <c r="J715" s="635">
        <v>-2.8504586573796502E-2</v>
      </c>
      <c r="K715" s="493"/>
      <c r="L715" s="493"/>
      <c r="M715" s="2399" t="s">
        <v>439</v>
      </c>
      <c r="N715" s="2399"/>
      <c r="O715" s="636">
        <v>-6.8516972454264774E-2</v>
      </c>
      <c r="P715" s="493"/>
      <c r="Q715" s="493"/>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2399"/>
      <c r="D716" s="2399"/>
      <c r="E716" s="493"/>
      <c r="F716" s="493"/>
      <c r="G716" s="493"/>
      <c r="H716" s="2399" t="s">
        <v>465</v>
      </c>
      <c r="I716" s="2399"/>
      <c r="J716" s="635">
        <v>-2.8886457341867493E-2</v>
      </c>
      <c r="K716" s="493"/>
      <c r="L716" s="493"/>
      <c r="M716" s="2399" t="s">
        <v>467</v>
      </c>
      <c r="N716" s="2399"/>
      <c r="O716" s="636">
        <v>2.7601989496867783E-2</v>
      </c>
      <c r="P716" s="493"/>
      <c r="Q716" s="493"/>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2399"/>
      <c r="D717" s="2399"/>
      <c r="E717" s="493"/>
      <c r="F717" s="493"/>
      <c r="G717" s="493"/>
      <c r="H717" s="2399" t="s">
        <v>483</v>
      </c>
      <c r="I717" s="2399"/>
      <c r="J717" s="635">
        <v>-2.0795523858216938E-2</v>
      </c>
      <c r="K717" s="493"/>
      <c r="L717" s="493"/>
      <c r="M717" s="2399" t="s">
        <v>469</v>
      </c>
      <c r="N717" s="2399"/>
      <c r="O717" s="636">
        <v>3.0636536135218755E-2</v>
      </c>
      <c r="P717" s="493"/>
      <c r="Q717" s="493"/>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2399"/>
      <c r="D718" s="2399"/>
      <c r="E718" s="493"/>
      <c r="F718" s="493"/>
      <c r="G718" s="493"/>
      <c r="H718" s="2399" t="s">
        <v>439</v>
      </c>
      <c r="I718" s="2399"/>
      <c r="J718" s="635">
        <v>-2.3483226980870259E-2</v>
      </c>
      <c r="K718" s="493"/>
      <c r="L718" s="493"/>
      <c r="M718" s="2399" t="s">
        <v>495</v>
      </c>
      <c r="N718" s="2399"/>
      <c r="O718" s="636">
        <v>1.5431484466704721E-2</v>
      </c>
      <c r="P718" s="493"/>
      <c r="Q718" s="493"/>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2399"/>
      <c r="D719" s="2399"/>
      <c r="E719" s="493"/>
      <c r="F719" s="493"/>
      <c r="G719" s="493"/>
      <c r="H719" s="2399" t="s">
        <v>467</v>
      </c>
      <c r="I719" s="2399"/>
      <c r="J719" s="635">
        <v>-2.7544903351265203E-2</v>
      </c>
      <c r="K719" s="493"/>
      <c r="L719" s="493"/>
      <c r="M719" s="2399" t="s">
        <v>466</v>
      </c>
      <c r="N719" s="2399"/>
      <c r="O719" s="636">
        <v>-3.6509748882228986E-2</v>
      </c>
      <c r="P719" s="493"/>
      <c r="Q719" s="493"/>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2399"/>
      <c r="D720" s="2399"/>
      <c r="E720" s="493"/>
      <c r="F720" s="493"/>
      <c r="G720" s="493"/>
      <c r="H720" s="2399" t="s">
        <v>469</v>
      </c>
      <c r="I720" s="2399"/>
      <c r="J720" s="635">
        <v>-2.5566673852261048E-2</v>
      </c>
      <c r="K720" s="493"/>
      <c r="L720" s="493"/>
      <c r="M720" s="2399" t="s">
        <v>456</v>
      </c>
      <c r="N720" s="2399"/>
      <c r="O720" s="636">
        <v>-4.1220580065254857E-2</v>
      </c>
      <c r="P720" s="493"/>
      <c r="Q720" s="493"/>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2399"/>
      <c r="D721" s="2399"/>
      <c r="E721" s="493"/>
      <c r="F721" s="493"/>
      <c r="G721" s="493"/>
      <c r="H721" s="2399" t="s">
        <v>495</v>
      </c>
      <c r="I721" s="2399"/>
      <c r="J721" s="635">
        <v>-1.4945431615104627E-2</v>
      </c>
      <c r="K721" s="493"/>
      <c r="L721" s="493"/>
      <c r="M721" s="2399" t="s">
        <v>444</v>
      </c>
      <c r="N721" s="2399"/>
      <c r="O721" s="636">
        <v>-6.3225089118697633E-2</v>
      </c>
      <c r="P721" s="493"/>
      <c r="Q721" s="493"/>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2399"/>
      <c r="D722" s="2399"/>
      <c r="E722" s="493"/>
      <c r="F722" s="493"/>
      <c r="G722" s="493"/>
      <c r="H722" s="2399" t="s">
        <v>466</v>
      </c>
      <c r="I722" s="2399"/>
      <c r="J722" s="635">
        <v>-1.147327825272232E-2</v>
      </c>
      <c r="K722" s="493"/>
      <c r="L722" s="493"/>
      <c r="M722" s="2399" t="s">
        <v>493</v>
      </c>
      <c r="N722" s="2399"/>
      <c r="O722" s="636">
        <v>1.8695988025384039E-2</v>
      </c>
      <c r="P722" s="493"/>
      <c r="Q722" s="493"/>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2399"/>
      <c r="D723" s="2399"/>
      <c r="E723" s="493"/>
      <c r="F723" s="493"/>
      <c r="G723" s="493"/>
      <c r="H723" s="2399" t="s">
        <v>456</v>
      </c>
      <c r="I723" s="2399"/>
      <c r="J723" s="635">
        <v>-1.5070483661087198E-2</v>
      </c>
      <c r="K723" s="493"/>
      <c r="L723" s="493"/>
      <c r="M723" s="2399" t="s">
        <v>491</v>
      </c>
      <c r="N723" s="2399"/>
      <c r="O723" s="636">
        <v>1.4912645376000446E-2</v>
      </c>
      <c r="P723" s="493"/>
      <c r="Q723" s="493"/>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2399"/>
      <c r="D724" s="2399"/>
      <c r="E724" s="493"/>
      <c r="F724" s="493"/>
      <c r="G724" s="493"/>
      <c r="H724" s="2399" t="s">
        <v>444</v>
      </c>
      <c r="I724" s="2399"/>
      <c r="J724" s="635">
        <v>-9.4822350041002257E-3</v>
      </c>
      <c r="K724" s="493"/>
      <c r="L724" s="493"/>
      <c r="M724" s="2399" t="s">
        <v>511</v>
      </c>
      <c r="N724" s="2399"/>
      <c r="O724" s="638">
        <v>7.1862719261033201E-3</v>
      </c>
      <c r="P724" s="493"/>
      <c r="Q724" s="493"/>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2399"/>
      <c r="D725" s="2399"/>
      <c r="E725" s="493"/>
      <c r="F725" s="493"/>
      <c r="G725" s="493"/>
      <c r="H725" s="2399" t="s">
        <v>493</v>
      </c>
      <c r="I725" s="2399"/>
      <c r="J725" s="635">
        <v>-6.4364600678900033E-3</v>
      </c>
      <c r="K725" s="493"/>
      <c r="L725" s="493"/>
      <c r="M725" s="2399"/>
      <c r="N725" s="2399"/>
      <c r="O725" s="493"/>
      <c r="P725" s="493"/>
      <c r="Q725" s="493"/>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2399"/>
      <c r="D726" s="2399"/>
      <c r="E726" s="493"/>
      <c r="F726" s="493"/>
      <c r="G726" s="493"/>
      <c r="H726" s="2399" t="s">
        <v>491</v>
      </c>
      <c r="I726" s="2399"/>
      <c r="J726" s="635">
        <v>-1.5822920148668092E-2</v>
      </c>
      <c r="K726" s="493"/>
      <c r="L726" s="493"/>
      <c r="M726" s="2399"/>
      <c r="N726" s="2399"/>
      <c r="O726" s="493"/>
      <c r="P726" s="493"/>
      <c r="Q726" s="493"/>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2399"/>
      <c r="D727" s="2399"/>
      <c r="E727" s="493"/>
      <c r="F727" s="493"/>
      <c r="G727" s="493"/>
      <c r="H727" s="2399" t="s">
        <v>511</v>
      </c>
      <c r="I727" s="2399"/>
      <c r="J727" s="639">
        <v>-5.3601086097428419E-3</v>
      </c>
      <c r="K727" s="493"/>
      <c r="L727" s="493"/>
      <c r="M727" s="2399" t="s">
        <v>245</v>
      </c>
      <c r="N727" s="2399"/>
      <c r="O727" s="2399"/>
      <c r="P727" s="493"/>
      <c r="Q727" s="493"/>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2399"/>
      <c r="D728" s="2399"/>
      <c r="E728" s="493"/>
      <c r="F728" s="493"/>
      <c r="G728" s="493"/>
      <c r="H728" s="2399"/>
      <c r="I728" s="2399"/>
      <c r="J728" s="493"/>
      <c r="K728" s="493"/>
      <c r="L728" s="493"/>
      <c r="M728" s="2399" t="s">
        <v>194</v>
      </c>
      <c r="N728" s="2399"/>
      <c r="O728" s="654" t="s">
        <v>195</v>
      </c>
      <c r="P728" s="493"/>
      <c r="Q728" s="493"/>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2399"/>
      <c r="D729" s="2399"/>
      <c r="E729" s="493"/>
      <c r="F729" s="493"/>
      <c r="G729" s="493"/>
      <c r="H729" s="2399"/>
      <c r="I729" s="2399"/>
      <c r="J729" s="493"/>
      <c r="K729" s="493"/>
      <c r="L729" s="493"/>
      <c r="M729" s="2399" t="s">
        <v>195</v>
      </c>
      <c r="N729" s="2399"/>
      <c r="O729" s="655">
        <v>1.0000000000000002</v>
      </c>
      <c r="P729" s="493"/>
      <c r="Q729" s="493"/>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2399"/>
      <c r="D730" s="2399"/>
      <c r="E730" s="493"/>
      <c r="F730" s="493"/>
      <c r="G730" s="493"/>
      <c r="H730" s="2399" t="s">
        <v>245</v>
      </c>
      <c r="I730" s="2399"/>
      <c r="J730" s="2399"/>
      <c r="K730" s="493"/>
      <c r="L730" s="493"/>
      <c r="M730" s="2399"/>
      <c r="N730" s="2399"/>
      <c r="O730" s="493"/>
      <c r="P730" s="493"/>
      <c r="Q730" s="493"/>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2399"/>
      <c r="D731" s="2399"/>
      <c r="E731" s="493"/>
      <c r="F731" s="493"/>
      <c r="G731" s="493"/>
      <c r="H731" s="2399" t="s">
        <v>194</v>
      </c>
      <c r="I731" s="2399"/>
      <c r="J731" s="656" t="s">
        <v>195</v>
      </c>
      <c r="K731" s="493"/>
      <c r="L731" s="493"/>
      <c r="M731" s="2399"/>
      <c r="N731" s="2399"/>
      <c r="O731" s="493"/>
      <c r="P731" s="493"/>
      <c r="Q731" s="493"/>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2399"/>
      <c r="D732" s="2399"/>
      <c r="E732" s="493"/>
      <c r="F732" s="493"/>
      <c r="G732" s="493"/>
      <c r="H732" s="2399" t="s">
        <v>195</v>
      </c>
      <c r="I732" s="2399"/>
      <c r="J732" s="657">
        <v>0.99999999999999989</v>
      </c>
      <c r="K732" s="493"/>
      <c r="L732" s="493"/>
      <c r="M732" s="2399"/>
      <c r="N732" s="2399"/>
      <c r="O732" s="493"/>
      <c r="P732" s="493"/>
      <c r="Q732" s="493"/>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2399"/>
      <c r="D733" s="2399"/>
      <c r="E733" s="493"/>
      <c r="F733" s="493"/>
      <c r="G733" s="493"/>
      <c r="H733" s="2399"/>
      <c r="I733" s="2399"/>
      <c r="J733" s="493"/>
      <c r="K733" s="493"/>
      <c r="L733" s="493"/>
      <c r="M733" s="2399"/>
      <c r="N733" s="2399"/>
      <c r="O733" s="493"/>
      <c r="P733" s="493"/>
      <c r="Q733" s="493"/>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2399"/>
      <c r="D734" s="2399"/>
      <c r="E734" s="493"/>
      <c r="F734" s="493"/>
      <c r="G734" s="493"/>
      <c r="H734" s="2399"/>
      <c r="I734" s="2399"/>
      <c r="J734" s="493"/>
      <c r="K734" s="493"/>
      <c r="L734" s="493"/>
      <c r="M734" s="2399"/>
      <c r="N734" s="2399"/>
      <c r="O734" s="493"/>
      <c r="P734" s="493"/>
      <c r="Q734" s="493"/>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2399"/>
      <c r="D735" s="2399"/>
      <c r="E735" s="493"/>
      <c r="F735" s="493"/>
      <c r="G735" s="493"/>
      <c r="H735" s="2399"/>
      <c r="I735" s="2399"/>
      <c r="J735" s="493"/>
      <c r="K735" s="493"/>
      <c r="L735" s="493"/>
      <c r="M735" s="2399"/>
      <c r="N735" s="2399"/>
      <c r="O735" s="493"/>
      <c r="P735" s="493"/>
      <c r="Q735" s="493"/>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2399"/>
      <c r="D736" s="2399"/>
      <c r="E736" s="493"/>
      <c r="F736" s="493"/>
      <c r="G736" s="493"/>
      <c r="H736" s="2399"/>
      <c r="I736" s="2399"/>
      <c r="J736" s="493"/>
      <c r="K736" s="493"/>
      <c r="L736" s="493"/>
      <c r="M736" s="2399"/>
      <c r="N736" s="2399"/>
      <c r="O736" s="493"/>
      <c r="P736" s="493"/>
      <c r="Q736" s="493"/>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2399"/>
      <c r="D737" s="2399"/>
      <c r="E737" s="493"/>
      <c r="F737" s="493"/>
      <c r="G737" s="493"/>
      <c r="H737" s="2399"/>
      <c r="I737" s="2399"/>
      <c r="J737" s="493"/>
      <c r="K737" s="493"/>
      <c r="L737" s="493"/>
      <c r="M737" s="2399"/>
      <c r="N737" s="2399"/>
      <c r="O737" s="493"/>
      <c r="P737" s="493"/>
      <c r="Q737" s="493"/>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2399"/>
      <c r="D738" s="2399"/>
      <c r="E738" s="493"/>
      <c r="F738" s="493"/>
      <c r="G738" s="493"/>
      <c r="H738" s="2399"/>
      <c r="I738" s="2399"/>
      <c r="J738" s="493"/>
      <c r="K738" s="493"/>
      <c r="L738" s="493"/>
      <c r="M738" s="2399"/>
      <c r="N738" s="2399"/>
      <c r="O738" s="493"/>
      <c r="P738" s="493"/>
      <c r="Q738" s="493"/>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2399"/>
      <c r="D739" s="2399"/>
      <c r="E739" s="493"/>
      <c r="F739" s="493"/>
      <c r="G739" s="493"/>
      <c r="H739" s="2399"/>
      <c r="I739" s="2399"/>
      <c r="J739" s="493"/>
      <c r="K739" s="493"/>
      <c r="L739" s="493"/>
      <c r="M739" s="2399"/>
      <c r="N739" s="2399"/>
      <c r="O739" s="493"/>
      <c r="P739" s="493"/>
      <c r="Q739" s="493"/>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2399"/>
      <c r="D740" s="2399"/>
      <c r="E740" s="493"/>
      <c r="F740" s="493"/>
      <c r="G740" s="493"/>
      <c r="H740" s="2399"/>
      <c r="I740" s="2399"/>
      <c r="J740" s="493"/>
      <c r="K740" s="493"/>
      <c r="L740" s="493"/>
      <c r="M740" s="2399"/>
      <c r="N740" s="2399"/>
      <c r="O740" s="493"/>
      <c r="P740" s="493"/>
      <c r="Q740" s="493"/>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2399"/>
      <c r="D741" s="2399"/>
      <c r="E741" s="493"/>
      <c r="F741" s="493"/>
      <c r="G741" s="493"/>
      <c r="H741" s="2399"/>
      <c r="I741" s="2399"/>
      <c r="J741" s="493"/>
      <c r="K741" s="493"/>
      <c r="L741" s="493"/>
      <c r="M741" s="2399"/>
      <c r="N741" s="2399"/>
      <c r="O741" s="493"/>
      <c r="P741" s="493"/>
      <c r="Q741" s="493"/>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2399"/>
      <c r="D742" s="2399"/>
      <c r="E742" s="493"/>
      <c r="F742" s="493"/>
      <c r="G742" s="493"/>
      <c r="H742" s="2399"/>
      <c r="I742" s="2399"/>
      <c r="J742" s="493"/>
      <c r="K742" s="493"/>
      <c r="L742" s="493"/>
      <c r="M742" s="2399"/>
      <c r="N742" s="2399"/>
      <c r="O742" s="493"/>
      <c r="P742" s="493"/>
      <c r="Q742" s="493"/>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2399"/>
      <c r="D743" s="2399"/>
      <c r="E743" s="493"/>
      <c r="F743" s="493"/>
      <c r="G743" s="493"/>
      <c r="H743" s="2399"/>
      <c r="I743" s="2399"/>
      <c r="J743" s="493"/>
      <c r="K743" s="493"/>
      <c r="L743" s="493"/>
      <c r="M743" s="2399"/>
      <c r="N743" s="2399"/>
      <c r="O743" s="493"/>
      <c r="P743" s="493"/>
      <c r="Q743" s="493"/>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2399"/>
      <c r="D744" s="2399"/>
      <c r="E744" s="493"/>
      <c r="F744" s="493"/>
      <c r="G744" s="493"/>
      <c r="H744" s="2399"/>
      <c r="I744" s="2399"/>
      <c r="J744" s="493"/>
      <c r="K744" s="493"/>
      <c r="L744" s="493"/>
      <c r="M744" s="2399"/>
      <c r="N744" s="2399"/>
      <c r="O744" s="493"/>
      <c r="P744" s="493"/>
      <c r="Q744" s="493"/>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2399"/>
      <c r="D745" s="2399"/>
      <c r="E745" s="493"/>
      <c r="F745" s="493"/>
      <c r="G745" s="493"/>
      <c r="H745" s="2399"/>
      <c r="I745" s="2399"/>
      <c r="J745" s="493"/>
      <c r="K745" s="493"/>
      <c r="L745" s="493"/>
      <c r="M745" s="2399"/>
      <c r="N745" s="2399"/>
      <c r="O745" s="493"/>
      <c r="P745" s="493"/>
      <c r="Q745" s="493"/>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2399"/>
      <c r="D746" s="2399"/>
      <c r="E746" s="493"/>
      <c r="F746" s="493"/>
      <c r="G746" s="493"/>
      <c r="H746" s="2399"/>
      <c r="I746" s="2399"/>
      <c r="J746" s="493"/>
      <c r="K746" s="493"/>
      <c r="L746" s="493"/>
      <c r="M746" s="2399"/>
      <c r="N746" s="2399"/>
      <c r="O746" s="493"/>
      <c r="P746" s="493"/>
      <c r="Q746" s="493"/>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2399"/>
      <c r="D747" s="2399"/>
      <c r="E747" s="493"/>
      <c r="F747" s="493"/>
      <c r="G747" s="493"/>
      <c r="H747" s="2399"/>
      <c r="I747" s="2399"/>
      <c r="J747" s="493"/>
      <c r="K747" s="493"/>
      <c r="L747" s="493"/>
      <c r="M747" s="2399"/>
      <c r="N747" s="2399"/>
      <c r="O747" s="493"/>
      <c r="P747" s="493"/>
      <c r="Q747" s="493"/>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2399"/>
      <c r="D748" s="2399"/>
      <c r="E748" s="493"/>
      <c r="F748" s="493"/>
      <c r="G748" s="493"/>
      <c r="H748" s="2399"/>
      <c r="I748" s="2399"/>
      <c r="J748" s="493"/>
      <c r="K748" s="493"/>
      <c r="L748" s="493"/>
      <c r="M748" s="2399"/>
      <c r="N748" s="2399"/>
      <c r="O748" s="493"/>
      <c r="P748" s="493"/>
      <c r="Q748" s="493"/>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2399"/>
      <c r="D749" s="2399"/>
      <c r="E749" s="493"/>
      <c r="F749" s="493"/>
      <c r="G749" s="493"/>
      <c r="H749" s="2399"/>
      <c r="I749" s="2399"/>
      <c r="J749" s="493"/>
      <c r="K749" s="493"/>
      <c r="L749" s="493"/>
      <c r="M749" s="2399"/>
      <c r="N749" s="2399"/>
      <c r="O749" s="493"/>
      <c r="P749" s="493"/>
      <c r="Q749" s="493"/>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2399"/>
      <c r="D750" s="2399"/>
      <c r="E750" s="493"/>
      <c r="F750" s="493"/>
      <c r="G750" s="493"/>
      <c r="H750" s="2399"/>
      <c r="I750" s="2399"/>
      <c r="J750" s="493"/>
      <c r="K750" s="493"/>
      <c r="L750" s="493"/>
      <c r="M750" s="2399"/>
      <c r="N750" s="2399"/>
      <c r="O750" s="493"/>
      <c r="P750" s="493"/>
      <c r="Q750" s="493"/>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2399"/>
      <c r="D751" s="2399"/>
      <c r="E751" s="493"/>
      <c r="F751" s="493"/>
      <c r="G751" s="493"/>
      <c r="H751" s="2399"/>
      <c r="I751" s="2399"/>
      <c r="J751" s="493"/>
      <c r="K751" s="493"/>
      <c r="L751" s="493"/>
      <c r="M751" s="2399"/>
      <c r="N751" s="2399"/>
      <c r="O751" s="493"/>
      <c r="P751" s="493"/>
      <c r="Q751" s="493"/>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2399"/>
      <c r="D752" s="2399"/>
      <c r="E752" s="493"/>
      <c r="F752" s="493"/>
      <c r="G752" s="493"/>
      <c r="H752" s="2399"/>
      <c r="I752" s="2399"/>
      <c r="J752" s="493"/>
      <c r="K752" s="493"/>
      <c r="L752" s="493"/>
      <c r="M752" s="2399"/>
      <c r="N752" s="2399"/>
      <c r="O752" s="493"/>
      <c r="P752" s="493"/>
      <c r="Q752" s="493"/>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2399"/>
      <c r="D753" s="2399"/>
      <c r="E753" s="493"/>
      <c r="F753" s="493"/>
      <c r="G753" s="493"/>
      <c r="H753" s="2399"/>
      <c r="I753" s="2399"/>
      <c r="J753" s="493"/>
      <c r="K753" s="493"/>
      <c r="L753" s="493"/>
      <c r="M753" s="2399"/>
      <c r="N753" s="2399"/>
      <c r="O753" s="493"/>
      <c r="P753" s="493"/>
      <c r="Q753" s="493"/>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2399"/>
      <c r="D754" s="2399"/>
      <c r="E754" s="493"/>
      <c r="F754" s="493"/>
      <c r="G754" s="493"/>
      <c r="H754" s="2399"/>
      <c r="I754" s="2399"/>
      <c r="J754" s="493"/>
      <c r="K754" s="493"/>
      <c r="L754" s="493"/>
      <c r="M754" s="2399"/>
      <c r="N754" s="2399"/>
      <c r="O754" s="493"/>
      <c r="P754" s="493"/>
      <c r="Q754" s="493"/>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2399"/>
      <c r="D755" s="2399"/>
      <c r="E755" s="493"/>
      <c r="F755" s="493"/>
      <c r="G755" s="493"/>
      <c r="H755" s="2399"/>
      <c r="I755" s="2399"/>
      <c r="J755" s="493"/>
      <c r="K755" s="493"/>
      <c r="L755" s="493"/>
      <c r="M755" s="2399"/>
      <c r="N755" s="2399"/>
      <c r="O755" s="493"/>
      <c r="P755" s="493"/>
      <c r="Q755" s="493"/>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2399"/>
      <c r="D756" s="2399"/>
      <c r="E756" s="493"/>
      <c r="F756" s="493"/>
      <c r="G756" s="493"/>
      <c r="H756" s="2399"/>
      <c r="I756" s="2399"/>
      <c r="J756" s="493"/>
      <c r="K756" s="493"/>
      <c r="L756" s="493"/>
      <c r="M756" s="2399"/>
      <c r="N756" s="2399"/>
      <c r="O756" s="493"/>
      <c r="P756" s="493"/>
      <c r="Q756" s="493"/>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2399"/>
      <c r="D757" s="2399"/>
      <c r="E757" s="493"/>
      <c r="F757" s="493"/>
      <c r="G757" s="493"/>
      <c r="H757" s="2399"/>
      <c r="I757" s="2399"/>
      <c r="J757" s="493"/>
      <c r="K757" s="493"/>
      <c r="L757" s="493"/>
      <c r="M757" s="2399"/>
      <c r="N757" s="2399"/>
      <c r="O757" s="493"/>
      <c r="P757" s="493"/>
      <c r="Q757" s="493"/>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2399"/>
      <c r="D758" s="2399"/>
      <c r="E758" s="493"/>
      <c r="F758" s="493"/>
      <c r="G758" s="493"/>
      <c r="H758" s="2399"/>
      <c r="I758" s="2399"/>
      <c r="J758" s="493"/>
      <c r="K758" s="493"/>
      <c r="L758" s="493"/>
      <c r="M758" s="2399"/>
      <c r="N758" s="2399"/>
      <c r="O758" s="493"/>
      <c r="P758" s="493"/>
      <c r="Q758" s="493"/>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2399"/>
      <c r="D759" s="2399"/>
      <c r="E759" s="493"/>
      <c r="F759" s="493"/>
      <c r="G759" s="493"/>
      <c r="H759" s="2399"/>
      <c r="I759" s="2399"/>
      <c r="J759" s="493"/>
      <c r="K759" s="493"/>
      <c r="L759" s="493"/>
      <c r="M759" s="2399"/>
      <c r="N759" s="2399"/>
      <c r="O759" s="493"/>
      <c r="P759" s="493"/>
      <c r="Q759" s="493"/>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2399"/>
      <c r="D760" s="2399"/>
      <c r="E760" s="493"/>
      <c r="F760" s="493"/>
      <c r="G760" s="493"/>
      <c r="H760" s="2399"/>
      <c r="I760" s="2399"/>
      <c r="J760" s="493"/>
      <c r="K760" s="493"/>
      <c r="L760" s="493"/>
      <c r="M760" s="2399"/>
      <c r="N760" s="2399"/>
      <c r="O760" s="493"/>
      <c r="P760" s="493"/>
      <c r="Q760" s="493"/>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2399"/>
      <c r="D761" s="2399"/>
      <c r="E761" s="493"/>
      <c r="F761" s="493"/>
      <c r="G761" s="493"/>
      <c r="H761" s="2399"/>
      <c r="I761" s="2399"/>
      <c r="J761" s="493"/>
      <c r="K761" s="493"/>
      <c r="L761" s="493"/>
      <c r="M761" s="2399"/>
      <c r="N761" s="2399"/>
      <c r="O761" s="493"/>
      <c r="P761" s="493"/>
      <c r="Q761" s="493"/>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2399"/>
      <c r="D762" s="2399"/>
      <c r="E762" s="493"/>
      <c r="F762" s="493"/>
      <c r="G762" s="493"/>
      <c r="H762" s="2399"/>
      <c r="I762" s="2399"/>
      <c r="J762" s="493"/>
      <c r="K762" s="493"/>
      <c r="L762" s="493"/>
      <c r="M762" s="2399"/>
      <c r="N762" s="2399"/>
      <c r="O762" s="493"/>
      <c r="P762" s="493"/>
      <c r="Q762" s="493"/>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2399"/>
      <c r="D763" s="2399"/>
      <c r="E763" s="493"/>
      <c r="F763" s="493"/>
      <c r="G763" s="493"/>
      <c r="H763" s="2399"/>
      <c r="I763" s="2399"/>
      <c r="J763" s="493"/>
      <c r="K763" s="493"/>
      <c r="L763" s="493"/>
      <c r="M763" s="2399"/>
      <c r="N763" s="2399"/>
      <c r="O763" s="493"/>
      <c r="P763" s="493"/>
      <c r="Q763" s="493"/>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2399"/>
      <c r="D764" s="2399"/>
      <c r="E764" s="493"/>
      <c r="F764" s="493"/>
      <c r="G764" s="493"/>
      <c r="H764" s="2399"/>
      <c r="I764" s="2399"/>
      <c r="J764" s="493"/>
      <c r="K764" s="493"/>
      <c r="L764" s="493"/>
      <c r="M764" s="2399"/>
      <c r="N764" s="2399"/>
      <c r="O764" s="493"/>
      <c r="P764" s="493"/>
      <c r="Q764" s="493"/>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2399"/>
      <c r="D765" s="2399"/>
      <c r="E765" s="493"/>
      <c r="F765" s="493"/>
      <c r="G765" s="493"/>
      <c r="H765" s="2399"/>
      <c r="I765" s="2399"/>
      <c r="J765" s="493"/>
      <c r="K765" s="493"/>
      <c r="L765" s="493"/>
      <c r="M765" s="2399"/>
      <c r="N765" s="2399"/>
      <c r="O765" s="493"/>
      <c r="P765" s="493"/>
      <c r="Q765" s="493"/>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2399"/>
      <c r="D766" s="2399"/>
      <c r="E766" s="493"/>
      <c r="F766" s="493"/>
      <c r="G766" s="493"/>
      <c r="H766" s="2399"/>
      <c r="I766" s="2399"/>
      <c r="J766" s="493"/>
      <c r="K766" s="493"/>
      <c r="L766" s="493"/>
      <c r="M766" s="2399"/>
      <c r="N766" s="2399"/>
      <c r="O766" s="493"/>
      <c r="P766" s="493"/>
      <c r="Q766" s="493"/>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2399"/>
      <c r="D767" s="2399"/>
      <c r="E767" s="493"/>
      <c r="F767" s="493"/>
      <c r="G767" s="493"/>
      <c r="H767" s="2399"/>
      <c r="I767" s="2399"/>
      <c r="J767" s="493"/>
      <c r="K767" s="493"/>
      <c r="L767" s="493"/>
      <c r="M767" s="2399"/>
      <c r="N767" s="2399"/>
      <c r="O767" s="493"/>
      <c r="P767" s="493"/>
      <c r="Q767" s="493"/>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2399"/>
      <c r="D768" s="2399"/>
      <c r="E768" s="493"/>
      <c r="F768" s="493"/>
      <c r="G768" s="493"/>
      <c r="H768" s="2399"/>
      <c r="I768" s="2399"/>
      <c r="J768" s="493"/>
      <c r="K768" s="493"/>
      <c r="L768" s="493"/>
      <c r="M768" s="2399"/>
      <c r="N768" s="2399"/>
      <c r="O768" s="493"/>
      <c r="P768" s="493"/>
      <c r="Q768" s="493"/>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2399"/>
      <c r="D769" s="2399"/>
      <c r="E769" s="493"/>
      <c r="F769" s="493"/>
      <c r="G769" s="493"/>
      <c r="H769" s="2399"/>
      <c r="I769" s="2399"/>
      <c r="J769" s="493"/>
      <c r="K769" s="493"/>
      <c r="L769" s="493"/>
      <c r="M769" s="2399"/>
      <c r="N769" s="2399"/>
      <c r="O769" s="493"/>
      <c r="P769" s="493"/>
      <c r="Q769" s="493"/>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2399"/>
      <c r="D770" s="2399"/>
      <c r="E770" s="493"/>
      <c r="F770" s="493"/>
      <c r="G770" s="493"/>
      <c r="H770" s="2399"/>
      <c r="I770" s="2399"/>
      <c r="J770" s="493"/>
      <c r="K770" s="493"/>
      <c r="L770" s="493"/>
      <c r="M770" s="2399"/>
      <c r="N770" s="2399"/>
      <c r="O770" s="493"/>
      <c r="P770" s="493"/>
      <c r="Q770" s="493"/>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2399"/>
      <c r="D771" s="2399"/>
      <c r="E771" s="493"/>
      <c r="F771" s="493"/>
      <c r="G771" s="493"/>
      <c r="H771" s="2399"/>
      <c r="I771" s="2399"/>
      <c r="J771" s="493"/>
      <c r="K771" s="493"/>
      <c r="L771" s="493"/>
      <c r="M771" s="2399"/>
      <c r="N771" s="2399"/>
      <c r="O771" s="493"/>
      <c r="P771" s="493"/>
      <c r="Q771" s="493"/>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2399"/>
      <c r="D772" s="2399"/>
      <c r="E772" s="493"/>
      <c r="F772" s="493"/>
      <c r="G772" s="493"/>
      <c r="H772" s="2399"/>
      <c r="I772" s="2399"/>
      <c r="J772" s="493"/>
      <c r="K772" s="493"/>
      <c r="L772" s="493"/>
      <c r="M772" s="2399"/>
      <c r="N772" s="2399"/>
      <c r="O772" s="493"/>
      <c r="P772" s="493"/>
      <c r="Q772" s="493"/>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2399"/>
      <c r="D773" s="2399"/>
      <c r="E773" s="493"/>
      <c r="F773" s="493"/>
      <c r="G773" s="493"/>
      <c r="H773" s="2399"/>
      <c r="I773" s="2399"/>
      <c r="J773" s="493"/>
      <c r="K773" s="493"/>
      <c r="L773" s="493"/>
      <c r="M773" s="2399"/>
      <c r="N773" s="2399"/>
      <c r="O773" s="493"/>
      <c r="P773" s="493"/>
      <c r="Q773" s="493"/>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2399"/>
      <c r="D774" s="2399"/>
      <c r="E774" s="493"/>
      <c r="F774" s="493"/>
      <c r="G774" s="493"/>
      <c r="H774" s="2399"/>
      <c r="I774" s="2399"/>
      <c r="J774" s="493"/>
      <c r="K774" s="493"/>
      <c r="L774" s="493"/>
      <c r="M774" s="2399"/>
      <c r="N774" s="2399"/>
      <c r="O774" s="493"/>
      <c r="P774" s="493"/>
      <c r="Q774" s="493"/>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2399"/>
      <c r="D775" s="2399"/>
      <c r="E775" s="493"/>
      <c r="F775" s="493"/>
      <c r="G775" s="493"/>
      <c r="H775" s="2399"/>
      <c r="I775" s="2399"/>
      <c r="J775" s="493"/>
      <c r="K775" s="493"/>
      <c r="L775" s="493"/>
      <c r="M775" s="2399"/>
      <c r="N775" s="2399"/>
      <c r="O775" s="493"/>
      <c r="P775" s="493"/>
      <c r="Q775" s="493"/>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2399"/>
      <c r="D776" s="2399"/>
      <c r="E776" s="493"/>
      <c r="F776" s="493"/>
      <c r="G776" s="493"/>
      <c r="H776" s="2399"/>
      <c r="I776" s="2399"/>
      <c r="J776" s="493"/>
      <c r="K776" s="493"/>
      <c r="L776" s="493"/>
      <c r="M776" s="2399"/>
      <c r="N776" s="2399"/>
      <c r="O776" s="493"/>
      <c r="P776" s="493"/>
      <c r="Q776" s="493"/>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2399"/>
      <c r="D777" s="2399"/>
      <c r="E777" s="493"/>
      <c r="F777" s="493"/>
      <c r="G777" s="493"/>
      <c r="H777" s="2399"/>
      <c r="I777" s="2399"/>
      <c r="J777" s="493"/>
      <c r="K777" s="493"/>
      <c r="L777" s="493"/>
      <c r="M777" s="2399"/>
      <c r="N777" s="2399"/>
      <c r="O777" s="493"/>
      <c r="P777" s="493"/>
      <c r="Q777" s="493"/>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2399"/>
      <c r="D778" s="2399"/>
      <c r="E778" s="493"/>
      <c r="F778" s="493"/>
      <c r="G778" s="493"/>
      <c r="H778" s="2399"/>
      <c r="I778" s="2399"/>
      <c r="J778" s="493"/>
      <c r="K778" s="493"/>
      <c r="L778" s="493"/>
      <c r="M778" s="2399"/>
      <c r="N778" s="2399"/>
      <c r="O778" s="493"/>
      <c r="P778" s="493"/>
      <c r="Q778" s="493"/>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2399"/>
      <c r="D779" s="2399"/>
      <c r="E779" s="493"/>
      <c r="F779" s="493"/>
      <c r="G779" s="493"/>
      <c r="H779" s="2399"/>
      <c r="I779" s="2399"/>
      <c r="J779" s="493"/>
      <c r="K779" s="493"/>
      <c r="L779" s="493"/>
      <c r="M779" s="2399"/>
      <c r="N779" s="2399"/>
      <c r="O779" s="493"/>
      <c r="P779" s="493"/>
      <c r="Q779" s="493"/>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2399"/>
      <c r="D780" s="2399"/>
      <c r="E780" s="493"/>
      <c r="F780" s="493"/>
      <c r="G780" s="493"/>
      <c r="H780" s="2399"/>
      <c r="I780" s="2399"/>
      <c r="J780" s="493"/>
      <c r="K780" s="493"/>
      <c r="L780" s="493"/>
      <c r="M780" s="2399"/>
      <c r="N780" s="2399"/>
      <c r="O780" s="493"/>
      <c r="P780" s="493"/>
      <c r="Q780" s="493"/>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2399"/>
      <c r="D781" s="2399"/>
      <c r="E781" s="493"/>
      <c r="F781" s="493"/>
      <c r="G781" s="493"/>
      <c r="H781" s="2399"/>
      <c r="I781" s="2399"/>
      <c r="J781" s="493"/>
      <c r="K781" s="493"/>
      <c r="L781" s="493"/>
      <c r="M781" s="2399"/>
      <c r="N781" s="2399"/>
      <c r="O781" s="493"/>
      <c r="P781" s="493"/>
      <c r="Q781" s="493"/>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2399"/>
      <c r="D782" s="2399"/>
      <c r="E782" s="493"/>
      <c r="F782" s="493"/>
      <c r="G782" s="493"/>
      <c r="H782" s="2399"/>
      <c r="I782" s="2399"/>
      <c r="J782" s="493"/>
      <c r="K782" s="493"/>
      <c r="L782" s="493"/>
      <c r="M782" s="2399"/>
      <c r="N782" s="2399"/>
      <c r="O782" s="493"/>
      <c r="P782" s="493"/>
      <c r="Q782" s="493"/>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2399"/>
      <c r="D783" s="2399"/>
      <c r="E783" s="493"/>
      <c r="F783" s="493"/>
      <c r="G783" s="493"/>
      <c r="H783" s="2399"/>
      <c r="I783" s="2399"/>
      <c r="J783" s="493"/>
      <c r="K783" s="493"/>
      <c r="L783" s="493"/>
      <c r="M783" s="2399"/>
      <c r="N783" s="2399"/>
      <c r="O783" s="493"/>
      <c r="P783" s="493"/>
      <c r="Q783" s="493"/>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2399"/>
      <c r="D784" s="2399"/>
      <c r="E784" s="493"/>
      <c r="F784" s="493"/>
      <c r="G784" s="493"/>
      <c r="H784" s="2399"/>
      <c r="I784" s="2399"/>
      <c r="J784" s="493"/>
      <c r="K784" s="493"/>
      <c r="L784" s="493"/>
      <c r="M784" s="2399"/>
      <c r="N784" s="2399"/>
      <c r="O784" s="493"/>
      <c r="P784" s="493"/>
      <c r="Q784" s="493"/>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2399"/>
      <c r="D785" s="2399"/>
      <c r="E785" s="493"/>
      <c r="F785" s="493"/>
      <c r="G785" s="493"/>
      <c r="H785" s="2399"/>
      <c r="I785" s="2399"/>
      <c r="J785" s="493"/>
      <c r="K785" s="493"/>
      <c r="L785" s="493"/>
      <c r="M785" s="2399"/>
      <c r="N785" s="2399"/>
      <c r="O785" s="493"/>
      <c r="P785" s="493"/>
      <c r="Q785" s="493"/>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2399"/>
      <c r="D786" s="2399"/>
      <c r="E786" s="493"/>
      <c r="F786" s="493"/>
      <c r="G786" s="493"/>
      <c r="H786" s="2399"/>
      <c r="I786" s="2399"/>
      <c r="J786" s="493"/>
      <c r="K786" s="493"/>
      <c r="L786" s="493"/>
      <c r="M786" s="2399"/>
      <c r="N786" s="2399"/>
      <c r="O786" s="493"/>
      <c r="P786" s="493"/>
      <c r="Q786" s="493"/>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2399"/>
      <c r="D787" s="2399"/>
      <c r="E787" s="493"/>
      <c r="F787" s="493"/>
      <c r="G787" s="493"/>
      <c r="H787" s="2399"/>
      <c r="I787" s="2399"/>
      <c r="J787" s="493"/>
      <c r="K787" s="493"/>
      <c r="L787" s="493"/>
      <c r="M787" s="2399"/>
      <c r="N787" s="2399"/>
      <c r="O787" s="493"/>
      <c r="P787" s="493"/>
      <c r="Q787" s="493"/>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2399"/>
      <c r="D788" s="2399"/>
      <c r="E788" s="493"/>
      <c r="F788" s="493"/>
      <c r="G788" s="493"/>
      <c r="H788" s="2399"/>
      <c r="I788" s="2399"/>
      <c r="J788" s="493"/>
      <c r="K788" s="493"/>
      <c r="L788" s="493"/>
      <c r="M788" s="2399"/>
      <c r="N788" s="2399"/>
      <c r="O788" s="493"/>
      <c r="P788" s="493"/>
      <c r="Q788" s="493"/>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2399"/>
      <c r="D789" s="2399"/>
      <c r="E789" s="493"/>
      <c r="F789" s="493"/>
      <c r="G789" s="493"/>
      <c r="H789" s="2399"/>
      <c r="I789" s="2399"/>
      <c r="J789" s="493"/>
      <c r="K789" s="493"/>
      <c r="L789" s="493"/>
      <c r="M789" s="2399"/>
      <c r="N789" s="2399"/>
      <c r="O789" s="493"/>
      <c r="P789" s="493"/>
      <c r="Q789" s="493"/>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2399"/>
      <c r="D790" s="2399"/>
      <c r="E790" s="493"/>
      <c r="F790" s="493"/>
      <c r="G790" s="493"/>
      <c r="H790" s="2399"/>
      <c r="I790" s="2399"/>
      <c r="J790" s="493"/>
      <c r="K790" s="493"/>
      <c r="L790" s="493"/>
      <c r="M790" s="2399"/>
      <c r="N790" s="2399"/>
      <c r="O790" s="493"/>
      <c r="P790" s="493"/>
      <c r="Q790" s="493"/>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2399"/>
      <c r="D791" s="2399"/>
      <c r="E791" s="493"/>
      <c r="F791" s="493"/>
      <c r="G791" s="493"/>
      <c r="H791" s="2399"/>
      <c r="I791" s="2399"/>
      <c r="J791" s="493"/>
      <c r="K791" s="493"/>
      <c r="L791" s="493"/>
      <c r="M791" s="2399"/>
      <c r="N791" s="2399"/>
      <c r="O791" s="493"/>
      <c r="P791" s="493"/>
      <c r="Q791" s="493"/>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2399"/>
      <c r="D792" s="2399"/>
      <c r="E792" s="493"/>
      <c r="F792" s="493"/>
      <c r="G792" s="493"/>
      <c r="H792" s="2399"/>
      <c r="I792" s="2399"/>
      <c r="J792" s="493"/>
      <c r="K792" s="493"/>
      <c r="L792" s="493"/>
      <c r="M792" s="2399"/>
      <c r="N792" s="2399"/>
      <c r="O792" s="493"/>
      <c r="P792" s="493"/>
      <c r="Q792" s="493"/>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2399"/>
      <c r="D793" s="2399"/>
      <c r="E793" s="493"/>
      <c r="F793" s="493"/>
      <c r="G793" s="493"/>
      <c r="H793" s="2399"/>
      <c r="I793" s="2399"/>
      <c r="J793" s="493"/>
      <c r="K793" s="493"/>
      <c r="L793" s="493"/>
      <c r="M793" s="2399"/>
      <c r="N793" s="2399"/>
      <c r="O793" s="493"/>
      <c r="P793" s="493"/>
      <c r="Q793" s="493"/>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2399"/>
      <c r="D794" s="2399"/>
      <c r="E794" s="493"/>
      <c r="F794" s="493"/>
      <c r="G794" s="493"/>
      <c r="H794" s="2399"/>
      <c r="I794" s="2399"/>
      <c r="J794" s="493"/>
      <c r="K794" s="493"/>
      <c r="L794" s="493"/>
      <c r="M794" s="2399"/>
      <c r="N794" s="2399"/>
      <c r="O794" s="493"/>
      <c r="P794" s="493"/>
      <c r="Q794" s="493"/>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2399"/>
      <c r="D795" s="2399"/>
      <c r="E795" s="493"/>
      <c r="F795" s="493"/>
      <c r="G795" s="493"/>
      <c r="H795" s="2399"/>
      <c r="I795" s="2399"/>
      <c r="J795" s="493"/>
      <c r="K795" s="493"/>
      <c r="L795" s="493"/>
      <c r="M795" s="2399"/>
      <c r="N795" s="2399"/>
      <c r="O795" s="493"/>
      <c r="P795" s="493"/>
      <c r="Q795" s="493"/>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2399"/>
      <c r="D796" s="2399"/>
      <c r="E796" s="493"/>
      <c r="F796" s="493"/>
      <c r="G796" s="493"/>
      <c r="H796" s="2399"/>
      <c r="I796" s="2399"/>
      <c r="J796" s="493"/>
      <c r="K796" s="493"/>
      <c r="L796" s="493"/>
      <c r="M796" s="2399"/>
      <c r="N796" s="2399"/>
      <c r="O796" s="493"/>
      <c r="P796" s="493"/>
      <c r="Q796" s="493"/>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2399"/>
      <c r="D797" s="2399"/>
      <c r="E797" s="493"/>
      <c r="F797" s="493"/>
      <c r="G797" s="493"/>
      <c r="H797" s="2399"/>
      <c r="I797" s="2399"/>
      <c r="J797" s="493"/>
      <c r="K797" s="493"/>
      <c r="L797" s="493"/>
      <c r="M797" s="2399"/>
      <c r="N797" s="2399"/>
      <c r="O797" s="493"/>
      <c r="P797" s="493"/>
      <c r="Q797" s="493"/>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2399"/>
      <c r="D798" s="2399"/>
      <c r="E798" s="493"/>
      <c r="F798" s="493"/>
      <c r="G798" s="493"/>
      <c r="H798" s="2399"/>
      <c r="I798" s="2399"/>
      <c r="J798" s="493"/>
      <c r="K798" s="493"/>
      <c r="L798" s="493"/>
      <c r="M798" s="2399"/>
      <c r="N798" s="2399"/>
      <c r="O798" s="493"/>
      <c r="P798" s="493"/>
      <c r="Q798" s="493"/>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2399"/>
      <c r="D799" s="2399"/>
      <c r="E799" s="493"/>
      <c r="F799" s="493"/>
      <c r="G799" s="493"/>
      <c r="H799" s="2399"/>
      <c r="I799" s="2399"/>
      <c r="J799" s="493"/>
      <c r="K799" s="493"/>
      <c r="L799" s="493"/>
      <c r="M799" s="2399"/>
      <c r="N799" s="2399"/>
      <c r="O799" s="493"/>
      <c r="P799" s="493"/>
      <c r="Q799" s="493"/>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93"/>
      <c r="D800" s="493"/>
      <c r="E800" s="493"/>
      <c r="F800" s="493"/>
      <c r="G800" s="493"/>
      <c r="H800" s="493"/>
      <c r="I800" s="493"/>
      <c r="J800" s="493"/>
      <c r="K800" s="493"/>
      <c r="L800" s="493"/>
      <c r="M800" s="493"/>
      <c r="N800" s="493"/>
      <c r="O800" s="493"/>
      <c r="P800" s="493"/>
      <c r="Q800" s="493"/>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93"/>
      <c r="D801" s="493"/>
      <c r="E801" s="493"/>
      <c r="F801" s="493"/>
      <c r="G801" s="493"/>
      <c r="H801" s="493"/>
      <c r="I801" s="493"/>
      <c r="J801" s="493"/>
      <c r="K801" s="493"/>
      <c r="L801" s="493"/>
      <c r="M801" s="493"/>
      <c r="N801" s="493"/>
      <c r="O801" s="493"/>
      <c r="P801" s="493"/>
      <c r="Q801" s="493"/>
    </row>
    <row r="802" ht="25.15" customHeight="true" x14ac:dyDescent="0.2">
      <c r="C802" s="493"/>
      <c r="D802" s="493"/>
      <c r="E802" s="493"/>
      <c r="F802" s="493"/>
      <c r="G802" s="493"/>
      <c r="H802" s="493"/>
      <c r="I802" s="493"/>
      <c r="J802" s="493"/>
      <c r="K802" s="493"/>
      <c r="L802" s="493"/>
      <c r="M802" s="493"/>
      <c r="N802" s="493"/>
      <c r="O802" s="493"/>
      <c r="P802" s="493"/>
      <c r="Q802" s="493"/>
    </row>
    <row r="803" ht="25.15" customHeight="true" x14ac:dyDescent="0.2">
      <c r="C803" s="493"/>
      <c r="D803" s="493"/>
      <c r="E803" s="493"/>
      <c r="F803" s="493"/>
      <c r="G803" s="493"/>
      <c r="H803" s="493"/>
      <c r="I803" s="493"/>
      <c r="J803" s="493"/>
      <c r="K803" s="493"/>
      <c r="L803" s="493"/>
      <c r="M803" s="493"/>
      <c r="N803" s="493"/>
      <c r="O803" s="493"/>
      <c r="P803" s="493"/>
      <c r="Q803" s="493"/>
    </row>
    <row r="804" ht="25.15" customHeight="true" x14ac:dyDescent="0.2">
      <c r="C804" s="493"/>
      <c r="D804" s="493"/>
      <c r="E804" s="493"/>
      <c r="F804" s="493"/>
      <c r="G804" s="493"/>
      <c r="H804" s="493"/>
      <c r="I804" s="493"/>
      <c r="J804" s="493"/>
      <c r="K804" s="493"/>
      <c r="L804" s="493"/>
      <c r="M804" s="493"/>
      <c r="N804" s="493"/>
      <c r="O804" s="493"/>
      <c r="P804" s="493"/>
      <c r="Q804" s="493"/>
    </row>
    <row r="805" ht="25.15" customHeight="true" x14ac:dyDescent="0.2">
      <c r="C805" s="493"/>
      <c r="D805" s="493"/>
      <c r="E805" s="493"/>
      <c r="F805" s="493"/>
      <c r="G805" s="493"/>
      <c r="H805" s="493"/>
      <c r="I805" s="493"/>
      <c r="J805" s="493"/>
      <c r="K805" s="493"/>
      <c r="L805" s="493"/>
      <c r="M805" s="493"/>
      <c r="N805" s="493"/>
      <c r="O805" s="493"/>
      <c r="P805" s="493"/>
      <c r="Q805" s="493"/>
    </row>
    <row r="806" ht="25.15" customHeight="true" x14ac:dyDescent="0.2">
      <c r="C806" s="493"/>
      <c r="D806" s="493"/>
      <c r="E806" s="493"/>
      <c r="F806" s="493"/>
      <c r="G806" s="493"/>
      <c r="H806" s="493"/>
      <c r="I806" s="493"/>
      <c r="J806" s="493"/>
      <c r="K806" s="493"/>
      <c r="L806" s="493"/>
      <c r="M806" s="493"/>
      <c r="N806" s="493"/>
      <c r="O806" s="493"/>
      <c r="P806" s="493"/>
      <c r="Q806" s="493"/>
    </row>
    <row r="807" ht="25.15" customHeight="true" x14ac:dyDescent="0.2">
      <c r="C807" s="493"/>
      <c r="D807" s="493"/>
      <c r="E807" s="493"/>
      <c r="F807" s="493"/>
      <c r="G807" s="493"/>
      <c r="H807" s="493"/>
      <c r="I807" s="493"/>
      <c r="J807" s="493"/>
      <c r="K807" s="493"/>
      <c r="L807" s="493"/>
      <c r="M807" s="493"/>
      <c r="N807" s="493"/>
      <c r="O807" s="493"/>
      <c r="P807" s="493"/>
      <c r="Q807" s="493"/>
    </row>
    <row r="808" ht="25.15" customHeight="true" x14ac:dyDescent="0.2">
      <c r="C808" s="493"/>
      <c r="D808" s="493"/>
      <c r="E808" s="493"/>
      <c r="F808" s="493"/>
      <c r="G808" s="493"/>
      <c r="H808" s="493"/>
      <c r="I808" s="493"/>
      <c r="J808" s="493"/>
      <c r="K808" s="493"/>
      <c r="L808" s="493"/>
      <c r="M808" s="493"/>
      <c r="N808" s="493"/>
      <c r="O808" s="493"/>
      <c r="P808" s="493"/>
      <c r="Q808" s="493"/>
    </row>
    <row r="809" ht="25.15" customHeight="true" x14ac:dyDescent="0.2">
      <c r="C809" s="493"/>
      <c r="D809" s="493"/>
      <c r="E809" s="493"/>
      <c r="F809" s="493"/>
      <c r="G809" s="493"/>
      <c r="H809" s="493"/>
      <c r="I809" s="493"/>
      <c r="J809" s="493"/>
      <c r="K809" s="493"/>
      <c r="L809" s="493"/>
      <c r="M809" s="493"/>
      <c r="N809" s="493"/>
      <c r="O809" s="493"/>
      <c r="P809" s="493"/>
      <c r="Q809" s="493"/>
    </row>
    <row r="810" ht="25.15" customHeight="true" x14ac:dyDescent="0.2">
      <c r="C810" s="493"/>
      <c r="D810" s="493"/>
      <c r="E810" s="493"/>
      <c r="F810" s="493"/>
      <c r="G810" s="493"/>
      <c r="H810" s="493"/>
      <c r="I810" s="493"/>
      <c r="J810" s="493"/>
      <c r="K810" s="493"/>
      <c r="L810" s="493"/>
      <c r="M810" s="493"/>
      <c r="N810" s="493"/>
      <c r="O810" s="493"/>
      <c r="P810" s="493"/>
      <c r="Q810" s="493"/>
    </row>
    <row r="811" ht="25.15" customHeight="true" x14ac:dyDescent="0.2">
      <c r="C811" s="493"/>
      <c r="D811" s="493"/>
      <c r="E811" s="493"/>
      <c r="F811" s="493"/>
      <c r="G811" s="493"/>
      <c r="H811" s="493"/>
      <c r="I811" s="493"/>
      <c r="J811" s="493"/>
      <c r="K811" s="493"/>
      <c r="L811" s="493"/>
      <c r="M811" s="493"/>
      <c r="N811" s="493"/>
      <c r="O811" s="493"/>
      <c r="P811" s="493"/>
      <c r="Q811" s="493"/>
    </row>
    <row r="812" ht="25.15" customHeight="true" x14ac:dyDescent="0.2">
      <c r="C812" s="493"/>
      <c r="D812" s="493"/>
      <c r="E812" s="493"/>
      <c r="F812" s="493"/>
      <c r="G812" s="493"/>
      <c r="H812" s="493"/>
      <c r="I812" s="493"/>
      <c r="J812" s="493"/>
      <c r="K812" s="493"/>
      <c r="L812" s="493"/>
      <c r="M812" s="493"/>
      <c r="N812" s="493"/>
      <c r="O812" s="493"/>
      <c r="P812" s="493"/>
      <c r="Q812" s="493"/>
    </row>
    <row r="813" ht="25.15" customHeight="true" x14ac:dyDescent="0.2">
      <c r="C813" s="493"/>
      <c r="D813" s="493"/>
      <c r="E813" s="493"/>
      <c r="F813" s="493"/>
      <c r="G813" s="493"/>
      <c r="H813" s="493"/>
      <c r="I813" s="493"/>
      <c r="J813" s="493"/>
      <c r="K813" s="493"/>
      <c r="L813" s="493"/>
      <c r="M813" s="493"/>
      <c r="N813" s="493"/>
      <c r="O813" s="493"/>
      <c r="P813" s="493"/>
      <c r="Q813" s="493"/>
    </row>
    <row r="814" ht="25.15" customHeight="true" x14ac:dyDescent="0.2">
      <c r="C814" s="493"/>
      <c r="D814" s="493"/>
      <c r="E814" s="493"/>
      <c r="F814" s="493"/>
      <c r="G814" s="493"/>
      <c r="H814" s="493"/>
      <c r="I814" s="493"/>
      <c r="J814" s="493"/>
      <c r="K814" s="493"/>
      <c r="L814" s="493"/>
      <c r="M814" s="493"/>
      <c r="N814" s="493"/>
      <c r="O814" s="493"/>
      <c r="P814" s="493"/>
      <c r="Q814" s="493"/>
    </row>
    <row r="815" ht="25.15" customHeight="true" x14ac:dyDescent="0.2">
      <c r="C815" s="493"/>
      <c r="D815" s="493"/>
      <c r="E815" s="493"/>
      <c r="F815" s="493"/>
      <c r="G815" s="493"/>
      <c r="H815" s="493"/>
      <c r="I815" s="493"/>
      <c r="J815" s="493"/>
      <c r="K815" s="493"/>
      <c r="L815" s="493"/>
      <c r="M815" s="493"/>
      <c r="N815" s="493"/>
      <c r="O815" s="493"/>
      <c r="P815" s="493"/>
      <c r="Q815" s="493"/>
    </row>
    <row r="816" ht="25.15" customHeight="true" x14ac:dyDescent="0.2">
      <c r="C816" s="493"/>
      <c r="D816" s="493"/>
      <c r="E816" s="493"/>
      <c r="F816" s="493"/>
      <c r="G816" s="493"/>
      <c r="H816" s="493"/>
      <c r="I816" s="493"/>
      <c r="J816" s="493"/>
      <c r="K816" s="493"/>
      <c r="L816" s="493"/>
      <c r="M816" s="493"/>
      <c r="N816" s="493"/>
      <c r="O816" s="493"/>
      <c r="P816" s="493"/>
      <c r="Q816" s="493"/>
    </row>
    <row r="817" ht="25.15" customHeight="true" x14ac:dyDescent="0.2">
      <c r="C817" s="493"/>
      <c r="D817" s="493"/>
      <c r="E817" s="493"/>
      <c r="F817" s="493"/>
      <c r="G817" s="493"/>
      <c r="H817" s="493"/>
      <c r="I817" s="493"/>
      <c r="J817" s="493"/>
      <c r="K817" s="493"/>
      <c r="L817" s="493"/>
      <c r="M817" s="493"/>
      <c r="N817" s="493"/>
      <c r="O817" s="493"/>
      <c r="P817" s="493"/>
      <c r="Q817" s="493"/>
    </row>
    <row r="818" ht="25.15" customHeight="true" x14ac:dyDescent="0.2">
      <c r="C818" s="493"/>
      <c r="D818" s="493"/>
      <c r="E818" s="493"/>
      <c r="F818" s="493"/>
      <c r="G818" s="493"/>
      <c r="H818" s="493"/>
      <c r="I818" s="493"/>
      <c r="J818" s="493"/>
      <c r="K818" s="493"/>
      <c r="L818" s="493"/>
      <c r="M818" s="493"/>
      <c r="N818" s="493"/>
      <c r="O818" s="493"/>
      <c r="P818" s="493"/>
      <c r="Q818" s="493"/>
    </row>
    <row r="819" ht="25.15" customHeight="true" x14ac:dyDescent="0.2">
      <c r="C819" s="493"/>
      <c r="D819" s="493"/>
      <c r="E819" s="493"/>
      <c r="F819" s="493"/>
      <c r="G819" s="493"/>
      <c r="H819" s="493"/>
      <c r="I819" s="493"/>
      <c r="J819" s="493"/>
      <c r="K819" s="493"/>
      <c r="L819" s="493"/>
      <c r="M819" s="493"/>
      <c r="N819" s="493"/>
      <c r="O819" s="493"/>
      <c r="P819" s="493"/>
      <c r="Q819" s="493"/>
    </row>
    <row r="820" ht="25.15" customHeight="true" x14ac:dyDescent="0.2">
      <c r="C820" s="493"/>
      <c r="D820" s="493"/>
      <c r="E820" s="493"/>
      <c r="F820" s="493"/>
      <c r="G820" s="493"/>
      <c r="H820" s="493"/>
      <c r="I820" s="493"/>
      <c r="J820" s="493"/>
      <c r="K820" s="493"/>
      <c r="L820" s="493"/>
      <c r="M820" s="493"/>
      <c r="N820" s="493"/>
      <c r="O820" s="493"/>
      <c r="P820" s="493"/>
      <c r="Q820" s="493"/>
    </row>
    <row r="821" ht="25.15" customHeight="true" x14ac:dyDescent="0.2">
      <c r="C821" s="493"/>
      <c r="D821" s="493"/>
      <c r="E821" s="493"/>
      <c r="F821" s="493"/>
      <c r="G821" s="493"/>
      <c r="H821" s="493"/>
      <c r="I821" s="493"/>
      <c r="J821" s="493"/>
      <c r="K821" s="493"/>
      <c r="L821" s="493"/>
      <c r="M821" s="493"/>
      <c r="N821" s="493"/>
      <c r="O821" s="493"/>
      <c r="P821" s="493"/>
      <c r="Q821" s="493"/>
    </row>
    <row r="822" ht="25.15" customHeight="true" x14ac:dyDescent="0.2">
      <c r="C822" s="493"/>
      <c r="D822" s="493"/>
      <c r="E822" s="493"/>
      <c r="F822" s="493"/>
      <c r="G822" s="493"/>
      <c r="H822" s="493"/>
      <c r="I822" s="493"/>
      <c r="J822" s="493"/>
      <c r="K822" s="493"/>
      <c r="L822" s="493"/>
      <c r="M822" s="493"/>
      <c r="N822" s="493"/>
      <c r="O822" s="493"/>
      <c r="P822" s="493"/>
      <c r="Q822" s="493"/>
    </row>
    <row r="823" ht="25.15" customHeight="true" x14ac:dyDescent="0.2">
      <c r="C823" s="493"/>
      <c r="D823" s="493"/>
      <c r="E823" s="493"/>
      <c r="F823" s="493"/>
      <c r="G823" s="493"/>
      <c r="H823" s="493"/>
      <c r="I823" s="493"/>
      <c r="J823" s="493"/>
      <c r="K823" s="493"/>
      <c r="L823" s="493"/>
      <c r="M823" s="493"/>
      <c r="N823" s="493"/>
      <c r="O823" s="493"/>
      <c r="P823" s="493"/>
      <c r="Q823" s="493"/>
    </row>
    <row r="824" ht="25.15" customHeight="true" x14ac:dyDescent="0.2">
      <c r="C824" s="493"/>
      <c r="D824" s="493"/>
      <c r="E824" s="493"/>
      <c r="F824" s="493"/>
      <c r="G824" s="493"/>
      <c r="H824" s="493"/>
      <c r="I824" s="493"/>
      <c r="J824" s="493"/>
      <c r="K824" s="493"/>
      <c r="L824" s="493"/>
      <c r="M824" s="493"/>
      <c r="N824" s="493"/>
      <c r="O824" s="493"/>
      <c r="P824" s="493"/>
      <c r="Q824" s="493"/>
    </row>
    <row r="825" ht="25.15" customHeight="true" x14ac:dyDescent="0.2">
      <c r="C825" s="493"/>
      <c r="D825" s="493"/>
      <c r="E825" s="493"/>
      <c r="F825" s="493"/>
      <c r="G825" s="493"/>
      <c r="H825" s="493"/>
      <c r="I825" s="493"/>
      <c r="J825" s="493"/>
      <c r="K825" s="493"/>
      <c r="L825" s="493"/>
      <c r="M825" s="493"/>
      <c r="N825" s="493"/>
      <c r="O825" s="493"/>
      <c r="P825" s="493"/>
      <c r="Q825" s="493"/>
    </row>
    <row r="826" ht="25.15" customHeight="true" x14ac:dyDescent="0.2">
      <c r="C826" s="493"/>
      <c r="D826" s="493"/>
      <c r="E826" s="493"/>
      <c r="F826" s="493"/>
      <c r="G826" s="493"/>
      <c r="H826" s="493"/>
      <c r="I826" s="493"/>
      <c r="J826" s="493"/>
      <c r="K826" s="493"/>
      <c r="L826" s="493"/>
      <c r="M826" s="493"/>
      <c r="N826" s="493"/>
      <c r="O826" s="493"/>
      <c r="P826" s="493"/>
      <c r="Q826" s="493"/>
    </row>
    <row r="827" ht="25.15" customHeight="true" x14ac:dyDescent="0.2">
      <c r="C827" s="493"/>
      <c r="D827" s="493"/>
      <c r="E827" s="493"/>
      <c r="F827" s="493"/>
      <c r="G827" s="493"/>
      <c r="H827" s="493"/>
      <c r="I827" s="493"/>
      <c r="J827" s="493"/>
      <c r="K827" s="493"/>
      <c r="L827" s="493"/>
      <c r="M827" s="493"/>
      <c r="N827" s="493"/>
      <c r="O827" s="493"/>
      <c r="P827" s="493"/>
      <c r="Q827" s="493"/>
    </row>
    <row r="828" ht="25.15" customHeight="true" x14ac:dyDescent="0.2">
      <c r="C828" s="493"/>
      <c r="D828" s="493"/>
      <c r="E828" s="493"/>
      <c r="F828" s="493"/>
      <c r="G828" s="493"/>
      <c r="H828" s="493"/>
      <c r="I828" s="493"/>
      <c r="J828" s="493"/>
      <c r="K828" s="493"/>
      <c r="L828" s="493"/>
      <c r="M828" s="493"/>
      <c r="N828" s="493"/>
      <c r="O828" s="493"/>
      <c r="P828" s="493"/>
      <c r="Q828" s="493"/>
    </row>
    <row r="829" ht="25.15" customHeight="true" x14ac:dyDescent="0.2">
      <c r="C829" s="493"/>
      <c r="D829" s="493"/>
      <c r="E829" s="493"/>
      <c r="F829" s="493"/>
      <c r="G829" s="493"/>
      <c r="H829" s="493"/>
      <c r="I829" s="493"/>
      <c r="J829" s="493"/>
      <c r="K829" s="493"/>
      <c r="L829" s="493"/>
      <c r="M829" s="493"/>
      <c r="N829" s="493"/>
      <c r="O829" s="493"/>
      <c r="P829" s="493"/>
      <c r="Q829" s="493"/>
    </row>
    <row r="830" ht="25.15" customHeight="true" x14ac:dyDescent="0.2">
      <c r="C830" s="493"/>
      <c r="D830" s="493"/>
      <c r="E830" s="493"/>
      <c r="F830" s="493"/>
      <c r="G830" s="493"/>
      <c r="H830" s="493"/>
      <c r="I830" s="493"/>
      <c r="J830" s="493"/>
      <c r="K830" s="493"/>
      <c r="L830" s="493"/>
      <c r="M830" s="493"/>
      <c r="N830" s="493"/>
      <c r="O830" s="493"/>
      <c r="P830" s="493"/>
      <c r="Q830" s="493"/>
    </row>
    <row r="831" ht="25.15" customHeight="true" x14ac:dyDescent="0.2">
      <c r="C831" s="493"/>
      <c r="D831" s="493"/>
      <c r="E831" s="493"/>
      <c r="F831" s="493"/>
      <c r="G831" s="493"/>
      <c r="H831" s="493"/>
      <c r="I831" s="493"/>
      <c r="J831" s="493"/>
      <c r="K831" s="493"/>
      <c r="L831" s="493"/>
      <c r="M831" s="493"/>
      <c r="N831" s="493"/>
      <c r="O831" s="493"/>
      <c r="P831" s="493"/>
      <c r="Q831" s="493"/>
    </row>
    <row r="832" ht="25.15" customHeight="true" x14ac:dyDescent="0.2">
      <c r="C832" s="493"/>
      <c r="D832" s="493"/>
      <c r="E832" s="493"/>
      <c r="F832" s="493"/>
      <c r="G832" s="493"/>
      <c r="H832" s="493"/>
      <c r="I832" s="493"/>
      <c r="J832" s="493"/>
      <c r="K832" s="493"/>
      <c r="L832" s="493"/>
      <c r="M832" s="493"/>
      <c r="N832" s="493"/>
      <c r="O832" s="493"/>
      <c r="P832" s="493"/>
      <c r="Q832" s="493"/>
    </row>
    <row r="833" ht="25.15" customHeight="true" x14ac:dyDescent="0.2">
      <c r="C833" s="493"/>
      <c r="D833" s="493"/>
      <c r="E833" s="493"/>
      <c r="F833" s="493"/>
      <c r="G833" s="493"/>
      <c r="H833" s="493"/>
      <c r="I833" s="493"/>
      <c r="J833" s="493"/>
      <c r="K833" s="493"/>
      <c r="L833" s="493"/>
      <c r="M833" s="493"/>
      <c r="N833" s="493"/>
      <c r="O833" s="493"/>
      <c r="P833" s="493"/>
      <c r="Q833" s="493"/>
    </row>
    <row r="834" ht="25.15" customHeight="true" x14ac:dyDescent="0.2">
      <c r="C834" s="493"/>
      <c r="D834" s="493"/>
      <c r="E834" s="493"/>
      <c r="F834" s="493"/>
      <c r="G834" s="493"/>
      <c r="H834" s="493"/>
      <c r="I834" s="493"/>
      <c r="J834" s="493"/>
      <c r="K834" s="493"/>
      <c r="L834" s="493"/>
      <c r="M834" s="493"/>
      <c r="N834" s="493"/>
      <c r="O834" s="493"/>
      <c r="P834" s="493"/>
      <c r="Q834" s="493"/>
    </row>
    <row r="835" ht="25.15" customHeight="true" x14ac:dyDescent="0.2">
      <c r="C835" s="493"/>
      <c r="D835" s="493"/>
      <c r="E835" s="493"/>
      <c r="F835" s="493"/>
      <c r="G835" s="493"/>
      <c r="H835" s="493"/>
      <c r="I835" s="493"/>
      <c r="J835" s="493"/>
      <c r="K835" s="493"/>
      <c r="L835" s="493"/>
      <c r="M835" s="493"/>
      <c r="N835" s="493"/>
      <c r="O835" s="493"/>
      <c r="P835" s="493"/>
      <c r="Q835" s="493"/>
    </row>
    <row r="836" ht="25.15" customHeight="true" x14ac:dyDescent="0.2">
      <c r="C836" s="493"/>
      <c r="D836" s="493"/>
      <c r="E836" s="493"/>
      <c r="F836" s="493"/>
      <c r="G836" s="493"/>
      <c r="H836" s="493"/>
      <c r="I836" s="493"/>
      <c r="J836" s="493"/>
      <c r="K836" s="493"/>
      <c r="L836" s="493"/>
      <c r="M836" s="493"/>
      <c r="N836" s="493"/>
      <c r="O836" s="493"/>
      <c r="P836" s="493"/>
      <c r="Q836" s="493"/>
    </row>
    <row r="837" ht="25.15" customHeight="true" x14ac:dyDescent="0.2">
      <c r="C837" s="493"/>
      <c r="D837" s="493"/>
      <c r="E837" s="493"/>
      <c r="F837" s="493"/>
      <c r="G837" s="493"/>
      <c r="H837" s="493"/>
      <c r="I837" s="493"/>
      <c r="J837" s="493"/>
      <c r="K837" s="493"/>
      <c r="L837" s="493"/>
      <c r="M837" s="493"/>
      <c r="N837" s="493"/>
      <c r="O837" s="493"/>
      <c r="P837" s="493"/>
      <c r="Q837" s="493"/>
    </row>
    <row r="838" ht="25.15" customHeight="true" x14ac:dyDescent="0.2">
      <c r="C838" s="493"/>
      <c r="D838" s="493"/>
      <c r="E838" s="493"/>
      <c r="F838" s="493"/>
      <c r="G838" s="493"/>
      <c r="H838" s="493"/>
      <c r="I838" s="493"/>
      <c r="J838" s="493"/>
      <c r="K838" s="493"/>
      <c r="L838" s="493"/>
      <c r="M838" s="493"/>
      <c r="N838" s="493"/>
      <c r="O838" s="493"/>
      <c r="P838" s="493"/>
      <c r="Q838" s="493"/>
    </row>
    <row r="839" ht="25.15" customHeight="true" x14ac:dyDescent="0.2">
      <c r="C839" s="493"/>
      <c r="D839" s="493"/>
      <c r="E839" s="493"/>
      <c r="F839" s="493"/>
      <c r="G839" s="493"/>
      <c r="H839" s="493"/>
      <c r="I839" s="493"/>
      <c r="J839" s="493"/>
      <c r="K839" s="493"/>
      <c r="L839" s="493"/>
      <c r="M839" s="493"/>
      <c r="N839" s="493"/>
      <c r="O839" s="493"/>
      <c r="P839" s="493"/>
      <c r="Q839" s="493"/>
    </row>
    <row r="840" ht="25.15" customHeight="true" x14ac:dyDescent="0.2">
      <c r="C840" s="493"/>
      <c r="D840" s="493"/>
      <c r="E840" s="493"/>
      <c r="F840" s="493"/>
      <c r="G840" s="493"/>
      <c r="H840" s="493"/>
      <c r="I840" s="493"/>
      <c r="J840" s="493"/>
      <c r="K840" s="493"/>
      <c r="L840" s="493"/>
      <c r="M840" s="493"/>
      <c r="N840" s="493"/>
      <c r="O840" s="493"/>
      <c r="P840" s="493"/>
      <c r="Q840" s="493"/>
    </row>
    <row r="841" ht="25.15" customHeight="true" x14ac:dyDescent="0.2">
      <c r="C841" s="493"/>
      <c r="D841" s="493"/>
      <c r="E841" s="493"/>
      <c r="F841" s="493"/>
      <c r="G841" s="493"/>
      <c r="H841" s="493"/>
      <c r="I841" s="493"/>
      <c r="J841" s="493"/>
      <c r="K841" s="493"/>
      <c r="L841" s="493"/>
      <c r="M841" s="493"/>
      <c r="N841" s="493"/>
      <c r="O841" s="493"/>
      <c r="P841" s="493"/>
      <c r="Q841" s="493"/>
    </row>
    <row r="842" ht="25.15" customHeight="true" x14ac:dyDescent="0.2">
      <c r="C842" s="493"/>
      <c r="D842" s="493"/>
      <c r="E842" s="493"/>
      <c r="F842" s="493"/>
      <c r="G842" s="493"/>
      <c r="H842" s="493"/>
      <c r="I842" s="493"/>
      <c r="J842" s="493"/>
      <c r="K842" s="493"/>
      <c r="L842" s="493"/>
      <c r="M842" s="493"/>
      <c r="N842" s="493"/>
      <c r="O842" s="493"/>
      <c r="P842" s="493"/>
      <c r="Q842" s="493"/>
    </row>
    <row r="843" ht="25.15" customHeight="true" x14ac:dyDescent="0.2">
      <c r="C843" s="493"/>
      <c r="D843" s="493"/>
      <c r="E843" s="493"/>
      <c r="F843" s="493"/>
      <c r="G843" s="493"/>
      <c r="H843" s="493"/>
      <c r="I843" s="493"/>
      <c r="J843" s="493"/>
      <c r="K843" s="493"/>
      <c r="L843" s="493"/>
      <c r="M843" s="493"/>
      <c r="N843" s="493"/>
      <c r="O843" s="493"/>
      <c r="P843" s="493"/>
      <c r="Q843" s="493"/>
    </row>
    <row r="844" ht="25.15" customHeight="true" x14ac:dyDescent="0.2">
      <c r="C844" s="493"/>
      <c r="D844" s="493"/>
      <c r="E844" s="493"/>
      <c r="F844" s="493"/>
      <c r="G844" s="493"/>
      <c r="H844" s="493"/>
      <c r="I844" s="493"/>
      <c r="J844" s="493"/>
      <c r="K844" s="493"/>
      <c r="L844" s="493"/>
      <c r="M844" s="493"/>
      <c r="N844" s="493"/>
      <c r="O844" s="493"/>
      <c r="P844" s="493"/>
      <c r="Q844" s="493"/>
    </row>
    <row r="845" ht="25.15" customHeight="true" x14ac:dyDescent="0.2">
      <c r="C845" s="493"/>
      <c r="D845" s="493"/>
      <c r="E845" s="493"/>
      <c r="F845" s="493"/>
      <c r="G845" s="493"/>
      <c r="H845" s="493"/>
      <c r="I845" s="493"/>
      <c r="J845" s="493"/>
      <c r="K845" s="493"/>
      <c r="L845" s="493"/>
      <c r="M845" s="493"/>
      <c r="N845" s="493"/>
      <c r="O845" s="493"/>
      <c r="P845" s="493"/>
      <c r="Q845" s="493"/>
    </row>
    <row r="846" ht="25.15" customHeight="true" x14ac:dyDescent="0.2">
      <c r="C846" s="493"/>
      <c r="D846" s="493"/>
      <c r="E846" s="493"/>
      <c r="F846" s="493"/>
      <c r="G846" s="493"/>
      <c r="H846" s="493"/>
      <c r="I846" s="493"/>
      <c r="J846" s="493"/>
      <c r="K846" s="493"/>
      <c r="L846" s="493"/>
      <c r="M846" s="493"/>
      <c r="N846" s="493"/>
      <c r="O846" s="493"/>
      <c r="P846" s="493"/>
      <c r="Q846" s="493"/>
    </row>
    <row r="847" ht="25.15" customHeight="true" x14ac:dyDescent="0.2">
      <c r="C847" s="493"/>
      <c r="D847" s="493"/>
      <c r="E847" s="493"/>
      <c r="F847" s="493"/>
      <c r="G847" s="493"/>
      <c r="H847" s="493"/>
      <c r="I847" s="493"/>
      <c r="J847" s="493"/>
      <c r="K847" s="493"/>
      <c r="L847" s="493"/>
      <c r="M847" s="493"/>
      <c r="N847" s="493"/>
      <c r="O847" s="493"/>
      <c r="P847" s="493"/>
      <c r="Q847" s="493"/>
    </row>
    <row r="848" ht="25.15" customHeight="true" x14ac:dyDescent="0.2">
      <c r="C848" s="493"/>
      <c r="D848" s="493"/>
      <c r="E848" s="493"/>
      <c r="F848" s="493"/>
      <c r="G848" s="493"/>
      <c r="H848" s="493"/>
      <c r="I848" s="493"/>
      <c r="J848" s="493"/>
      <c r="K848" s="493"/>
      <c r="L848" s="493"/>
      <c r="M848" s="493"/>
      <c r="N848" s="493"/>
      <c r="O848" s="493"/>
      <c r="P848" s="493"/>
      <c r="Q848" s="493"/>
    </row>
    <row r="849" ht="25.15" customHeight="true" x14ac:dyDescent="0.2">
      <c r="C849" s="493"/>
      <c r="D849" s="493"/>
      <c r="E849" s="493"/>
      <c r="F849" s="493"/>
      <c r="G849" s="493"/>
      <c r="H849" s="493"/>
      <c r="I849" s="493"/>
      <c r="J849" s="493"/>
      <c r="K849" s="493"/>
      <c r="L849" s="493"/>
      <c r="M849" s="493"/>
      <c r="N849" s="493"/>
      <c r="O849" s="493"/>
      <c r="P849" s="493"/>
      <c r="Q849" s="493"/>
    </row>
    <row r="850" ht="25.15" customHeight="true" x14ac:dyDescent="0.2">
      <c r="C850" s="493"/>
      <c r="D850" s="493"/>
      <c r="E850" s="493"/>
      <c r="F850" s="493"/>
      <c r="G850" s="493"/>
      <c r="H850" s="493"/>
      <c r="I850" s="493"/>
      <c r="J850" s="493"/>
      <c r="K850" s="493"/>
      <c r="L850" s="493"/>
      <c r="M850" s="493"/>
      <c r="N850" s="493"/>
      <c r="O850" s="493"/>
      <c r="P850" s="493"/>
      <c r="Q850" s="493"/>
    </row>
    <row r="851" ht="25.15" customHeight="true" x14ac:dyDescent="0.2">
      <c r="C851" s="493"/>
      <c r="D851" s="493"/>
      <c r="E851" s="493"/>
      <c r="F851" s="493"/>
      <c r="G851" s="493"/>
      <c r="H851" s="493"/>
      <c r="I851" s="493"/>
      <c r="J851" s="493"/>
      <c r="K851" s="493"/>
      <c r="L851" s="493"/>
      <c r="M851" s="493"/>
      <c r="N851" s="493"/>
      <c r="O851" s="493"/>
      <c r="P851" s="493"/>
      <c r="Q851" s="493"/>
    </row>
    <row r="852" ht="25.15" customHeight="true" x14ac:dyDescent="0.2">
      <c r="C852" s="493"/>
      <c r="D852" s="493"/>
      <c r="E852" s="493"/>
      <c r="F852" s="493"/>
      <c r="G852" s="493"/>
      <c r="H852" s="493"/>
      <c r="I852" s="493"/>
      <c r="J852" s="493"/>
      <c r="K852" s="493"/>
      <c r="L852" s="493"/>
      <c r="M852" s="493"/>
      <c r="N852" s="493"/>
      <c r="O852" s="493"/>
      <c r="P852" s="493"/>
      <c r="Q852" s="493"/>
    </row>
    <row r="853" ht="25.15" customHeight="true" x14ac:dyDescent="0.2">
      <c r="C853" s="493"/>
      <c r="D853" s="493"/>
      <c r="E853" s="493"/>
      <c r="F853" s="493"/>
      <c r="G853" s="493"/>
      <c r="H853" s="493"/>
      <c r="I853" s="493"/>
      <c r="J853" s="493"/>
      <c r="K853" s="493"/>
      <c r="L853" s="493"/>
      <c r="M853" s="493"/>
      <c r="N853" s="493"/>
      <c r="O853" s="493"/>
      <c r="P853" s="493"/>
      <c r="Q853" s="493"/>
    </row>
    <row r="854" ht="25.15" customHeight="true" x14ac:dyDescent="0.2">
      <c r="C854" s="493"/>
      <c r="D854" s="493"/>
      <c r="E854" s="493"/>
      <c r="F854" s="493"/>
      <c r="G854" s="493"/>
      <c r="H854" s="493"/>
      <c r="I854" s="493"/>
      <c r="J854" s="493"/>
      <c r="K854" s="493"/>
      <c r="L854" s="493"/>
      <c r="M854" s="493"/>
      <c r="N854" s="493"/>
      <c r="O854" s="493"/>
      <c r="P854" s="493"/>
      <c r="Q854" s="493"/>
    </row>
    <row r="855" ht="25.15" customHeight="true" x14ac:dyDescent="0.2">
      <c r="C855" s="493"/>
      <c r="D855" s="493"/>
      <c r="E855" s="493"/>
      <c r="F855" s="493"/>
      <c r="G855" s="493"/>
      <c r="H855" s="493"/>
      <c r="I855" s="493"/>
      <c r="J855" s="493"/>
      <c r="K855" s="493"/>
      <c r="L855" s="493"/>
      <c r="M855" s="493"/>
      <c r="N855" s="493"/>
      <c r="O855" s="493"/>
      <c r="P855" s="493"/>
      <c r="Q855" s="493"/>
    </row>
    <row r="856" ht="25.15" customHeight="true" x14ac:dyDescent="0.2">
      <c r="C856" s="493"/>
      <c r="D856" s="493"/>
      <c r="E856" s="493"/>
      <c r="F856" s="493"/>
      <c r="G856" s="493"/>
      <c r="H856" s="493"/>
      <c r="I856" s="493"/>
      <c r="J856" s="493"/>
      <c r="K856" s="493"/>
      <c r="L856" s="493"/>
      <c r="M856" s="493"/>
      <c r="N856" s="493"/>
      <c r="O856" s="493"/>
      <c r="P856" s="493"/>
      <c r="Q856" s="493"/>
    </row>
    <row r="857" ht="25.15" customHeight="true" x14ac:dyDescent="0.2">
      <c r="C857" s="493"/>
      <c r="D857" s="493"/>
      <c r="E857" s="493"/>
      <c r="F857" s="493"/>
      <c r="G857" s="493"/>
      <c r="H857" s="493"/>
      <c r="I857" s="493"/>
      <c r="J857" s="493"/>
      <c r="K857" s="493"/>
      <c r="L857" s="493"/>
      <c r="M857" s="493"/>
      <c r="N857" s="493"/>
      <c r="O857" s="493"/>
      <c r="P857" s="493"/>
      <c r="Q857" s="493"/>
    </row>
    <row r="858" ht="25.15" customHeight="true" x14ac:dyDescent="0.2">
      <c r="C858" s="493"/>
      <c r="D858" s="493"/>
      <c r="E858" s="493"/>
      <c r="F858" s="493"/>
      <c r="G858" s="493"/>
      <c r="H858" s="493"/>
      <c r="I858" s="493"/>
      <c r="J858" s="493"/>
      <c r="K858" s="493"/>
      <c r="L858" s="493"/>
      <c r="M858" s="493"/>
      <c r="N858" s="493"/>
      <c r="O858" s="493"/>
      <c r="P858" s="493"/>
      <c r="Q858" s="493"/>
    </row>
    <row r="859" ht="25.15" customHeight="true" x14ac:dyDescent="0.2">
      <c r="C859" s="493"/>
      <c r="D859" s="493"/>
      <c r="E859" s="493"/>
      <c r="F859" s="493"/>
      <c r="G859" s="493"/>
      <c r="H859" s="493"/>
      <c r="I859" s="493"/>
      <c r="J859" s="493"/>
      <c r="K859" s="493"/>
      <c r="L859" s="493"/>
      <c r="M859" s="493"/>
      <c r="N859" s="493"/>
      <c r="O859" s="493"/>
      <c r="P859" s="493"/>
      <c r="Q859" s="493"/>
    </row>
    <row r="860" ht="25.15" customHeight="true" x14ac:dyDescent="0.2">
      <c r="C860" s="493"/>
      <c r="D860" s="493"/>
      <c r="E860" s="493"/>
      <c r="F860" s="493"/>
      <c r="G860" s="493"/>
      <c r="H860" s="493"/>
      <c r="I860" s="493"/>
      <c r="J860" s="493"/>
      <c r="K860" s="493"/>
      <c r="L860" s="493"/>
      <c r="M860" s="493"/>
      <c r="N860" s="493"/>
      <c r="O860" s="493"/>
      <c r="P860" s="493"/>
      <c r="Q860" s="493"/>
    </row>
    <row r="861" ht="25.15" customHeight="true" x14ac:dyDescent="0.2">
      <c r="C861" s="493"/>
      <c r="D861" s="493"/>
      <c r="E861" s="493"/>
      <c r="F861" s="493"/>
      <c r="G861" s="493"/>
      <c r="H861" s="493"/>
      <c r="I861" s="493"/>
      <c r="J861" s="493"/>
      <c r="K861" s="493"/>
      <c r="L861" s="493"/>
      <c r="M861" s="493"/>
      <c r="N861" s="493"/>
      <c r="O861" s="493"/>
      <c r="P861" s="493"/>
      <c r="Q861" s="493"/>
    </row>
    <row r="862" ht="25.15" customHeight="true" x14ac:dyDescent="0.2">
      <c r="C862" s="493"/>
      <c r="D862" s="493"/>
      <c r="E862" s="493"/>
      <c r="F862" s="493"/>
      <c r="G862" s="493"/>
      <c r="H862" s="493"/>
      <c r="I862" s="493"/>
      <c r="J862" s="493"/>
      <c r="K862" s="493"/>
      <c r="L862" s="493"/>
      <c r="M862" s="493"/>
      <c r="N862" s="493"/>
      <c r="O862" s="493"/>
      <c r="P862" s="493"/>
      <c r="Q862" s="493"/>
    </row>
    <row r="863" ht="25.15" customHeight="true" x14ac:dyDescent="0.2">
      <c r="C863" s="493"/>
      <c r="D863" s="493"/>
      <c r="E863" s="493"/>
      <c r="F863" s="493"/>
      <c r="G863" s="493"/>
      <c r="H863" s="493"/>
      <c r="I863" s="493"/>
      <c r="J863" s="493"/>
      <c r="K863" s="493"/>
      <c r="L863" s="493"/>
      <c r="M863" s="493"/>
      <c r="N863" s="493"/>
      <c r="O863" s="493"/>
      <c r="P863" s="493"/>
      <c r="Q863" s="493"/>
    </row>
    <row r="864" ht="25.15" customHeight="true" x14ac:dyDescent="0.2">
      <c r="C864" s="493"/>
      <c r="D864" s="493"/>
      <c r="E864" s="493"/>
      <c r="F864" s="493"/>
      <c r="G864" s="493"/>
      <c r="H864" s="493"/>
      <c r="I864" s="493"/>
      <c r="J864" s="493"/>
      <c r="K864" s="493"/>
      <c r="L864" s="493"/>
      <c r="M864" s="493"/>
      <c r="N864" s="493"/>
      <c r="O864" s="493"/>
      <c r="P864" s="493"/>
      <c r="Q864" s="493"/>
    </row>
    <row r="865" ht="25.15" customHeight="true" x14ac:dyDescent="0.2">
      <c r="C865" s="493"/>
      <c r="D865" s="493"/>
      <c r="E865" s="493"/>
      <c r="F865" s="493"/>
      <c r="G865" s="493"/>
      <c r="H865" s="493"/>
      <c r="I865" s="493"/>
      <c r="J865" s="493"/>
      <c r="K865" s="493"/>
      <c r="L865" s="493"/>
      <c r="M865" s="493"/>
      <c r="N865" s="493"/>
      <c r="O865" s="493"/>
      <c r="P865" s="493"/>
      <c r="Q865" s="493"/>
    </row>
    <row r="866" ht="25.15" customHeight="true" x14ac:dyDescent="0.2">
      <c r="C866" s="493"/>
      <c r="D866" s="493"/>
      <c r="E866" s="493"/>
      <c r="F866" s="493"/>
      <c r="G866" s="493"/>
      <c r="H866" s="493"/>
      <c r="I866" s="493"/>
      <c r="J866" s="493"/>
      <c r="K866" s="493"/>
      <c r="L866" s="493"/>
      <c r="M866" s="493"/>
      <c r="N866" s="493"/>
      <c r="O866" s="493"/>
      <c r="P866" s="493"/>
      <c r="Q866" s="493"/>
    </row>
    <row r="867" ht="25.15" customHeight="true" x14ac:dyDescent="0.2">
      <c r="C867" s="493"/>
      <c r="D867" s="493"/>
      <c r="E867" s="493"/>
      <c r="F867" s="493"/>
      <c r="G867" s="493"/>
      <c r="H867" s="493"/>
      <c r="I867" s="493"/>
      <c r="J867" s="493"/>
      <c r="K867" s="493"/>
      <c r="L867" s="493"/>
      <c r="M867" s="493"/>
      <c r="N867" s="493"/>
      <c r="O867" s="493"/>
      <c r="P867" s="493"/>
      <c r="Q867" s="493"/>
    </row>
    <row r="868" ht="25.15" customHeight="true" x14ac:dyDescent="0.2">
      <c r="C868" s="493"/>
      <c r="D868" s="493"/>
      <c r="E868" s="493"/>
      <c r="F868" s="493"/>
      <c r="G868" s="493"/>
      <c r="H868" s="493"/>
      <c r="I868" s="493"/>
      <c r="J868" s="493"/>
      <c r="K868" s="493"/>
      <c r="L868" s="493"/>
      <c r="M868" s="493"/>
      <c r="N868" s="493"/>
      <c r="O868" s="493"/>
      <c r="P868" s="493"/>
      <c r="Q868" s="493"/>
    </row>
    <row r="869" ht="25.15" customHeight="true" x14ac:dyDescent="0.2">
      <c r="C869" s="493"/>
      <c r="D869" s="493"/>
      <c r="E869" s="493"/>
      <c r="F869" s="493"/>
      <c r="G869" s="493"/>
      <c r="H869" s="493"/>
      <c r="I869" s="493"/>
      <c r="J869" s="493"/>
      <c r="K869" s="493"/>
      <c r="L869" s="493"/>
      <c r="M869" s="493"/>
      <c r="N869" s="493"/>
      <c r="O869" s="493"/>
      <c r="P869" s="493"/>
      <c r="Q869" s="493"/>
    </row>
    <row r="870" ht="25.15" customHeight="true" x14ac:dyDescent="0.2">
      <c r="C870" s="493"/>
      <c r="D870" s="493"/>
      <c r="E870" s="493"/>
      <c r="F870" s="493"/>
      <c r="G870" s="493"/>
      <c r="H870" s="493"/>
      <c r="I870" s="493"/>
      <c r="J870" s="493"/>
      <c r="K870" s="493"/>
      <c r="L870" s="493"/>
      <c r="M870" s="493"/>
      <c r="N870" s="493"/>
      <c r="O870" s="493"/>
      <c r="P870" s="493"/>
      <c r="Q870" s="493"/>
    </row>
    <row r="871" ht="25.15" customHeight="true" x14ac:dyDescent="0.2">
      <c r="C871" s="493"/>
      <c r="D871" s="493"/>
      <c r="E871" s="493"/>
      <c r="F871" s="493"/>
      <c r="G871" s="493"/>
      <c r="H871" s="493"/>
      <c r="I871" s="493"/>
      <c r="J871" s="493"/>
      <c r="K871" s="493"/>
      <c r="L871" s="493"/>
      <c r="M871" s="493"/>
      <c r="N871" s="493"/>
      <c r="O871" s="493"/>
      <c r="P871" s="493"/>
      <c r="Q871" s="493"/>
    </row>
    <row r="872" ht="25.15" customHeight="true" x14ac:dyDescent="0.2">
      <c r="C872" s="493"/>
      <c r="D872" s="493"/>
      <c r="E872" s="493"/>
      <c r="F872" s="493"/>
      <c r="G872" s="493"/>
      <c r="H872" s="493"/>
      <c r="I872" s="493"/>
      <c r="J872" s="493"/>
      <c r="K872" s="493"/>
      <c r="L872" s="493"/>
      <c r="M872" s="493"/>
      <c r="N872" s="493"/>
      <c r="O872" s="493"/>
      <c r="P872" s="493"/>
      <c r="Q872" s="493"/>
    </row>
    <row r="873" ht="25.15" customHeight="true" x14ac:dyDescent="0.2">
      <c r="C873" s="493"/>
      <c r="D873" s="493"/>
      <c r="E873" s="493"/>
      <c r="F873" s="493"/>
      <c r="G873" s="493"/>
      <c r="H873" s="493"/>
      <c r="I873" s="493"/>
      <c r="J873" s="493"/>
      <c r="K873" s="493"/>
      <c r="L873" s="493"/>
      <c r="M873" s="493"/>
      <c r="N873" s="493"/>
      <c r="O873" s="493"/>
      <c r="P873" s="493"/>
      <c r="Q873" s="493"/>
    </row>
    <row r="874" ht="25.15" customHeight="true" x14ac:dyDescent="0.2">
      <c r="C874" s="493"/>
      <c r="D874" s="493"/>
      <c r="E874" s="493"/>
      <c r="F874" s="493"/>
      <c r="G874" s="493"/>
      <c r="H874" s="493"/>
      <c r="I874" s="493"/>
      <c r="J874" s="493"/>
      <c r="K874" s="493"/>
      <c r="L874" s="493"/>
      <c r="M874" s="493"/>
      <c r="N874" s="493"/>
      <c r="O874" s="493"/>
      <c r="P874" s="493"/>
      <c r="Q874" s="493"/>
    </row>
    <row r="875" ht="25.15" customHeight="true" x14ac:dyDescent="0.2">
      <c r="C875" s="493"/>
      <c r="D875" s="493"/>
      <c r="E875" s="493"/>
      <c r="F875" s="493"/>
      <c r="G875" s="493"/>
      <c r="H875" s="493"/>
      <c r="I875" s="493"/>
      <c r="J875" s="493"/>
      <c r="K875" s="493"/>
      <c r="L875" s="493"/>
      <c r="M875" s="493"/>
      <c r="N875" s="493"/>
      <c r="O875" s="493"/>
      <c r="P875" s="493"/>
      <c r="Q875" s="493"/>
    </row>
    <row r="876" ht="25.15" customHeight="true" x14ac:dyDescent="0.2">
      <c r="C876" s="493"/>
      <c r="D876" s="493"/>
      <c r="E876" s="493"/>
      <c r="F876" s="493"/>
      <c r="G876" s="493"/>
      <c r="H876" s="493"/>
      <c r="I876" s="493"/>
      <c r="J876" s="493"/>
      <c r="K876" s="493"/>
      <c r="L876" s="493"/>
      <c r="M876" s="493"/>
      <c r="N876" s="493"/>
      <c r="O876" s="493"/>
      <c r="P876" s="493"/>
      <c r="Q876" s="493"/>
    </row>
    <row r="877" ht="25.15" customHeight="true" x14ac:dyDescent="0.2">
      <c r="C877" s="493"/>
      <c r="D877" s="493"/>
      <c r="E877" s="493"/>
      <c r="F877" s="493"/>
      <c r="G877" s="493"/>
      <c r="H877" s="493"/>
      <c r="I877" s="493"/>
      <c r="J877" s="493"/>
      <c r="K877" s="493"/>
      <c r="L877" s="493"/>
      <c r="M877" s="493"/>
      <c r="N877" s="493"/>
      <c r="O877" s="493"/>
      <c r="P877" s="493"/>
      <c r="Q877" s="493"/>
    </row>
    <row r="878" ht="25.15" customHeight="true" x14ac:dyDescent="0.2">
      <c r="C878" s="493"/>
      <c r="D878" s="493"/>
      <c r="E878" s="493"/>
      <c r="F878" s="493"/>
      <c r="G878" s="493"/>
      <c r="H878" s="493"/>
      <c r="I878" s="493"/>
      <c r="J878" s="493"/>
      <c r="K878" s="493"/>
      <c r="L878" s="493"/>
      <c r="M878" s="493"/>
      <c r="N878" s="493"/>
      <c r="O878" s="493"/>
      <c r="P878" s="493"/>
      <c r="Q878" s="493"/>
    </row>
    <row r="879" ht="25.15" customHeight="true" x14ac:dyDescent="0.2">
      <c r="C879" s="493"/>
      <c r="D879" s="493"/>
      <c r="E879" s="493"/>
      <c r="F879" s="493"/>
      <c r="G879" s="493"/>
      <c r="H879" s="493"/>
      <c r="I879" s="493"/>
      <c r="J879" s="493"/>
      <c r="K879" s="493"/>
      <c r="L879" s="493"/>
      <c r="M879" s="493"/>
      <c r="N879" s="493"/>
      <c r="O879" s="493"/>
      <c r="P879" s="493"/>
      <c r="Q879" s="493"/>
    </row>
    <row r="880" ht="25.15" customHeight="true" x14ac:dyDescent="0.2">
      <c r="C880" s="493"/>
      <c r="D880" s="493"/>
      <c r="E880" s="493"/>
      <c r="F880" s="493"/>
      <c r="G880" s="493"/>
      <c r="H880" s="493"/>
      <c r="I880" s="493"/>
      <c r="J880" s="493"/>
      <c r="K880" s="493"/>
      <c r="L880" s="493"/>
      <c r="M880" s="493"/>
      <c r="N880" s="493"/>
      <c r="O880" s="493"/>
      <c r="P880" s="493"/>
      <c r="Q880" s="493"/>
    </row>
    <row r="881" ht="25.15" customHeight="true" x14ac:dyDescent="0.2">
      <c r="C881" s="493"/>
      <c r="D881" s="493"/>
      <c r="E881" s="493"/>
      <c r="F881" s="493"/>
      <c r="G881" s="493"/>
      <c r="H881" s="493"/>
      <c r="I881" s="493"/>
      <c r="J881" s="493"/>
      <c r="K881" s="493"/>
      <c r="L881" s="493"/>
      <c r="M881" s="493"/>
      <c r="N881" s="493"/>
      <c r="O881" s="493"/>
      <c r="P881" s="493"/>
      <c r="Q881" s="493"/>
    </row>
    <row r="882" ht="25.15" customHeight="true" x14ac:dyDescent="0.2">
      <c r="C882" s="493"/>
      <c r="D882" s="493"/>
      <c r="E882" s="493"/>
      <c r="F882" s="493"/>
      <c r="G882" s="493"/>
      <c r="H882" s="493"/>
      <c r="I882" s="493"/>
      <c r="J882" s="493"/>
      <c r="K882" s="493"/>
      <c r="L882" s="493"/>
      <c r="M882" s="493"/>
      <c r="N882" s="493"/>
      <c r="O882" s="493"/>
      <c r="P882" s="493"/>
      <c r="Q882" s="493"/>
    </row>
    <row r="883" ht="25.15" customHeight="true" x14ac:dyDescent="0.2">
      <c r="C883" s="493"/>
      <c r="D883" s="493"/>
      <c r="E883" s="493"/>
      <c r="F883" s="493"/>
      <c r="G883" s="493"/>
      <c r="H883" s="493"/>
      <c r="I883" s="493"/>
      <c r="J883" s="493"/>
      <c r="K883" s="493"/>
      <c r="L883" s="493"/>
      <c r="M883" s="493"/>
      <c r="N883" s="493"/>
      <c r="O883" s="493"/>
      <c r="P883" s="493"/>
      <c r="Q883" s="493"/>
    </row>
    <row r="884" ht="25.15" customHeight="true" x14ac:dyDescent="0.2">
      <c r="C884" s="493"/>
      <c r="D884" s="493"/>
      <c r="E884" s="493"/>
      <c r="F884" s="493"/>
      <c r="G884" s="493"/>
      <c r="H884" s="493"/>
      <c r="I884" s="493"/>
      <c r="J884" s="493"/>
      <c r="K884" s="493"/>
      <c r="L884" s="493"/>
      <c r="M884" s="493"/>
      <c r="N884" s="493"/>
      <c r="O884" s="493"/>
      <c r="P884" s="493"/>
      <c r="Q884" s="493"/>
    </row>
    <row r="885" ht="25.15" customHeight="true" x14ac:dyDescent="0.2">
      <c r="C885" s="493"/>
      <c r="D885" s="493"/>
      <c r="E885" s="493"/>
      <c r="F885" s="493"/>
      <c r="G885" s="493"/>
      <c r="H885" s="493"/>
      <c r="I885" s="493"/>
      <c r="J885" s="493"/>
      <c r="K885" s="493"/>
      <c r="L885" s="493"/>
      <c r="M885" s="493"/>
      <c r="N885" s="493"/>
      <c r="O885" s="493"/>
      <c r="P885" s="493"/>
      <c r="Q885" s="493"/>
    </row>
    <row r="886" ht="25.15" customHeight="true" x14ac:dyDescent="0.2">
      <c r="C886" s="493"/>
      <c r="D886" s="493"/>
      <c r="E886" s="493"/>
      <c r="F886" s="493"/>
      <c r="G886" s="493"/>
      <c r="H886" s="493"/>
      <c r="I886" s="493"/>
      <c r="J886" s="493"/>
      <c r="K886" s="493"/>
      <c r="L886" s="493"/>
      <c r="M886" s="493"/>
      <c r="N886" s="493"/>
      <c r="O886" s="493"/>
      <c r="P886" s="493"/>
      <c r="Q886" s="493"/>
    </row>
    <row r="887" ht="25.15" customHeight="true" x14ac:dyDescent="0.2">
      <c r="C887" s="493"/>
      <c r="D887" s="493"/>
      <c r="E887" s="493"/>
      <c r="F887" s="493"/>
      <c r="G887" s="493"/>
      <c r="H887" s="493"/>
      <c r="I887" s="493"/>
      <c r="J887" s="493"/>
      <c r="K887" s="493"/>
      <c r="L887" s="493"/>
      <c r="M887" s="493"/>
      <c r="N887" s="493"/>
      <c r="O887" s="493"/>
      <c r="P887" s="493"/>
      <c r="Q887" s="493"/>
    </row>
    <row r="888" ht="25.15" customHeight="true" x14ac:dyDescent="0.2">
      <c r="C888" s="493"/>
      <c r="D888" s="493"/>
      <c r="E888" s="493"/>
      <c r="F888" s="493"/>
      <c r="G888" s="493"/>
      <c r="H888" s="493"/>
      <c r="I888" s="493"/>
      <c r="J888" s="493"/>
      <c r="K888" s="493"/>
      <c r="L888" s="493"/>
      <c r="M888" s="493"/>
      <c r="N888" s="493"/>
      <c r="O888" s="493"/>
      <c r="P888" s="493"/>
      <c r="Q888" s="493"/>
    </row>
    <row r="889" ht="25.15" customHeight="true" x14ac:dyDescent="0.2">
      <c r="C889" s="493"/>
      <c r="D889" s="493"/>
      <c r="E889" s="493"/>
      <c r="F889" s="493"/>
      <c r="G889" s="493"/>
      <c r="H889" s="493"/>
      <c r="I889" s="493"/>
      <c r="J889" s="493"/>
      <c r="K889" s="493"/>
      <c r="L889" s="493"/>
      <c r="M889" s="493"/>
      <c r="N889" s="493"/>
      <c r="O889" s="493"/>
      <c r="P889" s="493"/>
      <c r="Q889" s="493"/>
    </row>
    <row r="890" ht="25.15" customHeight="true" x14ac:dyDescent="0.2">
      <c r="C890" s="493"/>
      <c r="D890" s="493"/>
      <c r="E890" s="493"/>
      <c r="F890" s="493"/>
      <c r="G890" s="493"/>
      <c r="H890" s="493"/>
      <c r="I890" s="493"/>
      <c r="J890" s="493"/>
      <c r="K890" s="493"/>
      <c r="L890" s="493"/>
      <c r="M890" s="493"/>
      <c r="N890" s="493"/>
      <c r="O890" s="493"/>
      <c r="P890" s="493"/>
      <c r="Q890" s="493"/>
    </row>
    <row r="891" ht="25.15" customHeight="true" x14ac:dyDescent="0.2">
      <c r="C891" s="493"/>
      <c r="D891" s="493"/>
      <c r="E891" s="493"/>
      <c r="F891" s="493"/>
      <c r="G891" s="493"/>
      <c r="H891" s="493"/>
      <c r="I891" s="493"/>
      <c r="J891" s="493"/>
      <c r="K891" s="493"/>
      <c r="L891" s="493"/>
      <c r="M891" s="493"/>
      <c r="N891" s="493"/>
      <c r="O891" s="493"/>
      <c r="P891" s="493"/>
      <c r="Q891" s="493"/>
    </row>
    <row r="892" ht="25.15" customHeight="true" x14ac:dyDescent="0.2">
      <c r="C892" s="493"/>
      <c r="D892" s="493"/>
      <c r="E892" s="493"/>
      <c r="F892" s="493"/>
      <c r="G892" s="493"/>
      <c r="H892" s="493"/>
      <c r="I892" s="493"/>
      <c r="J892" s="493"/>
      <c r="K892" s="493"/>
      <c r="L892" s="493"/>
      <c r="M892" s="493"/>
      <c r="N892" s="493"/>
      <c r="O892" s="493"/>
      <c r="P892" s="493"/>
      <c r="Q892" s="493"/>
    </row>
    <row r="893" ht="25.15" customHeight="true" x14ac:dyDescent="0.2">
      <c r="C893" s="493"/>
      <c r="D893" s="493"/>
      <c r="E893" s="493"/>
      <c r="F893" s="493"/>
      <c r="G893" s="493"/>
      <c r="H893" s="493"/>
      <c r="I893" s="493"/>
      <c r="J893" s="493"/>
      <c r="K893" s="493"/>
      <c r="L893" s="493"/>
      <c r="M893" s="493"/>
      <c r="N893" s="493"/>
      <c r="O893" s="493"/>
      <c r="P893" s="493"/>
      <c r="Q893" s="493"/>
    </row>
    <row r="894" ht="25.15" customHeight="true" x14ac:dyDescent="0.2">
      <c r="C894" s="493"/>
      <c r="D894" s="493"/>
      <c r="E894" s="493"/>
      <c r="F894" s="493"/>
      <c r="G894" s="493"/>
      <c r="H894" s="493"/>
      <c r="I894" s="493"/>
      <c r="J894" s="493"/>
      <c r="K894" s="493"/>
      <c r="L894" s="493"/>
      <c r="M894" s="493"/>
      <c r="N894" s="493"/>
      <c r="O894" s="493"/>
      <c r="P894" s="493"/>
      <c r="Q894" s="493"/>
    </row>
    <row r="895" ht="25.15" customHeight="true" x14ac:dyDescent="0.2">
      <c r="C895" s="493"/>
      <c r="D895" s="493"/>
      <c r="E895" s="493"/>
      <c r="F895" s="493"/>
      <c r="G895" s="493"/>
      <c r="H895" s="493"/>
      <c r="I895" s="493"/>
      <c r="J895" s="493"/>
      <c r="K895" s="493"/>
      <c r="L895" s="493"/>
      <c r="M895" s="493"/>
      <c r="N895" s="493"/>
      <c r="O895" s="493"/>
      <c r="P895" s="493"/>
      <c r="Q895" s="493"/>
    </row>
    <row r="896" ht="25.15" customHeight="true" x14ac:dyDescent="0.2">
      <c r="C896" s="493"/>
      <c r="D896" s="493"/>
      <c r="E896" s="493"/>
      <c r="F896" s="493"/>
      <c r="G896" s="493"/>
      <c r="H896" s="493"/>
      <c r="I896" s="493"/>
      <c r="J896" s="493"/>
      <c r="K896" s="493"/>
      <c r="L896" s="493"/>
      <c r="M896" s="493"/>
      <c r="N896" s="493"/>
      <c r="O896" s="493"/>
      <c r="P896" s="493"/>
      <c r="Q896" s="493"/>
    </row>
    <row r="897" ht="25.15" customHeight="true" x14ac:dyDescent="0.2">
      <c r="C897" s="493"/>
      <c r="D897" s="493"/>
      <c r="E897" s="493"/>
      <c r="F897" s="493"/>
      <c r="G897" s="493"/>
      <c r="H897" s="493"/>
      <c r="I897" s="493"/>
      <c r="J897" s="493"/>
      <c r="K897" s="493"/>
      <c r="L897" s="493"/>
      <c r="M897" s="493"/>
      <c r="N897" s="493"/>
      <c r="O897" s="493"/>
      <c r="P897" s="493"/>
      <c r="Q897" s="493"/>
    </row>
    <row r="898" ht="25.15" customHeight="true" x14ac:dyDescent="0.2">
      <c r="C898" s="493"/>
      <c r="D898" s="493"/>
      <c r="E898" s="493"/>
      <c r="F898" s="493"/>
      <c r="G898" s="493"/>
      <c r="H898" s="493"/>
      <c r="I898" s="493"/>
      <c r="J898" s="493"/>
      <c r="K898" s="493"/>
      <c r="L898" s="493"/>
      <c r="M898" s="493"/>
      <c r="N898" s="493"/>
      <c r="O898" s="493"/>
      <c r="P898" s="493"/>
      <c r="Q898" s="493"/>
    </row>
    <row r="899" ht="25.15" customHeight="true" x14ac:dyDescent="0.2">
      <c r="C899" s="493"/>
      <c r="D899" s="493"/>
      <c r="E899" s="493"/>
      <c r="F899" s="493"/>
      <c r="G899" s="493"/>
      <c r="H899" s="493"/>
      <c r="I899" s="493"/>
      <c r="J899" s="493"/>
      <c r="K899" s="493"/>
      <c r="L899" s="493"/>
      <c r="M899" s="493"/>
      <c r="N899" s="493"/>
      <c r="O899" s="493"/>
      <c r="P899" s="493"/>
      <c r="Q899" s="493"/>
    </row>
    <row r="900" ht="25.15" customHeight="true" x14ac:dyDescent="0.2">
      <c r="C900" s="493"/>
      <c r="D900" s="493"/>
      <c r="E900" s="493"/>
      <c r="F900" s="493"/>
      <c r="G900" s="493"/>
      <c r="H900" s="493"/>
      <c r="I900" s="493"/>
      <c r="J900" s="493"/>
      <c r="K900" s="493"/>
      <c r="L900" s="493"/>
      <c r="M900" s="493"/>
      <c r="N900" s="493"/>
      <c r="O900" s="493"/>
      <c r="P900" s="493"/>
      <c r="Q900" s="493"/>
    </row>
    <row r="901" ht="25.15" customHeight="true" x14ac:dyDescent="0.2">
      <c r="C901" s="493"/>
      <c r="D901" s="493"/>
      <c r="E901" s="493"/>
      <c r="F901" s="493"/>
      <c r="G901" s="493"/>
      <c r="H901" s="493"/>
      <c r="I901" s="493"/>
      <c r="J901" s="493"/>
      <c r="K901" s="493"/>
      <c r="L901" s="493"/>
      <c r="M901" s="493"/>
      <c r="N901" s="493"/>
      <c r="O901" s="493"/>
      <c r="P901" s="493"/>
      <c r="Q901" s="493"/>
    </row>
    <row r="902" ht="25.15" customHeight="true" x14ac:dyDescent="0.2">
      <c r="C902" s="493"/>
      <c r="D902" s="493"/>
      <c r="E902" s="493"/>
      <c r="F902" s="493"/>
      <c r="G902" s="493"/>
      <c r="H902" s="493"/>
      <c r="I902" s="493"/>
      <c r="J902" s="493"/>
      <c r="K902" s="493"/>
      <c r="L902" s="493"/>
      <c r="M902" s="493"/>
      <c r="N902" s="493"/>
      <c r="O902" s="493"/>
      <c r="P902" s="493"/>
      <c r="Q902" s="493"/>
    </row>
    <row r="903" ht="25.15" customHeight="true" x14ac:dyDescent="0.2">
      <c r="C903" s="493"/>
      <c r="D903" s="493"/>
      <c r="E903" s="493"/>
      <c r="F903" s="493"/>
      <c r="G903" s="493"/>
      <c r="H903" s="493"/>
      <c r="I903" s="493"/>
      <c r="J903" s="493"/>
      <c r="K903" s="493"/>
      <c r="L903" s="493"/>
      <c r="M903" s="493"/>
      <c r="N903" s="493"/>
      <c r="O903" s="493"/>
      <c r="P903" s="493"/>
      <c r="Q903" s="493"/>
    </row>
    <row r="904" ht="25.15" customHeight="true" x14ac:dyDescent="0.2">
      <c r="C904" s="493"/>
      <c r="D904" s="493"/>
      <c r="E904" s="493"/>
      <c r="F904" s="493"/>
      <c r="G904" s="493"/>
      <c r="H904" s="493"/>
      <c r="I904" s="493"/>
      <c r="J904" s="493"/>
      <c r="K904" s="493"/>
      <c r="L904" s="493"/>
      <c r="M904" s="493"/>
      <c r="N904" s="493"/>
      <c r="O904" s="493"/>
      <c r="P904" s="493"/>
      <c r="Q904" s="493"/>
    </row>
    <row r="905" ht="25.15" customHeight="true" x14ac:dyDescent="0.2">
      <c r="C905" s="493"/>
      <c r="D905" s="493"/>
      <c r="E905" s="493"/>
      <c r="F905" s="493"/>
      <c r="G905" s="493"/>
      <c r="H905" s="493"/>
      <c r="I905" s="493"/>
      <c r="J905" s="493"/>
      <c r="K905" s="493"/>
      <c r="L905" s="493"/>
      <c r="M905" s="493"/>
      <c r="N905" s="493"/>
      <c r="O905" s="493"/>
      <c r="P905" s="493"/>
      <c r="Q905" s="493"/>
    </row>
    <row r="906" ht="25.15" customHeight="true" x14ac:dyDescent="0.2">
      <c r="C906" s="493"/>
      <c r="D906" s="493"/>
      <c r="E906" s="493"/>
      <c r="F906" s="493"/>
      <c r="G906" s="493"/>
      <c r="H906" s="493"/>
      <c r="I906" s="493"/>
      <c r="J906" s="493"/>
      <c r="K906" s="493"/>
      <c r="L906" s="493"/>
      <c r="M906" s="493"/>
      <c r="N906" s="493"/>
      <c r="O906" s="493"/>
      <c r="P906" s="493"/>
      <c r="Q906" s="493"/>
    </row>
    <row r="907" ht="25.15" customHeight="true" x14ac:dyDescent="0.2">
      <c r="C907" s="493"/>
      <c r="D907" s="493"/>
      <c r="E907" s="493"/>
      <c r="F907" s="493"/>
      <c r="G907" s="493"/>
      <c r="H907" s="493"/>
      <c r="I907" s="493"/>
      <c r="J907" s="493"/>
      <c r="K907" s="493"/>
      <c r="L907" s="493"/>
      <c r="M907" s="493"/>
      <c r="N907" s="493"/>
      <c r="O907" s="493"/>
      <c r="P907" s="493"/>
      <c r="Q907" s="493"/>
    </row>
    <row r="908" ht="25.15" customHeight="true" x14ac:dyDescent="0.2">
      <c r="C908" s="493"/>
      <c r="D908" s="493"/>
      <c r="E908" s="493"/>
      <c r="F908" s="493"/>
      <c r="G908" s="493"/>
      <c r="H908" s="493"/>
      <c r="I908" s="493"/>
      <c r="J908" s="493"/>
      <c r="K908" s="493"/>
      <c r="L908" s="493"/>
      <c r="M908" s="493"/>
      <c r="N908" s="493"/>
      <c r="O908" s="493"/>
      <c r="P908" s="493"/>
      <c r="Q908" s="493"/>
    </row>
    <row r="909" ht="25.15" customHeight="true" x14ac:dyDescent="0.2">
      <c r="C909" s="493"/>
      <c r="D909" s="493"/>
      <c r="E909" s="493"/>
      <c r="F909" s="493"/>
      <c r="G909" s="493"/>
      <c r="H909" s="493"/>
      <c r="I909" s="493"/>
      <c r="J909" s="493"/>
      <c r="K909" s="493"/>
      <c r="L909" s="493"/>
      <c r="M909" s="493"/>
      <c r="N909" s="493"/>
      <c r="O909" s="493"/>
      <c r="P909" s="493"/>
      <c r="Q909" s="493"/>
    </row>
    <row r="910" ht="25.15" customHeight="true" x14ac:dyDescent="0.2">
      <c r="C910" s="493"/>
      <c r="D910" s="493"/>
      <c r="E910" s="493"/>
      <c r="F910" s="493"/>
      <c r="G910" s="493"/>
      <c r="H910" s="493"/>
      <c r="I910" s="493"/>
      <c r="J910" s="493"/>
      <c r="K910" s="493"/>
      <c r="L910" s="493"/>
      <c r="M910" s="493"/>
      <c r="N910" s="493"/>
      <c r="O910" s="493"/>
      <c r="P910" s="493"/>
      <c r="Q910" s="493"/>
    </row>
    <row r="911" ht="25.15" customHeight="true" x14ac:dyDescent="0.2">
      <c r="C911" s="493"/>
      <c r="D911" s="493"/>
      <c r="E911" s="493"/>
      <c r="F911" s="493"/>
      <c r="G911" s="493"/>
      <c r="H911" s="493"/>
      <c r="I911" s="493"/>
      <c r="J911" s="493"/>
      <c r="K911" s="493"/>
      <c r="L911" s="493"/>
      <c r="M911" s="493"/>
      <c r="N911" s="493"/>
      <c r="O911" s="493"/>
      <c r="P911" s="493"/>
      <c r="Q911" s="493"/>
    </row>
    <row r="912" ht="25.15" customHeight="true" x14ac:dyDescent="0.2">
      <c r="C912" s="493"/>
      <c r="D912" s="493"/>
      <c r="E912" s="493"/>
      <c r="F912" s="493"/>
      <c r="G912" s="493"/>
      <c r="H912" s="493"/>
      <c r="I912" s="493"/>
      <c r="J912" s="493"/>
      <c r="K912" s="493"/>
      <c r="L912" s="493"/>
      <c r="M912" s="493"/>
      <c r="N912" s="493"/>
      <c r="O912" s="493"/>
      <c r="P912" s="493"/>
      <c r="Q912" s="493"/>
    </row>
    <row r="913" ht="25.15" customHeight="true" x14ac:dyDescent="0.2">
      <c r="C913" s="493"/>
      <c r="D913" s="493"/>
      <c r="E913" s="493"/>
      <c r="F913" s="493"/>
      <c r="G913" s="493"/>
      <c r="H913" s="493"/>
      <c r="I913" s="493"/>
      <c r="J913" s="493"/>
      <c r="K913" s="493"/>
      <c r="L913" s="493"/>
      <c r="M913" s="493"/>
      <c r="N913" s="493"/>
      <c r="O913" s="493"/>
      <c r="P913" s="493"/>
      <c r="Q913" s="493"/>
    </row>
    <row r="914" ht="25.15" customHeight="true" x14ac:dyDescent="0.2">
      <c r="C914" s="493"/>
      <c r="D914" s="493"/>
      <c r="E914" s="493"/>
      <c r="F914" s="493"/>
      <c r="G914" s="493"/>
      <c r="H914" s="493"/>
      <c r="I914" s="493"/>
      <c r="J914" s="493"/>
      <c r="K914" s="493"/>
      <c r="L914" s="493"/>
      <c r="M914" s="493"/>
      <c r="N914" s="493"/>
      <c r="O914" s="493"/>
      <c r="P914" s="493"/>
      <c r="Q914" s="493"/>
    </row>
    <row r="915" ht="25.15" customHeight="true" x14ac:dyDescent="0.2">
      <c r="C915" s="493"/>
      <c r="D915" s="493"/>
      <c r="E915" s="493"/>
      <c r="F915" s="493"/>
      <c r="G915" s="493"/>
      <c r="H915" s="493"/>
      <c r="I915" s="493"/>
      <c r="J915" s="493"/>
      <c r="K915" s="493"/>
      <c r="L915" s="493"/>
      <c r="M915" s="493"/>
      <c r="N915" s="493"/>
      <c r="O915" s="493"/>
      <c r="P915" s="493"/>
      <c r="Q915" s="493"/>
    </row>
    <row r="916" ht="25.15" customHeight="true" x14ac:dyDescent="0.2">
      <c r="C916" s="493"/>
      <c r="D916" s="493"/>
      <c r="E916" s="493"/>
      <c r="F916" s="493"/>
      <c r="G916" s="493"/>
      <c r="H916" s="493"/>
      <c r="I916" s="493"/>
      <c r="J916" s="493"/>
      <c r="K916" s="493"/>
      <c r="L916" s="493"/>
      <c r="M916" s="493"/>
      <c r="N916" s="493"/>
      <c r="O916" s="493"/>
      <c r="P916" s="493"/>
      <c r="Q916" s="493"/>
    </row>
    <row r="917" ht="25.15" customHeight="true" x14ac:dyDescent="0.2">
      <c r="C917" s="493"/>
      <c r="D917" s="493"/>
      <c r="E917" s="493"/>
      <c r="F917" s="493"/>
      <c r="G917" s="493"/>
      <c r="H917" s="493"/>
      <c r="I917" s="493"/>
      <c r="J917" s="493"/>
      <c r="K917" s="493"/>
      <c r="L917" s="493"/>
      <c r="M917" s="493"/>
      <c r="N917" s="493"/>
      <c r="O917" s="493"/>
      <c r="P917" s="493"/>
      <c r="Q917" s="493"/>
    </row>
    <row r="918" ht="25.15" customHeight="true" x14ac:dyDescent="0.2">
      <c r="C918" s="493"/>
      <c r="D918" s="493"/>
      <c r="E918" s="493"/>
      <c r="F918" s="493"/>
      <c r="G918" s="493"/>
      <c r="H918" s="493"/>
      <c r="I918" s="493"/>
      <c r="J918" s="493"/>
      <c r="K918" s="493"/>
      <c r="L918" s="493"/>
      <c r="M918" s="493"/>
      <c r="N918" s="493"/>
      <c r="O918" s="493"/>
      <c r="P918" s="493"/>
      <c r="Q918" s="493"/>
    </row>
    <row r="919" ht="25.15" customHeight="true" x14ac:dyDescent="0.2">
      <c r="C919" s="493"/>
      <c r="D919" s="493"/>
      <c r="E919" s="493"/>
      <c r="F919" s="493"/>
      <c r="G919" s="493"/>
      <c r="H919" s="493"/>
      <c r="I919" s="493"/>
      <c r="J919" s="493"/>
      <c r="K919" s="493"/>
      <c r="L919" s="493"/>
      <c r="M919" s="493"/>
      <c r="N919" s="493"/>
      <c r="O919" s="493"/>
      <c r="P919" s="493"/>
      <c r="Q919" s="493"/>
    </row>
    <row r="920" ht="25.15" customHeight="true" x14ac:dyDescent="0.2">
      <c r="C920" s="493"/>
      <c r="D920" s="493"/>
      <c r="E920" s="493"/>
      <c r="F920" s="493"/>
      <c r="G920" s="493"/>
      <c r="H920" s="493"/>
      <c r="I920" s="493"/>
      <c r="J920" s="493"/>
      <c r="K920" s="493"/>
      <c r="L920" s="493"/>
      <c r="M920" s="493"/>
      <c r="N920" s="493"/>
      <c r="O920" s="493"/>
      <c r="P920" s="493"/>
      <c r="Q920" s="493"/>
    </row>
    <row r="921" ht="25.15" customHeight="true" x14ac:dyDescent="0.2">
      <c r="C921" s="493"/>
      <c r="D921" s="493"/>
      <c r="E921" s="493"/>
      <c r="F921" s="493"/>
      <c r="G921" s="493"/>
      <c r="H921" s="493"/>
      <c r="I921" s="493"/>
      <c r="J921" s="493"/>
      <c r="K921" s="493"/>
      <c r="L921" s="493"/>
      <c r="M921" s="493"/>
      <c r="N921" s="493"/>
      <c r="O921" s="493"/>
      <c r="P921" s="493"/>
      <c r="Q921" s="493"/>
    </row>
    <row r="922" ht="25.15" customHeight="true" x14ac:dyDescent="0.2">
      <c r="C922" s="493"/>
      <c r="D922" s="493"/>
      <c r="E922" s="493"/>
      <c r="F922" s="493"/>
      <c r="G922" s="493"/>
      <c r="H922" s="493"/>
      <c r="I922" s="493"/>
      <c r="J922" s="493"/>
      <c r="K922" s="493"/>
      <c r="L922" s="493"/>
      <c r="M922" s="493"/>
      <c r="N922" s="493"/>
      <c r="O922" s="493"/>
      <c r="P922" s="493"/>
      <c r="Q922" s="493"/>
    </row>
    <row r="923" ht="25.15" customHeight="true" x14ac:dyDescent="0.2">
      <c r="C923" s="493"/>
      <c r="D923" s="493"/>
      <c r="E923" s="493"/>
      <c r="F923" s="493"/>
      <c r="G923" s="493"/>
      <c r="H923" s="493"/>
      <c r="I923" s="493"/>
      <c r="J923" s="493"/>
      <c r="K923" s="493"/>
      <c r="L923" s="493"/>
      <c r="M923" s="493"/>
      <c r="N923" s="493"/>
      <c r="O923" s="493"/>
      <c r="P923" s="493"/>
      <c r="Q923" s="493"/>
    </row>
    <row r="924" ht="25.15" customHeight="true" x14ac:dyDescent="0.2">
      <c r="C924" s="493"/>
      <c r="D924" s="493"/>
      <c r="E924" s="493"/>
      <c r="F924" s="493"/>
      <c r="G924" s="493"/>
      <c r="H924" s="493"/>
      <c r="I924" s="493"/>
      <c r="J924" s="493"/>
      <c r="K924" s="493"/>
      <c r="L924" s="493"/>
      <c r="M924" s="493"/>
      <c r="N924" s="493"/>
      <c r="O924" s="493"/>
      <c r="P924" s="493"/>
      <c r="Q924" s="493"/>
    </row>
    <row r="925" ht="25.15" customHeight="true" x14ac:dyDescent="0.2">
      <c r="C925" s="493"/>
      <c r="D925" s="493"/>
      <c r="E925" s="493"/>
      <c r="F925" s="493"/>
      <c r="G925" s="493"/>
      <c r="H925" s="493"/>
      <c r="I925" s="493"/>
      <c r="J925" s="493"/>
      <c r="K925" s="493"/>
      <c r="L925" s="493"/>
      <c r="M925" s="493"/>
      <c r="N925" s="493"/>
      <c r="O925" s="493"/>
      <c r="P925" s="493"/>
      <c r="Q925" s="493"/>
    </row>
    <row r="926" ht="25.15" customHeight="true" x14ac:dyDescent="0.2">
      <c r="C926" s="493"/>
      <c r="D926" s="493"/>
      <c r="E926" s="493"/>
      <c r="F926" s="493"/>
      <c r="G926" s="493"/>
      <c r="H926" s="493"/>
      <c r="I926" s="493"/>
      <c r="J926" s="493"/>
      <c r="K926" s="493"/>
      <c r="L926" s="493"/>
      <c r="M926" s="493"/>
      <c r="N926" s="493"/>
      <c r="O926" s="493"/>
      <c r="P926" s="493"/>
      <c r="Q926" s="493"/>
    </row>
    <row r="927" ht="25.15" customHeight="true" x14ac:dyDescent="0.2">
      <c r="C927" s="493"/>
      <c r="D927" s="493"/>
      <c r="E927" s="493"/>
      <c r="F927" s="493"/>
      <c r="G927" s="493"/>
      <c r="H927" s="493"/>
      <c r="I927" s="493"/>
      <c r="J927" s="493"/>
      <c r="K927" s="493"/>
      <c r="L927" s="493"/>
      <c r="M927" s="493"/>
      <c r="N927" s="493"/>
      <c r="O927" s="493"/>
      <c r="P927" s="493"/>
      <c r="Q927" s="493"/>
    </row>
    <row r="928" ht="25.15" customHeight="true" x14ac:dyDescent="0.2">
      <c r="C928" s="493"/>
      <c r="D928" s="493"/>
      <c r="E928" s="493"/>
      <c r="F928" s="493"/>
      <c r="G928" s="493"/>
      <c r="H928" s="493"/>
      <c r="I928" s="493"/>
      <c r="J928" s="493"/>
      <c r="K928" s="493"/>
      <c r="L928" s="493"/>
      <c r="M928" s="493"/>
      <c r="N928" s="493"/>
      <c r="O928" s="493"/>
      <c r="P928" s="493"/>
      <c r="Q928" s="493"/>
    </row>
    <row r="929" ht="25.15" customHeight="true" x14ac:dyDescent="0.2">
      <c r="C929" s="493"/>
      <c r="D929" s="493"/>
      <c r="E929" s="493"/>
      <c r="F929" s="493"/>
      <c r="G929" s="493"/>
      <c r="H929" s="493"/>
      <c r="I929" s="493"/>
      <c r="J929" s="493"/>
      <c r="K929" s="493"/>
      <c r="L929" s="493"/>
      <c r="M929" s="493"/>
      <c r="N929" s="493"/>
      <c r="O929" s="493"/>
      <c r="P929" s="493"/>
      <c r="Q929" s="493"/>
    </row>
    <row r="930" ht="25.15" customHeight="true" x14ac:dyDescent="0.2">
      <c r="C930" s="493"/>
      <c r="D930" s="493"/>
      <c r="E930" s="493"/>
      <c r="F930" s="493"/>
      <c r="G930" s="493"/>
      <c r="H930" s="493"/>
      <c r="I930" s="493"/>
      <c r="J930" s="493"/>
      <c r="K930" s="493"/>
      <c r="L930" s="493"/>
      <c r="M930" s="493"/>
      <c r="N930" s="493"/>
      <c r="O930" s="493"/>
      <c r="P930" s="493"/>
      <c r="Q930" s="493"/>
    </row>
    <row r="931" ht="25.15" customHeight="true" x14ac:dyDescent="0.2">
      <c r="C931" s="493"/>
      <c r="D931" s="493"/>
      <c r="E931" s="493"/>
      <c r="F931" s="493"/>
      <c r="G931" s="493"/>
      <c r="H931" s="493"/>
      <c r="I931" s="493"/>
      <c r="J931" s="493"/>
      <c r="K931" s="493"/>
      <c r="L931" s="493"/>
      <c r="M931" s="493"/>
      <c r="N931" s="493"/>
      <c r="O931" s="493"/>
      <c r="P931" s="493"/>
      <c r="Q931" s="493"/>
    </row>
    <row r="932" ht="25.15" customHeight="true" x14ac:dyDescent="0.2">
      <c r="C932" s="493"/>
      <c r="D932" s="493"/>
      <c r="E932" s="493"/>
      <c r="F932" s="493"/>
      <c r="G932" s="493"/>
      <c r="H932" s="493"/>
      <c r="I932" s="493"/>
      <c r="J932" s="493"/>
      <c r="K932" s="493"/>
      <c r="L932" s="493"/>
      <c r="M932" s="493"/>
      <c r="N932" s="493"/>
      <c r="O932" s="493"/>
      <c r="P932" s="493"/>
      <c r="Q932" s="493"/>
    </row>
    <row r="933" ht="25.15" customHeight="true" x14ac:dyDescent="0.2">
      <c r="C933" s="493"/>
      <c r="D933" s="493"/>
      <c r="E933" s="493"/>
      <c r="F933" s="493"/>
      <c r="G933" s="493"/>
      <c r="H933" s="493"/>
      <c r="I933" s="493"/>
      <c r="J933" s="493"/>
      <c r="K933" s="493"/>
      <c r="L933" s="493"/>
      <c r="M933" s="493"/>
      <c r="N933" s="493"/>
      <c r="O933" s="493"/>
      <c r="P933" s="493"/>
      <c r="Q933" s="493"/>
    </row>
    <row r="934" ht="25.15" customHeight="true" x14ac:dyDescent="0.2">
      <c r="C934" s="493"/>
      <c r="D934" s="493"/>
      <c r="E934" s="493"/>
      <c r="F934" s="493"/>
      <c r="G934" s="493"/>
      <c r="H934" s="493"/>
      <c r="I934" s="493"/>
      <c r="J934" s="493"/>
      <c r="K934" s="493"/>
      <c r="L934" s="493"/>
      <c r="M934" s="493"/>
      <c r="N934" s="493"/>
      <c r="O934" s="493"/>
      <c r="P934" s="493"/>
      <c r="Q934" s="493"/>
    </row>
    <row r="935" ht="25.15" customHeight="true" x14ac:dyDescent="0.2">
      <c r="C935" s="493"/>
      <c r="D935" s="493"/>
      <c r="E935" s="493"/>
      <c r="F935" s="493"/>
      <c r="G935" s="493"/>
      <c r="H935" s="493"/>
      <c r="I935" s="493"/>
      <c r="J935" s="493"/>
      <c r="K935" s="493"/>
      <c r="L935" s="493"/>
      <c r="M935" s="493"/>
      <c r="N935" s="493"/>
      <c r="O935" s="493"/>
      <c r="P935" s="493"/>
      <c r="Q935" s="493"/>
    </row>
    <row r="936" ht="25.15" customHeight="true" x14ac:dyDescent="0.2">
      <c r="C936" s="493"/>
      <c r="D936" s="493"/>
      <c r="E936" s="493"/>
      <c r="F936" s="493"/>
      <c r="G936" s="493"/>
      <c r="H936" s="493"/>
      <c r="I936" s="493"/>
      <c r="J936" s="493"/>
      <c r="K936" s="493"/>
      <c r="L936" s="493"/>
      <c r="M936" s="493"/>
      <c r="N936" s="493"/>
      <c r="O936" s="493"/>
      <c r="P936" s="493"/>
      <c r="Q936" s="493"/>
    </row>
    <row r="937" ht="25.15" customHeight="true" x14ac:dyDescent="0.2">
      <c r="C937" s="493"/>
      <c r="D937" s="493"/>
      <c r="E937" s="493"/>
      <c r="F937" s="493"/>
      <c r="G937" s="493"/>
      <c r="H937" s="493"/>
      <c r="I937" s="493"/>
      <c r="J937" s="493"/>
      <c r="K937" s="493"/>
      <c r="L937" s="493"/>
      <c r="M937" s="493"/>
      <c r="N937" s="493"/>
      <c r="O937" s="493"/>
      <c r="P937" s="493"/>
      <c r="Q937" s="493"/>
    </row>
    <row r="938" ht="25.15" customHeight="true" x14ac:dyDescent="0.2">
      <c r="C938" s="493"/>
      <c r="D938" s="493"/>
      <c r="E938" s="493"/>
      <c r="F938" s="493"/>
      <c r="G938" s="493"/>
      <c r="H938" s="493"/>
      <c r="I938" s="493"/>
      <c r="J938" s="493"/>
      <c r="K938" s="493"/>
      <c r="L938" s="493"/>
      <c r="M938" s="493"/>
      <c r="N938" s="493"/>
      <c r="O938" s="493"/>
      <c r="P938" s="493"/>
      <c r="Q938" s="493"/>
    </row>
    <row r="939" ht="25.15" customHeight="true" x14ac:dyDescent="0.2">
      <c r="C939" s="493"/>
      <c r="D939" s="493"/>
      <c r="E939" s="493"/>
      <c r="F939" s="493"/>
      <c r="G939" s="493"/>
      <c r="H939" s="493"/>
      <c r="I939" s="493"/>
      <c r="J939" s="493"/>
      <c r="K939" s="493"/>
      <c r="L939" s="493"/>
      <c r="M939" s="493"/>
      <c r="N939" s="493"/>
      <c r="O939" s="493"/>
      <c r="P939" s="493"/>
      <c r="Q939" s="493"/>
    </row>
    <row r="940" ht="25.15" customHeight="true" x14ac:dyDescent="0.2">
      <c r="C940" s="493"/>
      <c r="D940" s="493"/>
      <c r="E940" s="493"/>
      <c r="F940" s="493"/>
      <c r="G940" s="493"/>
      <c r="H940" s="493"/>
      <c r="I940" s="493"/>
      <c r="J940" s="493"/>
      <c r="K940" s="493"/>
      <c r="L940" s="493"/>
      <c r="M940" s="493"/>
      <c r="N940" s="493"/>
      <c r="O940" s="493"/>
      <c r="P940" s="493"/>
      <c r="Q940" s="493"/>
    </row>
    <row r="941" ht="25.15" customHeight="true" x14ac:dyDescent="0.2">
      <c r="C941" s="493"/>
      <c r="D941" s="493"/>
      <c r="E941" s="493"/>
      <c r="F941" s="493"/>
      <c r="G941" s="493"/>
      <c r="H941" s="493"/>
      <c r="I941" s="493"/>
      <c r="J941" s="493"/>
      <c r="K941" s="493"/>
      <c r="L941" s="493"/>
      <c r="M941" s="493"/>
      <c r="N941" s="493"/>
      <c r="O941" s="493"/>
      <c r="P941" s="493"/>
      <c r="Q941" s="493"/>
    </row>
    <row r="942" ht="25.15" customHeight="true" x14ac:dyDescent="0.2">
      <c r="C942" s="493"/>
      <c r="D942" s="493"/>
      <c r="E942" s="493"/>
      <c r="F942" s="493"/>
      <c r="G942" s="493"/>
      <c r="H942" s="493"/>
      <c r="I942" s="493"/>
      <c r="J942" s="493"/>
      <c r="K942" s="493"/>
      <c r="L942" s="493"/>
      <c r="M942" s="493"/>
      <c r="N942" s="493"/>
      <c r="O942" s="493"/>
      <c r="P942" s="493"/>
      <c r="Q942" s="493"/>
    </row>
    <row r="943" ht="25.15" customHeight="true" x14ac:dyDescent="0.2">
      <c r="C943" s="493"/>
      <c r="D943" s="493"/>
      <c r="E943" s="493"/>
      <c r="F943" s="493"/>
      <c r="G943" s="493"/>
      <c r="H943" s="493"/>
      <c r="I943" s="493"/>
      <c r="J943" s="493"/>
      <c r="K943" s="493"/>
      <c r="L943" s="493"/>
      <c r="M943" s="493"/>
      <c r="N943" s="493"/>
      <c r="O943" s="493"/>
      <c r="P943" s="493"/>
      <c r="Q943" s="493"/>
    </row>
    <row r="944" ht="25.15" customHeight="true" x14ac:dyDescent="0.2">
      <c r="C944" s="493"/>
      <c r="D944" s="493"/>
      <c r="E944" s="493"/>
      <c r="F944" s="493"/>
      <c r="G944" s="493"/>
      <c r="H944" s="493"/>
      <c r="I944" s="493"/>
      <c r="J944" s="493"/>
      <c r="K944" s="493"/>
      <c r="L944" s="493"/>
      <c r="M944" s="493"/>
      <c r="N944" s="493"/>
      <c r="O944" s="493"/>
      <c r="P944" s="493"/>
      <c r="Q944" s="493"/>
    </row>
    <row r="945" ht="25.15" customHeight="true" x14ac:dyDescent="0.2">
      <c r="C945" s="493"/>
      <c r="D945" s="493"/>
      <c r="E945" s="493"/>
      <c r="F945" s="493"/>
      <c r="G945" s="493"/>
      <c r="H945" s="493"/>
      <c r="I945" s="493"/>
      <c r="J945" s="493"/>
      <c r="K945" s="493"/>
      <c r="L945" s="493"/>
      <c r="M945" s="493"/>
      <c r="N945" s="493"/>
      <c r="O945" s="493"/>
      <c r="P945" s="493"/>
      <c r="Q945" s="493"/>
    </row>
    <row r="946" ht="25.15" customHeight="true" x14ac:dyDescent="0.2">
      <c r="C946" s="493"/>
      <c r="D946" s="493"/>
      <c r="E946" s="493"/>
      <c r="F946" s="493"/>
      <c r="G946" s="493"/>
      <c r="H946" s="493"/>
      <c r="I946" s="493"/>
      <c r="J946" s="493"/>
      <c r="K946" s="493"/>
      <c r="L946" s="493"/>
      <c r="M946" s="493"/>
      <c r="N946" s="493"/>
      <c r="O946" s="493"/>
      <c r="P946" s="493"/>
      <c r="Q946" s="493"/>
    </row>
    <row r="947" ht="25.15" customHeight="true" x14ac:dyDescent="0.2">
      <c r="C947" s="493"/>
      <c r="D947" s="493"/>
      <c r="E947" s="493"/>
      <c r="F947" s="493"/>
      <c r="G947" s="493"/>
      <c r="H947" s="493"/>
      <c r="I947" s="493"/>
      <c r="J947" s="493"/>
      <c r="K947" s="493"/>
      <c r="L947" s="493"/>
      <c r="M947" s="493"/>
      <c r="N947" s="493"/>
      <c r="O947" s="493"/>
      <c r="P947" s="493"/>
      <c r="Q947" s="493"/>
    </row>
    <row r="948" ht="25.15" customHeight="true" x14ac:dyDescent="0.2">
      <c r="C948" s="493"/>
      <c r="D948" s="493"/>
      <c r="E948" s="493"/>
      <c r="F948" s="493"/>
      <c r="G948" s="493"/>
      <c r="H948" s="493"/>
      <c r="I948" s="493"/>
      <c r="J948" s="493"/>
      <c r="K948" s="493"/>
      <c r="L948" s="493"/>
      <c r="M948" s="493"/>
      <c r="N948" s="493"/>
      <c r="O948" s="493"/>
      <c r="P948" s="493"/>
      <c r="Q948" s="493"/>
    </row>
    <row r="949" ht="25.15" customHeight="true" x14ac:dyDescent="0.2">
      <c r="C949" s="493"/>
      <c r="D949" s="493"/>
      <c r="E949" s="493"/>
      <c r="F949" s="493"/>
      <c r="G949" s="493"/>
      <c r="H949" s="493"/>
      <c r="I949" s="493"/>
      <c r="J949" s="493"/>
      <c r="K949" s="493"/>
      <c r="L949" s="493"/>
      <c r="M949" s="493"/>
      <c r="N949" s="493"/>
      <c r="O949" s="493"/>
      <c r="P949" s="493"/>
      <c r="Q949" s="493"/>
    </row>
    <row r="950" ht="25.15" customHeight="true" x14ac:dyDescent="0.2">
      <c r="C950" s="493"/>
      <c r="D950" s="493"/>
      <c r="E950" s="493"/>
      <c r="F950" s="493"/>
      <c r="G950" s="493"/>
      <c r="H950" s="493"/>
      <c r="I950" s="493"/>
      <c r="J950" s="493"/>
      <c r="K950" s="493"/>
      <c r="L950" s="493"/>
      <c r="M950" s="493"/>
      <c r="N950" s="493"/>
      <c r="O950" s="493"/>
      <c r="P950" s="493"/>
      <c r="Q950" s="493"/>
    </row>
    <row r="951" ht="25.15" customHeight="true" x14ac:dyDescent="0.2">
      <c r="C951" s="493"/>
      <c r="D951" s="493"/>
      <c r="E951" s="493"/>
      <c r="F951" s="493"/>
      <c r="G951" s="493"/>
      <c r="H951" s="493"/>
      <c r="I951" s="493"/>
      <c r="J951" s="493"/>
      <c r="K951" s="493"/>
      <c r="L951" s="493"/>
      <c r="M951" s="493"/>
      <c r="N951" s="493"/>
      <c r="O951" s="493"/>
      <c r="P951" s="493"/>
      <c r="Q951" s="493"/>
    </row>
    <row r="952" ht="25.15" customHeight="true" x14ac:dyDescent="0.2">
      <c r="C952" s="493"/>
      <c r="D952" s="493"/>
      <c r="E952" s="493"/>
      <c r="F952" s="493"/>
      <c r="G952" s="493"/>
      <c r="H952" s="493"/>
      <c r="I952" s="493"/>
      <c r="J952" s="493"/>
      <c r="K952" s="493"/>
      <c r="L952" s="493"/>
      <c r="M952" s="493"/>
      <c r="N952" s="493"/>
      <c r="O952" s="493"/>
      <c r="P952" s="493"/>
      <c r="Q952" s="493"/>
    </row>
    <row r="953" ht="25.15" customHeight="true" x14ac:dyDescent="0.2">
      <c r="C953" s="493"/>
      <c r="D953" s="493"/>
      <c r="E953" s="493"/>
      <c r="F953" s="493"/>
      <c r="G953" s="493"/>
      <c r="H953" s="493"/>
      <c r="I953" s="493"/>
      <c r="J953" s="493"/>
      <c r="K953" s="493"/>
      <c r="L953" s="493"/>
      <c r="M953" s="493"/>
      <c r="N953" s="493"/>
      <c r="O953" s="493"/>
      <c r="P953" s="493"/>
      <c r="Q953" s="493"/>
    </row>
    <row r="954" ht="25.15" customHeight="true" x14ac:dyDescent="0.2">
      <c r="C954" s="493"/>
      <c r="D954" s="493"/>
      <c r="E954" s="493"/>
      <c r="F954" s="493"/>
      <c r="G954" s="493"/>
      <c r="H954" s="493"/>
      <c r="I954" s="493"/>
      <c r="J954" s="493"/>
      <c r="K954" s="493"/>
      <c r="L954" s="493"/>
      <c r="M954" s="493"/>
      <c r="N954" s="493"/>
      <c r="O954" s="493"/>
      <c r="P954" s="493"/>
      <c r="Q954" s="493"/>
    </row>
    <row r="955" ht="25.15" customHeight="true" x14ac:dyDescent="0.2">
      <c r="C955" s="493"/>
      <c r="D955" s="493"/>
      <c r="E955" s="493"/>
      <c r="F955" s="493"/>
      <c r="G955" s="493"/>
      <c r="H955" s="493"/>
      <c r="I955" s="493"/>
      <c r="J955" s="493"/>
      <c r="K955" s="493"/>
      <c r="L955" s="493"/>
      <c r="M955" s="493"/>
      <c r="N955" s="493"/>
      <c r="O955" s="493"/>
      <c r="P955" s="493"/>
      <c r="Q955" s="493"/>
    </row>
    <row r="956" ht="25.15" customHeight="true" x14ac:dyDescent="0.2">
      <c r="C956" s="493"/>
      <c r="D956" s="493"/>
      <c r="E956" s="493"/>
      <c r="F956" s="493"/>
      <c r="G956" s="493"/>
      <c r="H956" s="493"/>
      <c r="I956" s="493"/>
      <c r="J956" s="493"/>
      <c r="K956" s="493"/>
      <c r="L956" s="493"/>
      <c r="M956" s="493"/>
      <c r="N956" s="493"/>
      <c r="O956" s="493"/>
      <c r="P956" s="493"/>
      <c r="Q956" s="493"/>
    </row>
    <row r="957" ht="25.15" customHeight="true" x14ac:dyDescent="0.2">
      <c r="C957" s="493"/>
      <c r="D957" s="493"/>
      <c r="E957" s="493"/>
      <c r="F957" s="493"/>
      <c r="G957" s="493"/>
      <c r="H957" s="493"/>
      <c r="I957" s="493"/>
      <c r="J957" s="493"/>
      <c r="K957" s="493"/>
      <c r="L957" s="493"/>
      <c r="M957" s="493"/>
      <c r="N957" s="493"/>
      <c r="O957" s="493"/>
      <c r="P957" s="493"/>
      <c r="Q957" s="493"/>
    </row>
    <row r="958" ht="25.15" customHeight="true" x14ac:dyDescent="0.2">
      <c r="C958" s="493"/>
      <c r="D958" s="493"/>
      <c r="E958" s="493"/>
      <c r="F958" s="493"/>
      <c r="G958" s="493"/>
      <c r="H958" s="493"/>
      <c r="I958" s="493"/>
      <c r="J958" s="493"/>
      <c r="K958" s="493"/>
      <c r="L958" s="493"/>
      <c r="M958" s="493"/>
      <c r="N958" s="493"/>
      <c r="O958" s="493"/>
      <c r="P958" s="493"/>
      <c r="Q958" s="493"/>
    </row>
    <row r="959" ht="25.15" customHeight="true" x14ac:dyDescent="0.2">
      <c r="C959" s="493"/>
      <c r="D959" s="493"/>
      <c r="E959" s="493"/>
      <c r="F959" s="493"/>
      <c r="G959" s="493"/>
      <c r="H959" s="493"/>
      <c r="I959" s="493"/>
      <c r="J959" s="493"/>
      <c r="K959" s="493"/>
      <c r="L959" s="493"/>
      <c r="M959" s="493"/>
      <c r="N959" s="493"/>
      <c r="O959" s="493"/>
      <c r="P959" s="493"/>
      <c r="Q959" s="493"/>
    </row>
    <row r="960" ht="25.15" customHeight="true" x14ac:dyDescent="0.2">
      <c r="C960" s="493"/>
      <c r="D960" s="493"/>
      <c r="E960" s="493"/>
      <c r="F960" s="493"/>
      <c r="G960" s="493"/>
      <c r="H960" s="493"/>
      <c r="I960" s="493"/>
      <c r="J960" s="493"/>
      <c r="K960" s="493"/>
      <c r="L960" s="493"/>
      <c r="M960" s="493"/>
      <c r="N960" s="493"/>
      <c r="O960" s="493"/>
      <c r="P960" s="493"/>
      <c r="Q960" s="493"/>
    </row>
    <row r="961" ht="25.15" customHeight="true" x14ac:dyDescent="0.2">
      <c r="C961" s="493"/>
      <c r="D961" s="493"/>
      <c r="E961" s="493"/>
      <c r="F961" s="493"/>
      <c r="G961" s="493"/>
      <c r="H961" s="493"/>
      <c r="I961" s="493"/>
      <c r="J961" s="493"/>
      <c r="K961" s="493"/>
      <c r="L961" s="493"/>
      <c r="M961" s="493"/>
      <c r="N961" s="493"/>
      <c r="O961" s="493"/>
      <c r="P961" s="493"/>
      <c r="Q961" s="493"/>
    </row>
    <row r="962" ht="25.15" customHeight="true" x14ac:dyDescent="0.2">
      <c r="C962" s="493"/>
      <c r="D962" s="493"/>
      <c r="E962" s="493"/>
      <c r="F962" s="493"/>
      <c r="G962" s="493"/>
      <c r="H962" s="493"/>
      <c r="I962" s="493"/>
      <c r="J962" s="493"/>
      <c r="K962" s="493"/>
      <c r="L962" s="493"/>
      <c r="M962" s="493"/>
      <c r="N962" s="493"/>
      <c r="O962" s="493"/>
      <c r="P962" s="493"/>
      <c r="Q962" s="493"/>
    </row>
    <row r="963" ht="25.15" customHeight="true" x14ac:dyDescent="0.2">
      <c r="C963" s="493"/>
      <c r="D963" s="493"/>
      <c r="E963" s="493"/>
      <c r="F963" s="493"/>
      <c r="G963" s="493"/>
      <c r="H963" s="493"/>
      <c r="I963" s="493"/>
      <c r="J963" s="493"/>
      <c r="K963" s="493"/>
      <c r="L963" s="493"/>
      <c r="M963" s="493"/>
      <c r="N963" s="493"/>
      <c r="O963" s="493"/>
      <c r="P963" s="493"/>
      <c r="Q963" s="493"/>
    </row>
    <row r="964" ht="25.15" customHeight="true" x14ac:dyDescent="0.2">
      <c r="C964" s="493"/>
      <c r="D964" s="493"/>
      <c r="E964" s="493"/>
      <c r="F964" s="493"/>
      <c r="G964" s="493"/>
      <c r="H964" s="493"/>
      <c r="I964" s="493"/>
      <c r="J964" s="493"/>
      <c r="K964" s="493"/>
      <c r="L964" s="493"/>
      <c r="M964" s="493"/>
      <c r="N964" s="493"/>
      <c r="O964" s="493"/>
      <c r="P964" s="493"/>
      <c r="Q964" s="493"/>
    </row>
    <row r="965" ht="25.15" customHeight="true" x14ac:dyDescent="0.2">
      <c r="C965" s="493"/>
      <c r="D965" s="493"/>
      <c r="E965" s="493"/>
      <c r="F965" s="493"/>
      <c r="G965" s="493"/>
      <c r="H965" s="493"/>
      <c r="I965" s="493"/>
      <c r="J965" s="493"/>
      <c r="K965" s="493"/>
      <c r="L965" s="493"/>
      <c r="M965" s="493"/>
      <c r="N965" s="493"/>
      <c r="O965" s="493"/>
      <c r="P965" s="493"/>
      <c r="Q965" s="493"/>
    </row>
    <row r="966" ht="25.15" customHeight="true" x14ac:dyDescent="0.2">
      <c r="C966" s="493"/>
      <c r="D966" s="493"/>
      <c r="E966" s="493"/>
      <c r="F966" s="493"/>
      <c r="G966" s="493"/>
      <c r="H966" s="493"/>
      <c r="I966" s="493"/>
      <c r="J966" s="493"/>
      <c r="K966" s="493"/>
      <c r="L966" s="493"/>
      <c r="M966" s="493"/>
      <c r="N966" s="493"/>
      <c r="O966" s="493"/>
      <c r="P966" s="493"/>
      <c r="Q966" s="493"/>
    </row>
    <row r="967" ht="25.15" customHeight="true" x14ac:dyDescent="0.2">
      <c r="C967" s="493"/>
      <c r="D967" s="493"/>
      <c r="E967" s="493"/>
      <c r="F967" s="493"/>
      <c r="G967" s="493"/>
      <c r="H967" s="493"/>
      <c r="I967" s="493"/>
      <c r="J967" s="493"/>
      <c r="K967" s="493"/>
      <c r="L967" s="493"/>
      <c r="M967" s="493"/>
      <c r="N967" s="493"/>
      <c r="O967" s="493"/>
      <c r="P967" s="493"/>
      <c r="Q967" s="493"/>
    </row>
    <row r="968" ht="25.15" customHeight="true" x14ac:dyDescent="0.2">
      <c r="C968" s="493"/>
      <c r="D968" s="493"/>
      <c r="E968" s="493"/>
      <c r="F968" s="493"/>
      <c r="G968" s="493"/>
      <c r="H968" s="493"/>
      <c r="I968" s="493"/>
      <c r="J968" s="493"/>
      <c r="K968" s="493"/>
      <c r="L968" s="493"/>
      <c r="M968" s="493"/>
      <c r="N968" s="493"/>
      <c r="O968" s="493"/>
      <c r="P968" s="493"/>
      <c r="Q968" s="493"/>
    </row>
    <row r="969" ht="25.15" customHeight="true" x14ac:dyDescent="0.2">
      <c r="C969" s="493"/>
      <c r="D969" s="493"/>
      <c r="E969" s="493"/>
      <c r="F969" s="493"/>
      <c r="G969" s="493"/>
      <c r="H969" s="493"/>
      <c r="I969" s="493"/>
      <c r="J969" s="493"/>
      <c r="K969" s="493"/>
      <c r="L969" s="493"/>
      <c r="M969" s="493"/>
      <c r="N969" s="493"/>
      <c r="O969" s="493"/>
      <c r="P969" s="493"/>
      <c r="Q969" s="493"/>
    </row>
    <row r="970" ht="25.15" customHeight="true" x14ac:dyDescent="0.2">
      <c r="C970" s="493"/>
      <c r="D970" s="493"/>
      <c r="E970" s="493"/>
      <c r="F970" s="493"/>
      <c r="G970" s="493"/>
      <c r="H970" s="493"/>
      <c r="I970" s="493"/>
      <c r="J970" s="493"/>
      <c r="K970" s="493"/>
      <c r="L970" s="493"/>
      <c r="M970" s="493"/>
      <c r="N970" s="493"/>
      <c r="O970" s="493"/>
      <c r="P970" s="493"/>
      <c r="Q970" s="493"/>
    </row>
    <row r="971" ht="25.15" customHeight="true" x14ac:dyDescent="0.2">
      <c r="C971" s="493"/>
      <c r="D971" s="493"/>
      <c r="E971" s="493"/>
      <c r="F971" s="493"/>
      <c r="G971" s="493"/>
      <c r="H971" s="493"/>
      <c r="I971" s="493"/>
      <c r="J971" s="493"/>
      <c r="K971" s="493"/>
      <c r="L971" s="493"/>
      <c r="M971" s="493"/>
      <c r="N971" s="493"/>
      <c r="O971" s="493"/>
      <c r="P971" s="493"/>
      <c r="Q971" s="493"/>
    </row>
    <row r="972" ht="25.15" customHeight="true" x14ac:dyDescent="0.2">
      <c r="C972" s="493"/>
      <c r="D972" s="493"/>
      <c r="E972" s="493"/>
      <c r="F972" s="493"/>
      <c r="G972" s="493"/>
      <c r="H972" s="493"/>
      <c r="I972" s="493"/>
      <c r="J972" s="493"/>
      <c r="K972" s="493"/>
      <c r="L972" s="493"/>
      <c r="M972" s="493"/>
      <c r="N972" s="493"/>
      <c r="O972" s="493"/>
      <c r="P972" s="493"/>
      <c r="Q972" s="493"/>
    </row>
    <row r="973" ht="25.15" customHeight="true" x14ac:dyDescent="0.2">
      <c r="C973" s="493"/>
      <c r="D973" s="493"/>
      <c r="E973" s="493"/>
      <c r="F973" s="493"/>
      <c r="G973" s="493"/>
      <c r="H973" s="493"/>
      <c r="I973" s="493"/>
      <c r="J973" s="493"/>
      <c r="K973" s="493"/>
      <c r="L973" s="493"/>
      <c r="M973" s="493"/>
      <c r="N973" s="493"/>
      <c r="O973" s="493"/>
      <c r="P973" s="493"/>
      <c r="Q973" s="493"/>
    </row>
    <row r="974" ht="25.15" customHeight="true" x14ac:dyDescent="0.2">
      <c r="C974" s="493"/>
      <c r="D974" s="493"/>
      <c r="E974" s="493"/>
      <c r="F974" s="493"/>
      <c r="G974" s="493"/>
      <c r="H974" s="493"/>
      <c r="I974" s="493"/>
      <c r="J974" s="493"/>
      <c r="K974" s="493"/>
      <c r="L974" s="493"/>
      <c r="M974" s="493"/>
      <c r="N974" s="493"/>
      <c r="O974" s="493"/>
      <c r="P974" s="493"/>
      <c r="Q974" s="493"/>
    </row>
    <row r="975" ht="25.15" customHeight="true" x14ac:dyDescent="0.2">
      <c r="C975" s="493"/>
      <c r="D975" s="493"/>
      <c r="E975" s="493"/>
      <c r="F975" s="493"/>
      <c r="G975" s="493"/>
      <c r="H975" s="493"/>
      <c r="I975" s="493"/>
      <c r="J975" s="493"/>
      <c r="K975" s="493"/>
      <c r="L975" s="493"/>
      <c r="M975" s="493"/>
      <c r="N975" s="493"/>
      <c r="O975" s="493"/>
      <c r="P975" s="493"/>
      <c r="Q975" s="493"/>
    </row>
    <row r="976" ht="25.15" customHeight="true" x14ac:dyDescent="0.2">
      <c r="C976" s="493"/>
      <c r="D976" s="493"/>
      <c r="E976" s="493"/>
      <c r="F976" s="493"/>
      <c r="G976" s="493"/>
      <c r="H976" s="493"/>
      <c r="I976" s="493"/>
      <c r="J976" s="493"/>
      <c r="K976" s="493"/>
      <c r="L976" s="493"/>
      <c r="M976" s="493"/>
      <c r="N976" s="493"/>
      <c r="O976" s="493"/>
      <c r="P976" s="493"/>
      <c r="Q976" s="493"/>
    </row>
    <row r="977" ht="25.15" customHeight="true" x14ac:dyDescent="0.2">
      <c r="C977" s="493"/>
      <c r="D977" s="493"/>
      <c r="E977" s="493"/>
      <c r="F977" s="493"/>
      <c r="G977" s="493"/>
      <c r="H977" s="493"/>
      <c r="I977" s="493"/>
      <c r="J977" s="493"/>
      <c r="K977" s="493"/>
      <c r="L977" s="493"/>
      <c r="M977" s="493"/>
      <c r="N977" s="493"/>
      <c r="O977" s="493"/>
      <c r="P977" s="493"/>
      <c r="Q977" s="493"/>
    </row>
    <row r="978" ht="25.15" customHeight="true" x14ac:dyDescent="0.2">
      <c r="C978" s="493"/>
      <c r="D978" s="493"/>
      <c r="E978" s="493"/>
      <c r="F978" s="493"/>
      <c r="G978" s="493"/>
      <c r="H978" s="493"/>
      <c r="I978" s="493"/>
      <c r="J978" s="493"/>
      <c r="K978" s="493"/>
      <c r="L978" s="493"/>
      <c r="M978" s="493"/>
      <c r="N978" s="493"/>
      <c r="O978" s="493"/>
      <c r="P978" s="493"/>
      <c r="Q978" s="493"/>
    </row>
    <row r="979" ht="25.15" customHeight="true" x14ac:dyDescent="0.2">
      <c r="C979" s="493"/>
      <c r="D979" s="493"/>
      <c r="E979" s="493"/>
      <c r="F979" s="493"/>
      <c r="G979" s="493"/>
      <c r="H979" s="493"/>
      <c r="I979" s="493"/>
      <c r="J979" s="493"/>
      <c r="K979" s="493"/>
      <c r="L979" s="493"/>
      <c r="M979" s="493"/>
      <c r="N979" s="493"/>
      <c r="O979" s="493"/>
      <c r="P979" s="493"/>
      <c r="Q979" s="493"/>
    </row>
    <row r="980" ht="25.15" customHeight="true" x14ac:dyDescent="0.2">
      <c r="C980" s="493"/>
      <c r="D980" s="493"/>
      <c r="E980" s="493"/>
      <c r="F980" s="493"/>
      <c r="G980" s="493"/>
      <c r="H980" s="493"/>
      <c r="I980" s="493"/>
      <c r="J980" s="493"/>
      <c r="K980" s="493"/>
      <c r="L980" s="493"/>
      <c r="M980" s="493"/>
      <c r="N980" s="493"/>
      <c r="O980" s="493"/>
      <c r="P980" s="493"/>
      <c r="Q980" s="493"/>
    </row>
    <row r="981" ht="25.15" customHeight="true" x14ac:dyDescent="0.2">
      <c r="C981" s="493"/>
      <c r="D981" s="493"/>
      <c r="E981" s="493"/>
      <c r="F981" s="493"/>
      <c r="G981" s="493"/>
      <c r="H981" s="493"/>
      <c r="I981" s="493"/>
      <c r="J981" s="493"/>
      <c r="K981" s="493"/>
      <c r="L981" s="493"/>
      <c r="M981" s="493"/>
      <c r="N981" s="493"/>
      <c r="O981" s="493"/>
      <c r="P981" s="493"/>
      <c r="Q981" s="493"/>
    </row>
    <row r="982" ht="25.15" customHeight="true" x14ac:dyDescent="0.2">
      <c r="C982" s="493"/>
      <c r="D982" s="493"/>
      <c r="E982" s="493"/>
      <c r="F982" s="493"/>
      <c r="G982" s="493"/>
      <c r="H982" s="493"/>
      <c r="I982" s="493"/>
      <c r="J982" s="493"/>
      <c r="K982" s="493"/>
      <c r="L982" s="493"/>
      <c r="M982" s="493"/>
      <c r="N982" s="493"/>
      <c r="O982" s="493"/>
      <c r="P982" s="493"/>
      <c r="Q982" s="493"/>
    </row>
    <row r="983" ht="25.15" customHeight="true" x14ac:dyDescent="0.2">
      <c r="C983" s="493"/>
      <c r="D983" s="493"/>
      <c r="E983" s="493"/>
      <c r="F983" s="493"/>
      <c r="G983" s="493"/>
      <c r="H983" s="493"/>
      <c r="I983" s="493"/>
      <c r="J983" s="493"/>
      <c r="K983" s="493"/>
      <c r="L983" s="493"/>
      <c r="M983" s="493"/>
      <c r="N983" s="493"/>
      <c r="O983" s="493"/>
      <c r="P983" s="493"/>
      <c r="Q983" s="493"/>
    </row>
    <row r="984" ht="25.15" customHeight="true" x14ac:dyDescent="0.2">
      <c r="C984" s="493"/>
      <c r="D984" s="493"/>
      <c r="E984" s="493"/>
      <c r="F984" s="493"/>
      <c r="G984" s="493"/>
      <c r="H984" s="493"/>
      <c r="I984" s="493"/>
      <c r="J984" s="493"/>
      <c r="K984" s="493"/>
      <c r="L984" s="493"/>
      <c r="M984" s="493"/>
      <c r="N984" s="493"/>
      <c r="O984" s="493"/>
      <c r="P984" s="493"/>
      <c r="Q984" s="493"/>
    </row>
    <row r="985" ht="25.15" customHeight="true" x14ac:dyDescent="0.2">
      <c r="C985" s="493"/>
      <c r="D985" s="493"/>
      <c r="E985" s="493"/>
      <c r="F985" s="493"/>
      <c r="G985" s="493"/>
      <c r="H985" s="493"/>
      <c r="I985" s="493"/>
      <c r="J985" s="493"/>
      <c r="K985" s="493"/>
      <c r="L985" s="493"/>
      <c r="M985" s="493"/>
      <c r="N985" s="493"/>
      <c r="O985" s="493"/>
      <c r="P985" s="493"/>
      <c r="Q985" s="493"/>
    </row>
    <row r="986" ht="25.15" customHeight="true" x14ac:dyDescent="0.2">
      <c r="C986" s="493"/>
      <c r="D986" s="493"/>
      <c r="E986" s="493"/>
      <c r="F986" s="493"/>
      <c r="G986" s="493"/>
      <c r="H986" s="493"/>
      <c r="I986" s="493"/>
      <c r="J986" s="493"/>
      <c r="K986" s="493"/>
      <c r="L986" s="493"/>
      <c r="M986" s="493"/>
      <c r="N986" s="493"/>
      <c r="O986" s="493"/>
      <c r="P986" s="493"/>
      <c r="Q986" s="493"/>
    </row>
    <row r="987" ht="25.15" customHeight="true" x14ac:dyDescent="0.2">
      <c r="C987" s="493"/>
      <c r="D987" s="493"/>
      <c r="E987" s="493"/>
      <c r="F987" s="493"/>
      <c r="G987" s="493"/>
      <c r="H987" s="493"/>
      <c r="I987" s="493"/>
      <c r="J987" s="493"/>
      <c r="K987" s="493"/>
      <c r="L987" s="493"/>
      <c r="M987" s="493"/>
      <c r="N987" s="493"/>
      <c r="O987" s="493"/>
      <c r="P987" s="493"/>
      <c r="Q987" s="493"/>
    </row>
    <row r="988" ht="25.15" customHeight="true" x14ac:dyDescent="0.2">
      <c r="C988" s="493"/>
      <c r="D988" s="493"/>
      <c r="E988" s="493"/>
      <c r="F988" s="493"/>
      <c r="G988" s="493"/>
      <c r="H988" s="493"/>
      <c r="I988" s="493"/>
      <c r="J988" s="493"/>
      <c r="K988" s="493"/>
      <c r="L988" s="493"/>
      <c r="M988" s="493"/>
      <c r="N988" s="493"/>
      <c r="O988" s="493"/>
      <c r="P988" s="493"/>
      <c r="Q988" s="493"/>
    </row>
    <row r="989" ht="25.15" customHeight="true" x14ac:dyDescent="0.2">
      <c r="C989" s="493"/>
      <c r="D989" s="493"/>
      <c r="E989" s="493"/>
      <c r="F989" s="493"/>
      <c r="G989" s="493"/>
      <c r="H989" s="493"/>
      <c r="I989" s="493"/>
      <c r="J989" s="493"/>
      <c r="K989" s="493"/>
      <c r="L989" s="493"/>
      <c r="M989" s="493"/>
      <c r="N989" s="493"/>
      <c r="O989" s="493"/>
      <c r="P989" s="493"/>
      <c r="Q989" s="493"/>
    </row>
    <row r="990" ht="25.15" customHeight="true" x14ac:dyDescent="0.2">
      <c r="C990" s="493"/>
      <c r="D990" s="493"/>
      <c r="E990" s="493"/>
      <c r="F990" s="493"/>
      <c r="G990" s="493"/>
      <c r="H990" s="493"/>
      <c r="I990" s="493"/>
      <c r="J990" s="493"/>
      <c r="K990" s="493"/>
      <c r="L990" s="493"/>
      <c r="M990" s="493"/>
      <c r="N990" s="493"/>
      <c r="O990" s="493"/>
      <c r="P990" s="493"/>
      <c r="Q990" s="493"/>
    </row>
    <row r="991" ht="25.15" customHeight="true" x14ac:dyDescent="0.2">
      <c r="C991" s="493"/>
      <c r="D991" s="493"/>
      <c r="E991" s="493"/>
      <c r="F991" s="493"/>
      <c r="G991" s="493"/>
      <c r="H991" s="493"/>
      <c r="I991" s="493"/>
      <c r="J991" s="493"/>
      <c r="K991" s="493"/>
      <c r="L991" s="493"/>
      <c r="M991" s="493"/>
      <c r="N991" s="493"/>
      <c r="O991" s="493"/>
      <c r="P991" s="493"/>
      <c r="Q991" s="493"/>
    </row>
    <row r="992" ht="25.15" customHeight="true" x14ac:dyDescent="0.2">
      <c r="C992" s="493"/>
      <c r="D992" s="493"/>
      <c r="E992" s="493"/>
      <c r="F992" s="493"/>
      <c r="G992" s="493"/>
      <c r="H992" s="493"/>
      <c r="I992" s="493"/>
      <c r="J992" s="493"/>
      <c r="K992" s="493"/>
      <c r="L992" s="493"/>
      <c r="M992" s="493"/>
      <c r="N992" s="493"/>
      <c r="O992" s="493"/>
      <c r="P992" s="493"/>
      <c r="Q992" s="493"/>
    </row>
    <row r="993" ht="25.15" customHeight="true" x14ac:dyDescent="0.2">
      <c r="C993" s="493"/>
      <c r="D993" s="493"/>
      <c r="E993" s="493"/>
      <c r="F993" s="493"/>
      <c r="G993" s="493"/>
      <c r="H993" s="493"/>
      <c r="I993" s="493"/>
      <c r="J993" s="493"/>
      <c r="K993" s="493"/>
      <c r="L993" s="493"/>
      <c r="M993" s="493"/>
      <c r="N993" s="493"/>
      <c r="O993" s="493"/>
      <c r="P993" s="493"/>
      <c r="Q993" s="493"/>
    </row>
    <row r="994" ht="25.15" customHeight="true" x14ac:dyDescent="0.2">
      <c r="C994" s="493"/>
      <c r="D994" s="493"/>
      <c r="E994" s="493"/>
      <c r="F994" s="493"/>
      <c r="G994" s="493"/>
      <c r="H994" s="493"/>
      <c r="I994" s="493"/>
      <c r="J994" s="493"/>
      <c r="K994" s="493"/>
      <c r="L994" s="493"/>
      <c r="M994" s="493"/>
      <c r="N994" s="493"/>
      <c r="O994" s="493"/>
      <c r="P994" s="493"/>
      <c r="Q994" s="493"/>
    </row>
    <row r="995" ht="25.15" customHeight="true" x14ac:dyDescent="0.2">
      <c r="C995" s="493"/>
      <c r="D995" s="493"/>
      <c r="E995" s="493"/>
      <c r="F995" s="493"/>
      <c r="G995" s="493"/>
      <c r="H995" s="493"/>
      <c r="I995" s="493"/>
      <c r="J995" s="493"/>
      <c r="K995" s="493"/>
      <c r="L995" s="493"/>
      <c r="M995" s="493"/>
      <c r="N995" s="493"/>
      <c r="O995" s="493"/>
      <c r="P995" s="493"/>
      <c r="Q995" s="493"/>
    </row>
    <row r="996" ht="25.15" customHeight="true" x14ac:dyDescent="0.2">
      <c r="C996" s="493"/>
      <c r="D996" s="493"/>
      <c r="E996" s="493"/>
      <c r="F996" s="493"/>
      <c r="G996" s="493"/>
      <c r="H996" s="493"/>
      <c r="I996" s="493"/>
      <c r="J996" s="493"/>
      <c r="K996" s="493"/>
      <c r="L996" s="493"/>
      <c r="M996" s="493"/>
      <c r="N996" s="493"/>
      <c r="O996" s="493"/>
      <c r="P996" s="493"/>
      <c r="Q996" s="493"/>
    </row>
    <row r="997" ht="25.15" customHeight="true" x14ac:dyDescent="0.2">
      <c r="C997" s="493"/>
      <c r="D997" s="493"/>
      <c r="E997" s="493"/>
      <c r="F997" s="493"/>
      <c r="G997" s="493"/>
      <c r="H997" s="493"/>
      <c r="I997" s="493"/>
      <c r="J997" s="493"/>
      <c r="K997" s="493"/>
      <c r="L997" s="493"/>
      <c r="M997" s="493"/>
      <c r="N997" s="493"/>
      <c r="O997" s="493"/>
      <c r="P997" s="493"/>
      <c r="Q997" s="493"/>
    </row>
    <row r="998" ht="25.15" customHeight="true" x14ac:dyDescent="0.2">
      <c r="C998" s="493"/>
      <c r="D998" s="493"/>
      <c r="E998" s="493"/>
      <c r="F998" s="493"/>
      <c r="G998" s="493"/>
      <c r="H998" s="493"/>
      <c r="I998" s="493"/>
      <c r="J998" s="493"/>
      <c r="K998" s="493"/>
      <c r="L998" s="493"/>
      <c r="M998" s="493"/>
      <c r="N998" s="493"/>
      <c r="O998" s="493"/>
      <c r="P998" s="493"/>
      <c r="Q998" s="493"/>
    </row>
    <row r="999" ht="25.15" customHeight="true" x14ac:dyDescent="0.2">
      <c r="C999" s="493"/>
      <c r="D999" s="493"/>
      <c r="E999" s="493"/>
      <c r="F999" s="493"/>
      <c r="G999" s="493"/>
      <c r="H999" s="493"/>
      <c r="I999" s="493"/>
      <c r="J999" s="493"/>
      <c r="K999" s="493"/>
      <c r="L999" s="493"/>
      <c r="M999" s="493"/>
      <c r="N999" s="493"/>
      <c r="O999" s="493"/>
      <c r="P999" s="493"/>
      <c r="Q999" s="493"/>
    </row>
    <row r="1000" ht="25.15" customHeight="true" x14ac:dyDescent="0.2">
      <c r="C1000" s="493"/>
      <c r="D1000" s="493"/>
      <c r="E1000" s="493"/>
      <c r="F1000" s="493"/>
      <c r="G1000" s="493"/>
      <c r="H1000" s="493"/>
      <c r="I1000" s="493"/>
      <c r="J1000" s="493"/>
      <c r="K1000" s="493"/>
      <c r="L1000" s="493"/>
      <c r="M1000" s="493"/>
      <c r="N1000" s="493"/>
      <c r="O1000" s="493"/>
      <c r="P1000" s="493"/>
      <c r="Q1000" s="493"/>
    </row>
    <row r="1001" ht="25.15" customHeight="true" x14ac:dyDescent="0.2">
      <c r="C1001" s="493"/>
      <c r="D1001" s="493"/>
      <c r="E1001" s="493"/>
      <c r="F1001" s="493"/>
      <c r="G1001" s="493"/>
      <c r="H1001" s="493"/>
      <c r="I1001" s="493"/>
      <c r="J1001" s="493"/>
      <c r="K1001" s="493"/>
      <c r="L1001" s="493"/>
      <c r="M1001" s="493"/>
      <c r="N1001" s="493"/>
      <c r="O1001" s="493"/>
      <c r="P1001" s="493"/>
      <c r="Q1001" s="493"/>
    </row>
    <row r="1002" ht="25.15" customHeight="true" x14ac:dyDescent="0.2">
      <c r="C1002" s="493"/>
      <c r="D1002" s="493"/>
      <c r="E1002" s="493"/>
      <c r="F1002" s="493"/>
      <c r="G1002" s="493"/>
      <c r="H1002" s="493"/>
      <c r="I1002" s="493"/>
      <c r="J1002" s="493"/>
      <c r="K1002" s="493"/>
      <c r="L1002" s="493"/>
      <c r="M1002" s="493"/>
      <c r="N1002" s="493"/>
      <c r="O1002" s="493"/>
      <c r="P1002" s="493"/>
      <c r="Q1002" s="493"/>
    </row>
    <row r="1003" ht="25.15" customHeight="true" x14ac:dyDescent="0.2">
      <c r="C1003" s="493"/>
      <c r="D1003" s="493"/>
      <c r="E1003" s="493"/>
      <c r="F1003" s="493"/>
      <c r="G1003" s="493"/>
      <c r="H1003" s="493"/>
      <c r="I1003" s="493"/>
      <c r="J1003" s="493"/>
      <c r="K1003" s="493"/>
      <c r="L1003" s="493"/>
      <c r="M1003" s="493"/>
      <c r="N1003" s="493"/>
      <c r="O1003" s="493"/>
      <c r="P1003" s="493"/>
      <c r="Q1003" s="493"/>
    </row>
    <row r="1004" ht="25.15" customHeight="true" x14ac:dyDescent="0.2">
      <c r="C1004" s="493"/>
      <c r="D1004" s="493"/>
      <c r="E1004" s="493"/>
      <c r="F1004" s="493"/>
      <c r="G1004" s="493"/>
      <c r="H1004" s="493"/>
      <c r="I1004" s="493"/>
      <c r="J1004" s="493"/>
      <c r="K1004" s="493"/>
      <c r="L1004" s="493"/>
      <c r="M1004" s="493"/>
      <c r="N1004" s="493"/>
      <c r="O1004" s="493"/>
      <c r="P1004" s="493"/>
      <c r="Q1004" s="493"/>
    </row>
    <row r="1005" ht="25.15" customHeight="true" x14ac:dyDescent="0.2">
      <c r="C1005" s="493"/>
      <c r="D1005" s="493"/>
      <c r="E1005" s="493"/>
      <c r="F1005" s="493"/>
      <c r="G1005" s="493"/>
      <c r="H1005" s="493"/>
      <c r="I1005" s="493"/>
      <c r="J1005" s="493"/>
      <c r="K1005" s="493"/>
      <c r="L1005" s="493"/>
      <c r="M1005" s="493"/>
      <c r="N1005" s="493"/>
      <c r="O1005" s="493"/>
      <c r="P1005" s="493"/>
      <c r="Q1005" s="493"/>
    </row>
    <row r="1006" ht="25.15" customHeight="true" x14ac:dyDescent="0.2">
      <c r="C1006" s="493"/>
      <c r="D1006" s="493"/>
      <c r="E1006" s="493"/>
      <c r="F1006" s="493"/>
      <c r="G1006" s="493"/>
      <c r="H1006" s="493"/>
      <c r="I1006" s="493"/>
      <c r="J1006" s="493"/>
      <c r="K1006" s="493"/>
      <c r="L1006" s="493"/>
      <c r="M1006" s="493"/>
      <c r="N1006" s="493"/>
      <c r="O1006" s="493"/>
      <c r="P1006" s="493"/>
      <c r="Q1006" s="493"/>
    </row>
    <row r="1007" ht="25.15" customHeight="true" x14ac:dyDescent="0.2">
      <c r="C1007" s="493"/>
      <c r="D1007" s="493"/>
      <c r="E1007" s="493"/>
      <c r="F1007" s="493"/>
      <c r="G1007" s="493"/>
      <c r="H1007" s="493"/>
      <c r="I1007" s="493"/>
      <c r="J1007" s="493"/>
      <c r="K1007" s="493"/>
      <c r="L1007" s="493"/>
      <c r="M1007" s="493"/>
      <c r="N1007" s="493"/>
      <c r="O1007" s="493"/>
      <c r="P1007" s="493"/>
      <c r="Q1007" s="493"/>
    </row>
    <row r="1008" ht="25.15" customHeight="true" x14ac:dyDescent="0.2">
      <c r="C1008" s="493"/>
      <c r="D1008" s="493"/>
      <c r="E1008" s="493"/>
      <c r="F1008" s="493"/>
      <c r="G1008" s="493"/>
      <c r="H1008" s="493"/>
      <c r="I1008" s="493"/>
      <c r="J1008" s="493"/>
      <c r="K1008" s="493"/>
      <c r="L1008" s="493"/>
      <c r="M1008" s="493"/>
      <c r="N1008" s="493"/>
      <c r="O1008" s="493"/>
      <c r="P1008" s="493"/>
      <c r="Q1008" s="493"/>
    </row>
    <row r="1009" ht="25.15" customHeight="true" x14ac:dyDescent="0.2">
      <c r="C1009" s="493"/>
      <c r="D1009" s="493"/>
      <c r="E1009" s="493"/>
      <c r="F1009" s="493"/>
      <c r="G1009" s="493"/>
      <c r="H1009" s="493"/>
      <c r="I1009" s="493"/>
      <c r="J1009" s="493"/>
      <c r="K1009" s="493"/>
      <c r="L1009" s="493"/>
      <c r="M1009" s="493"/>
      <c r="N1009" s="493"/>
      <c r="O1009" s="493"/>
      <c r="P1009" s="493"/>
      <c r="Q1009" s="493"/>
    </row>
    <row r="1010" ht="25.15" customHeight="true" x14ac:dyDescent="0.2">
      <c r="C1010" s="493"/>
      <c r="D1010" s="493"/>
      <c r="E1010" s="493"/>
      <c r="F1010" s="493"/>
      <c r="G1010" s="493"/>
      <c r="H1010" s="493"/>
      <c r="I1010" s="493"/>
      <c r="J1010" s="493"/>
      <c r="K1010" s="493"/>
      <c r="L1010" s="493"/>
      <c r="M1010" s="493"/>
      <c r="N1010" s="493"/>
      <c r="O1010" s="493"/>
      <c r="P1010" s="493"/>
      <c r="Q1010" s="493"/>
    </row>
    <row r="1011" ht="25.15" customHeight="true" x14ac:dyDescent="0.2">
      <c r="C1011" s="493"/>
      <c r="D1011" s="493"/>
      <c r="E1011" s="493"/>
      <c r="F1011" s="493"/>
      <c r="G1011" s="493"/>
      <c r="H1011" s="493"/>
      <c r="I1011" s="493"/>
      <c r="J1011" s="493"/>
      <c r="K1011" s="493"/>
      <c r="L1011" s="493"/>
      <c r="M1011" s="493"/>
      <c r="N1011" s="493"/>
      <c r="O1011" s="493"/>
      <c r="P1011" s="493"/>
      <c r="Q1011" s="493"/>
    </row>
    <row r="1012" ht="25.15" customHeight="true" x14ac:dyDescent="0.2">
      <c r="C1012" s="493"/>
      <c r="D1012" s="493"/>
      <c r="E1012" s="493"/>
      <c r="F1012" s="493"/>
      <c r="G1012" s="493"/>
      <c r="H1012" s="493"/>
      <c r="I1012" s="493"/>
      <c r="J1012" s="493"/>
      <c r="K1012" s="493"/>
      <c r="L1012" s="493"/>
      <c r="M1012" s="493"/>
      <c r="N1012" s="493"/>
      <c r="O1012" s="493"/>
      <c r="P1012" s="493"/>
      <c r="Q1012" s="493"/>
    </row>
    <row r="1013" ht="25.15" customHeight="true" x14ac:dyDescent="0.2">
      <c r="C1013" s="493"/>
      <c r="D1013" s="493"/>
      <c r="E1013" s="493"/>
      <c r="F1013" s="493"/>
      <c r="G1013" s="493"/>
      <c r="H1013" s="493"/>
      <c r="I1013" s="493"/>
      <c r="J1013" s="493"/>
      <c r="K1013" s="493"/>
      <c r="L1013" s="493"/>
      <c r="M1013" s="493"/>
      <c r="N1013" s="493"/>
      <c r="O1013" s="493"/>
      <c r="P1013" s="493"/>
      <c r="Q1013" s="493"/>
    </row>
    <row r="1014" ht="25.15" customHeight="true" x14ac:dyDescent="0.2">
      <c r="C1014" s="493"/>
      <c r="D1014" s="493"/>
      <c r="E1014" s="493"/>
      <c r="F1014" s="493"/>
      <c r="G1014" s="493"/>
      <c r="H1014" s="493"/>
      <c r="I1014" s="493"/>
      <c r="J1014" s="493"/>
      <c r="K1014" s="493"/>
      <c r="L1014" s="493"/>
      <c r="M1014" s="493"/>
      <c r="N1014" s="493"/>
      <c r="O1014" s="493"/>
      <c r="P1014" s="493"/>
      <c r="Q1014" s="493"/>
    </row>
    <row r="1015" ht="25.15" customHeight="true" x14ac:dyDescent="0.2">
      <c r="C1015" s="493"/>
      <c r="D1015" s="493"/>
      <c r="E1015" s="493"/>
      <c r="F1015" s="493"/>
      <c r="G1015" s="493"/>
      <c r="H1015" s="493"/>
      <c r="I1015" s="493"/>
      <c r="J1015" s="493"/>
      <c r="K1015" s="493"/>
      <c r="L1015" s="493"/>
      <c r="M1015" s="493"/>
      <c r="N1015" s="493"/>
      <c r="O1015" s="493"/>
      <c r="P1015" s="493"/>
      <c r="Q1015" s="493"/>
    </row>
    <row r="1016" ht="25.15" customHeight="true" x14ac:dyDescent="0.2">
      <c r="C1016" s="493"/>
      <c r="D1016" s="493"/>
      <c r="E1016" s="493"/>
      <c r="F1016" s="493"/>
      <c r="G1016" s="493"/>
      <c r="H1016" s="493"/>
      <c r="I1016" s="493"/>
      <c r="J1016" s="493"/>
      <c r="K1016" s="493"/>
      <c r="L1016" s="493"/>
      <c r="M1016" s="493"/>
      <c r="N1016" s="493"/>
      <c r="O1016" s="493"/>
      <c r="P1016" s="493"/>
      <c r="Q1016" s="493"/>
    </row>
    <row r="1017" ht="25.15" customHeight="true" x14ac:dyDescent="0.2">
      <c r="C1017" s="493"/>
      <c r="D1017" s="493"/>
      <c r="E1017" s="493"/>
      <c r="F1017" s="493"/>
      <c r="G1017" s="493"/>
      <c r="H1017" s="493"/>
      <c r="I1017" s="493"/>
      <c r="J1017" s="493"/>
      <c r="K1017" s="493"/>
      <c r="L1017" s="493"/>
      <c r="M1017" s="493"/>
      <c r="N1017" s="493"/>
      <c r="O1017" s="493"/>
      <c r="P1017" s="493"/>
      <c r="Q1017" s="493"/>
    </row>
    <row r="1018" ht="25.15" customHeight="true" x14ac:dyDescent="0.2">
      <c r="C1018" s="493"/>
      <c r="D1018" s="493"/>
      <c r="E1018" s="493"/>
      <c r="F1018" s="493"/>
      <c r="G1018" s="493"/>
      <c r="H1018" s="493"/>
      <c r="I1018" s="493"/>
      <c r="J1018" s="493"/>
      <c r="K1018" s="493"/>
      <c r="L1018" s="493"/>
      <c r="M1018" s="493"/>
      <c r="N1018" s="493"/>
      <c r="O1018" s="493"/>
      <c r="P1018" s="493"/>
      <c r="Q1018" s="493"/>
    </row>
    <row r="1019" ht="25.15" customHeight="true" x14ac:dyDescent="0.2">
      <c r="C1019" s="493"/>
      <c r="D1019" s="493"/>
      <c r="E1019" s="493"/>
      <c r="F1019" s="493"/>
      <c r="G1019" s="493"/>
      <c r="H1019" s="493"/>
      <c r="I1019" s="493"/>
      <c r="J1019" s="493"/>
      <c r="K1019" s="493"/>
      <c r="L1019" s="493"/>
      <c r="M1019" s="493"/>
      <c r="N1019" s="493"/>
      <c r="O1019" s="493"/>
      <c r="P1019" s="493"/>
      <c r="Q1019" s="493"/>
    </row>
    <row r="1020" ht="25.15" customHeight="true" x14ac:dyDescent="0.2">
      <c r="C1020" s="493"/>
      <c r="D1020" s="493"/>
      <c r="E1020" s="493"/>
      <c r="F1020" s="493"/>
      <c r="G1020" s="493"/>
      <c r="H1020" s="493"/>
      <c r="I1020" s="493"/>
      <c r="J1020" s="493"/>
      <c r="K1020" s="493"/>
      <c r="L1020" s="493"/>
      <c r="M1020" s="493"/>
      <c r="N1020" s="493"/>
      <c r="O1020" s="493"/>
      <c r="P1020" s="493"/>
      <c r="Q1020" s="493"/>
    </row>
    <row r="1021" ht="25.15" customHeight="true" x14ac:dyDescent="0.2">
      <c r="C1021" s="493"/>
      <c r="D1021" s="493"/>
      <c r="E1021" s="493"/>
      <c r="F1021" s="493"/>
      <c r="G1021" s="493"/>
      <c r="H1021" s="493"/>
      <c r="I1021" s="493"/>
      <c r="J1021" s="493"/>
      <c r="K1021" s="493"/>
      <c r="L1021" s="493"/>
      <c r="M1021" s="493"/>
      <c r="N1021" s="493"/>
      <c r="O1021" s="493"/>
      <c r="P1021" s="493"/>
      <c r="Q1021" s="493"/>
    </row>
    <row r="1022" ht="25.15" customHeight="true" x14ac:dyDescent="0.2">
      <c r="C1022" s="493"/>
      <c r="D1022" s="493"/>
      <c r="E1022" s="493"/>
      <c r="F1022" s="493"/>
      <c r="G1022" s="493"/>
      <c r="H1022" s="493"/>
      <c r="I1022" s="493"/>
      <c r="J1022" s="493"/>
      <c r="K1022" s="493"/>
      <c r="L1022" s="493"/>
      <c r="M1022" s="493"/>
      <c r="N1022" s="493"/>
      <c r="O1022" s="493"/>
      <c r="P1022" s="493"/>
      <c r="Q1022" s="493"/>
    </row>
    <row r="1023" ht="25.15" customHeight="true" x14ac:dyDescent="0.2">
      <c r="C1023" s="493"/>
      <c r="D1023" s="493"/>
      <c r="E1023" s="493"/>
      <c r="F1023" s="493"/>
      <c r="G1023" s="493"/>
      <c r="H1023" s="493"/>
      <c r="I1023" s="493"/>
      <c r="J1023" s="493"/>
      <c r="K1023" s="493"/>
      <c r="L1023" s="493"/>
      <c r="M1023" s="493"/>
      <c r="N1023" s="493"/>
      <c r="O1023" s="493"/>
      <c r="P1023" s="493"/>
      <c r="Q1023" s="493"/>
    </row>
    <row r="1024" ht="25.15" customHeight="true" x14ac:dyDescent="0.2">
      <c r="C1024" s="493"/>
      <c r="D1024" s="493"/>
      <c r="E1024" s="493"/>
      <c r="F1024" s="493"/>
      <c r="G1024" s="493"/>
      <c r="H1024" s="493"/>
      <c r="I1024" s="493"/>
      <c r="J1024" s="493"/>
      <c r="K1024" s="493"/>
      <c r="L1024" s="493"/>
      <c r="M1024" s="493"/>
      <c r="N1024" s="493"/>
      <c r="O1024" s="493"/>
      <c r="P1024" s="493"/>
      <c r="Q1024" s="493"/>
    </row>
    <row r="1025" s="425" customFormat="true" ht="21" customHeight="true" x14ac:dyDescent="0.2">
      <c r="A1025" s="2794" t="s">
        <v>421</v>
      </c>
      <c r="B1025" s="2795"/>
      <c r="C1025" s="2796"/>
      <c r="AC1025" s="671"/>
      <c r="AD1025" s="671"/>
      <c r="AE1025" s="671"/>
      <c r="AF1025" s="671"/>
      <c r="AG1025" s="671"/>
      <c r="AH1025" s="671"/>
      <c r="AI1025" s="671"/>
      <c r="AJ1025" s="671"/>
      <c r="AK1025" s="671"/>
      <c r="AL1025" s="671"/>
      <c r="AM1025" s="671"/>
      <c r="AN1025" s="671"/>
      <c r="AO1025" s="671"/>
      <c r="AP1025" s="671"/>
      <c r="AQ1025" s="671"/>
      <c r="AR1025" s="671"/>
      <c r="AS1025" s="671"/>
      <c r="AT1025" s="671"/>
      <c r="AU1025" s="671"/>
      <c r="AV1025" s="671"/>
      <c r="AW1025" s="671"/>
      <c r="AX1025" s="671"/>
      <c r="AY1025" s="671"/>
      <c r="AZ1025" s="671"/>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425" customFormat="true" ht="15.95" customHeight="true" x14ac:dyDescent="0.2">
      <c r="A1026" s="2797" t="s">
        <v>179</v>
      </c>
      <c r="B1026" s="2798"/>
      <c r="C1026" s="456" t="s">
        <v>180</v>
      </c>
      <c r="AC1026" s="671"/>
      <c r="AD1026" s="671"/>
      <c r="AE1026" s="671"/>
      <c r="AF1026" s="671"/>
      <c r="AG1026" s="671"/>
      <c r="AH1026" s="671"/>
      <c r="AI1026" s="671"/>
      <c r="AJ1026" s="671"/>
      <c r="AK1026" s="671"/>
      <c r="AL1026" s="671"/>
      <c r="AM1026" s="671"/>
      <c r="AN1026" s="671"/>
      <c r="AO1026" s="671"/>
      <c r="AP1026" s="671"/>
      <c r="AQ1026" s="671"/>
      <c r="AR1026" s="671"/>
      <c r="AS1026" s="671"/>
      <c r="AT1026" s="671"/>
      <c r="AU1026" s="671"/>
      <c r="AV1026" s="671"/>
      <c r="AW1026" s="671"/>
      <c r="AX1026" s="671"/>
      <c r="AY1026" s="671"/>
      <c r="AZ1026" s="671"/>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425" customFormat="true" ht="17.1" hidden="true" customHeight="true" x14ac:dyDescent="0.2">
      <c r="A1027" s="457" t="s">
        <v>181</v>
      </c>
      <c r="B1027" s="458" t="s">
        <v>182</v>
      </c>
      <c r="C1027" s="459">
        <v>16650</v>
      </c>
      <c r="AC1027" s="671"/>
      <c r="AD1027" s="671"/>
      <c r="AE1027" s="671"/>
      <c r="AF1027" s="671"/>
      <c r="AG1027" s="671"/>
      <c r="AH1027" s="671"/>
      <c r="AI1027" s="671"/>
      <c r="AJ1027" s="671"/>
      <c r="AK1027" s="671"/>
      <c r="AL1027" s="671"/>
      <c r="AM1027" s="671"/>
      <c r="AN1027" s="671"/>
      <c r="AO1027" s="671"/>
      <c r="AP1027" s="671"/>
      <c r="AQ1027" s="671"/>
      <c r="AR1027" s="671"/>
      <c r="AS1027" s="671"/>
      <c r="AT1027" s="671"/>
      <c r="AU1027" s="671"/>
      <c r="AV1027" s="671"/>
      <c r="AW1027" s="671"/>
      <c r="AX1027" s="671"/>
      <c r="AY1027" s="671"/>
      <c r="AZ1027" s="671"/>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425" customFormat="true" ht="17.1" hidden="true" customHeight="true" x14ac:dyDescent="0.2">
      <c r="A1028" s="460" t="s">
        <v>183</v>
      </c>
      <c r="B1028" s="461" t="s">
        <v>182</v>
      </c>
      <c r="C1028" s="462">
        <v>16650</v>
      </c>
      <c r="AC1028" s="671"/>
      <c r="AD1028" s="671"/>
      <c r="AE1028" s="671"/>
      <c r="AF1028" s="671"/>
      <c r="AG1028" s="671"/>
      <c r="AH1028" s="671"/>
      <c r="AI1028" s="671"/>
      <c r="AJ1028" s="671"/>
      <c r="AK1028" s="671"/>
      <c r="AL1028" s="671"/>
      <c r="AM1028" s="671"/>
      <c r="AN1028" s="671"/>
      <c r="AO1028" s="671"/>
      <c r="AP1028" s="671"/>
      <c r="AQ1028" s="671"/>
      <c r="AR1028" s="671"/>
      <c r="AS1028" s="671"/>
      <c r="AT1028" s="671"/>
      <c r="AU1028" s="671"/>
      <c r="AV1028" s="671"/>
      <c r="AW1028" s="671"/>
      <c r="AX1028" s="671"/>
      <c r="AY1028" s="671"/>
      <c r="AZ1028" s="671"/>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425" customFormat="true" ht="17.1" hidden="true" customHeight="true" x14ac:dyDescent="0.2">
      <c r="A1029" s="460" t="s">
        <v>184</v>
      </c>
      <c r="B1029" s="461" t="s">
        <v>182</v>
      </c>
      <c r="C1029" s="462">
        <v>16650</v>
      </c>
      <c r="AC1029" s="671"/>
      <c r="AD1029" s="671"/>
      <c r="AE1029" s="671"/>
      <c r="AF1029" s="671"/>
      <c r="AG1029" s="671"/>
      <c r="AH1029" s="671"/>
      <c r="AI1029" s="671"/>
      <c r="AJ1029" s="671"/>
      <c r="AK1029" s="671"/>
      <c r="AL1029" s="671"/>
      <c r="AM1029" s="671"/>
      <c r="AN1029" s="671"/>
      <c r="AO1029" s="671"/>
      <c r="AP1029" s="671"/>
      <c r="AQ1029" s="671"/>
      <c r="AR1029" s="671"/>
      <c r="AS1029" s="671"/>
      <c r="AT1029" s="671"/>
      <c r="AU1029" s="671"/>
      <c r="AV1029" s="671"/>
      <c r="AW1029" s="671"/>
      <c r="AX1029" s="671"/>
      <c r="AY1029" s="671"/>
      <c r="AZ1029" s="671"/>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425" customFormat="true" ht="17.1" hidden="true" customHeight="true" x14ac:dyDescent="0.2">
      <c r="A1030" s="460" t="s">
        <v>186</v>
      </c>
      <c r="B1030" s="461" t="s">
        <v>182</v>
      </c>
      <c r="C1030" s="462">
        <v>16650</v>
      </c>
      <c r="AC1030" s="671"/>
      <c r="AD1030" s="671"/>
      <c r="AE1030" s="671"/>
      <c r="AF1030" s="671"/>
      <c r="AG1030" s="671"/>
      <c r="AH1030" s="671"/>
      <c r="AI1030" s="671"/>
      <c r="AJ1030" s="671"/>
      <c r="AK1030" s="671"/>
      <c r="AL1030" s="671"/>
      <c r="AM1030" s="671"/>
      <c r="AN1030" s="671"/>
      <c r="AO1030" s="671"/>
      <c r="AP1030" s="671"/>
      <c r="AQ1030" s="671"/>
      <c r="AR1030" s="671"/>
      <c r="AS1030" s="671"/>
      <c r="AT1030" s="671"/>
      <c r="AU1030" s="671"/>
      <c r="AV1030" s="671"/>
      <c r="AW1030" s="671"/>
      <c r="AX1030" s="671"/>
      <c r="AY1030" s="671"/>
      <c r="AZ1030" s="671"/>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425" customFormat="true" ht="17.1" customHeight="true" x14ac:dyDescent="0.2">
      <c r="A1031" s="2799" t="s">
        <v>188</v>
      </c>
      <c r="B1031" s="461" t="s">
        <v>189</v>
      </c>
      <c r="C1031" s="462">
        <v>5232</v>
      </c>
      <c r="AC1031" s="671"/>
      <c r="AD1031" s="671"/>
      <c r="AE1031" s="671"/>
      <c r="AF1031" s="671"/>
      <c r="AG1031" s="671"/>
      <c r="AH1031" s="671"/>
      <c r="AI1031" s="671"/>
      <c r="AJ1031" s="671"/>
      <c r="AK1031" s="671"/>
      <c r="AL1031" s="671"/>
      <c r="AM1031" s="671"/>
      <c r="AN1031" s="671"/>
      <c r="AO1031" s="671"/>
      <c r="AP1031" s="671"/>
      <c r="AQ1031" s="671"/>
      <c r="AR1031" s="671"/>
      <c r="AS1031" s="671"/>
      <c r="AT1031" s="671"/>
      <c r="AU1031" s="671"/>
      <c r="AV1031" s="671"/>
      <c r="AW1031" s="671"/>
      <c r="AX1031" s="671"/>
      <c r="AY1031" s="671"/>
      <c r="AZ1031" s="671"/>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425" customFormat="true" ht="17.1" customHeight="true" x14ac:dyDescent="0.2">
      <c r="A1032" s="2799"/>
      <c r="B1032" s="461" t="s">
        <v>190</v>
      </c>
      <c r="C1032" s="462">
        <v>11418</v>
      </c>
      <c r="AC1032" s="671"/>
      <c r="AD1032" s="671"/>
      <c r="AE1032" s="671"/>
      <c r="AF1032" s="671"/>
      <c r="AG1032" s="671"/>
      <c r="AH1032" s="671"/>
      <c r="AI1032" s="671"/>
      <c r="AJ1032" s="671"/>
      <c r="AK1032" s="671"/>
      <c r="AL1032" s="671"/>
      <c r="AM1032" s="671"/>
      <c r="AN1032" s="671"/>
      <c r="AO1032" s="671"/>
      <c r="AP1032" s="671"/>
      <c r="AQ1032" s="671"/>
      <c r="AR1032" s="671"/>
      <c r="AS1032" s="671"/>
      <c r="AT1032" s="671"/>
      <c r="AU1032" s="671"/>
      <c r="AV1032" s="671"/>
      <c r="AW1032" s="671"/>
      <c r="AX1032" s="671"/>
      <c r="AY1032" s="671"/>
      <c r="AZ1032" s="671"/>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425" customFormat="true" ht="17.1" customHeight="true" x14ac:dyDescent="0.2">
      <c r="A1033" s="2800"/>
      <c r="B1033" s="463" t="s">
        <v>191</v>
      </c>
      <c r="C1033" s="464">
        <v>0</v>
      </c>
      <c r="AC1033" s="671"/>
      <c r="AD1033" s="671"/>
      <c r="AE1033" s="671"/>
      <c r="AF1033" s="671"/>
      <c r="AG1033" s="671"/>
      <c r="AH1033" s="671"/>
      <c r="AI1033" s="671"/>
      <c r="AJ1033" s="671"/>
      <c r="AK1033" s="671"/>
      <c r="AL1033" s="671"/>
      <c r="AM1033" s="671"/>
      <c r="AN1033" s="671"/>
      <c r="AO1033" s="671"/>
      <c r="AP1033" s="671"/>
      <c r="AQ1033" s="671"/>
      <c r="AR1033" s="671"/>
      <c r="AS1033" s="671"/>
      <c r="AT1033" s="671"/>
      <c r="AU1033" s="671"/>
      <c r="AV1033" s="671"/>
      <c r="AW1033" s="671"/>
      <c r="AX1033" s="671"/>
      <c r="AY1033" s="671"/>
      <c r="AZ1033" s="671"/>
      <c r="BA1033" s="418"/>
      <c r="BB1033" s="136"/>
      <c r="BC1033" s="418"/>
      <c r="BD1033" s="418"/>
      <c r="BE1033" s="418"/>
      <c r="BF1033" s="418"/>
      <c r="BG1033" s="418"/>
      <c r="BH1033" s="418"/>
      <c r="BI1033" s="418"/>
      <c r="BJ1033" s="418"/>
      <c r="BK1033" s="418"/>
      <c r="BL1033" s="418"/>
      <c r="BM1033" s="418"/>
      <c r="BN1033" s="418"/>
      <c r="BO1033" s="418"/>
      <c r="BP1033" s="418"/>
      <c r="BQ1033" s="418"/>
      <c r="BR1033" s="418"/>
      <c r="BS1033" s="418"/>
      <c r="BT1033" s="418"/>
      <c r="BU1033" s="418"/>
      <c r="BV1033" s="418"/>
      <c r="BW1033" s="418"/>
      <c r="BX1033" s="418"/>
      <c r="BY1033" s="418"/>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425" customFormat="true" ht="12.95" customHeight="true" x14ac:dyDescent="0.2">
      <c r="A1034" s="2801" t="s">
        <v>422</v>
      </c>
      <c r="B1034" s="2802"/>
      <c r="C1034" s="2803"/>
      <c r="AC1034" s="671"/>
      <c r="AD1034" s="671"/>
      <c r="AE1034" s="671"/>
      <c r="AF1034" s="671"/>
      <c r="AG1034" s="671"/>
      <c r="AH1034" s="671"/>
      <c r="AI1034" s="671"/>
      <c r="AJ1034" s="671"/>
      <c r="AK1034" s="671"/>
      <c r="AL1034" s="671"/>
      <c r="AM1034" s="671"/>
      <c r="AN1034" s="671"/>
      <c r="AO1034" s="671"/>
      <c r="AP1034" s="671"/>
      <c r="AQ1034" s="671"/>
      <c r="AR1034" s="671"/>
      <c r="AS1034" s="671"/>
      <c r="AT1034" s="671"/>
      <c r="AU1034" s="671"/>
      <c r="AV1034" s="671"/>
      <c r="AW1034" s="671"/>
      <c r="AX1034" s="671"/>
      <c r="AY1034" s="671"/>
      <c r="AZ1034" s="671"/>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425" customFormat="true" ht="12.75" x14ac:dyDescent="0.2">
      <c r="AC1035" s="671"/>
      <c r="AD1035" s="671"/>
      <c r="AE1035" s="671"/>
      <c r="AF1035" s="671"/>
      <c r="AG1035" s="671"/>
      <c r="AH1035" s="671"/>
      <c r="AI1035" s="671"/>
      <c r="AJ1035" s="671"/>
      <c r="AK1035" s="671"/>
      <c r="AL1035" s="671"/>
      <c r="AM1035" s="671"/>
      <c r="AN1035" s="671"/>
      <c r="AO1035" s="671"/>
      <c r="AP1035" s="671"/>
      <c r="AQ1035" s="671"/>
      <c r="AR1035" s="671"/>
      <c r="AS1035" s="671"/>
      <c r="AT1035" s="671"/>
      <c r="AU1035" s="671"/>
      <c r="AV1035" s="671"/>
      <c r="AW1035" s="671"/>
      <c r="AX1035" s="671"/>
      <c r="AY1035" s="671"/>
      <c r="AZ1035" s="671"/>
      <c r="BA1035" s="392"/>
      <c r="BB1035" s="238"/>
      <c r="BC1035" s="392"/>
      <c r="BD1035" s="392"/>
      <c r="BE1035" s="392"/>
      <c r="BF1035" s="392"/>
      <c r="BG1035" s="392"/>
      <c r="BH1035" s="392"/>
      <c r="BI1035" s="392"/>
      <c r="BJ1035" s="392"/>
      <c r="BK1035" s="392"/>
      <c r="BL1035" s="392"/>
      <c r="BM1035" s="392"/>
      <c r="BN1035" s="392"/>
      <c r="BO1035" s="392"/>
      <c r="BP1035" s="392"/>
      <c r="BQ1035" s="392"/>
      <c r="BR1035" s="392"/>
      <c r="BS1035" s="392"/>
      <c r="BT1035" s="392"/>
      <c r="BU1035" s="392"/>
      <c r="BV1035" s="392"/>
      <c r="BW1035" s="392"/>
      <c r="BX1035" s="392"/>
      <c r="BY1035" s="392"/>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Addis Adaba</v>
      </c>
      <c r="B1037" s="293">
        <f>BR122+BR123</f>
        <v>2809.9184500000042</v>
      </c>
    </row>
    <row r="1038" ht="15" customHeight="true" x14ac:dyDescent="0.2">
      <c r="A1038" s="293" t="str">
        <f>S15</f>
        <v>Afar</v>
      </c>
      <c r="B1038" s="293">
        <f>BS122+BS123</f>
        <v>635.84404599999925</v>
      </c>
    </row>
    <row r="1039" ht="15" customHeight="true" x14ac:dyDescent="0.2">
      <c r="A1039" s="293" t="str">
        <f>T15</f>
        <v>Amhara</v>
      </c>
      <c r="B1039" s="293">
        <f>BT122+BT123</f>
        <v>17754.135909000015</v>
      </c>
    </row>
    <row r="1040" ht="15" customHeight="true" x14ac:dyDescent="0.2">
      <c r="A1040" s="293" t="str">
        <f>U15</f>
        <v>Benishangul</v>
      </c>
      <c r="B1040" s="293">
        <f>BU122+BU123</f>
        <v>796.29025900000136</v>
      </c>
    </row>
    <row r="1041" ht="15" customHeight="true" x14ac:dyDescent="0.2">
      <c r="A1041" s="293" t="str">
        <f>V15</f>
        <v>Dire Dawa</v>
      </c>
      <c r="B1041" s="293">
        <f>BV122+BV123</f>
        <v>395.5107090000003</v>
      </c>
    </row>
    <row r="1042" ht="15" customHeight="true" x14ac:dyDescent="0.2">
      <c r="A1042" s="293" t="str">
        <f>W15</f>
        <v>Gambela</v>
      </c>
      <c r="B1042" s="293">
        <f>BW122+BW123</f>
        <v>205.48531599999995</v>
      </c>
    </row>
    <row r="1043" ht="15" customHeight="true" x14ac:dyDescent="0.2">
      <c r="A1043" s="293" t="str">
        <f>X15</f>
        <v>Harari</v>
      </c>
      <c r="B1043" s="293">
        <f>BX122+XR123</f>
        <v>70.17403999999982</v>
      </c>
    </row>
    <row r="1044" ht="15" customHeight="true" x14ac:dyDescent="0.2">
      <c r="A1044" s="293" t="str">
        <f>Y15</f>
        <v>Oromia</v>
      </c>
      <c r="B1044" s="293">
        <f>BY122+BY123</f>
        <v>30540.787832999929</v>
      </c>
    </row>
    <row r="1045" ht="15" customHeight="true" x14ac:dyDescent="0.2">
      <c r="A1045" s="293" t="str">
        <f>Z15</f>
        <v>SNNPR</v>
      </c>
      <c r="B1045" s="293">
        <f>BZ122+BZ123</f>
        <v>16969.856184000029</v>
      </c>
    </row>
    <row r="1046" ht="15" customHeight="true" x14ac:dyDescent="0.2">
      <c r="A1046" s="238" t="str">
        <f>AA15</f>
        <v>Somali</v>
      </c>
      <c r="B1046" s="293">
        <f>CA122+CA123</f>
        <v>2669.9912310000036</v>
      </c>
    </row>
    <row r="1047" ht="15" customHeight="true" x14ac:dyDescent="0.2">
      <c r="A1047" s="238" t="str">
        <f>AB15</f>
        <v>Tigray</v>
      </c>
      <c r="B1047" s="293">
        <f>CB122+CB123</f>
        <v>5191.3793660000001</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11</v>
      </c>
      <c r="B1072" s="238" t="s">
        <v>136</v>
      </c>
    </row>
    <row r="1100" s="672" customFormat="true" ht="17.1" customHeight="true" x14ac:dyDescent="0.2">
      <c r="A1100" s="690"/>
      <c r="B1100" s="685"/>
      <c r="BA1100" s="392"/>
      <c r="BB1100" s="238"/>
      <c r="BC1100" s="392"/>
      <c r="BD1100" s="392"/>
      <c r="BE1100" s="392"/>
      <c r="BF1100" s="392"/>
      <c r="BG1100" s="392"/>
      <c r="BH1100" s="392"/>
      <c r="BI1100" s="392"/>
      <c r="BJ1100" s="392"/>
      <c r="BK1100" s="392"/>
      <c r="BL1100" s="392"/>
      <c r="BM1100" s="392"/>
      <c r="BN1100" s="392"/>
      <c r="BO1100" s="392"/>
      <c r="BP1100" s="392"/>
      <c r="BQ1100" s="392"/>
      <c r="BR1100" s="392"/>
      <c r="BS1100" s="392"/>
      <c r="BT1100" s="392"/>
      <c r="BU1100" s="392"/>
      <c r="BV1100" s="392"/>
      <c r="BW1100" s="392"/>
      <c r="BX1100" s="392"/>
      <c r="BY1100" s="392"/>
      <c r="BZ1100" s="211"/>
      <c r="CA1100" s="211"/>
      <c r="CB1100" s="211"/>
      <c r="CC1100" s="211"/>
      <c r="CD1100" s="211"/>
      <c r="CE1100" s="211"/>
      <c r="CF1100" s="211"/>
      <c r="CG1100" s="211"/>
      <c r="CH1100" s="211"/>
      <c r="CI1100" s="211"/>
      <c r="CJ1100" s="211"/>
      <c r="CK1100" s="211"/>
      <c r="CL1100" s="211"/>
      <c r="CM1100" s="211"/>
      <c r="CN1100" s="211"/>
      <c r="CO1100" s="211"/>
      <c r="CP1100" s="211"/>
      <c r="CQ1100" s="211"/>
      <c r="CR1100" s="211"/>
      <c r="CS1100" s="211"/>
      <c r="CT1100" s="211"/>
      <c r="CU1100" s="211"/>
      <c r="CV1100" s="211"/>
      <c r="CW1100" s="211"/>
      <c r="CX1100" s="211"/>
      <c r="CY1100" s="211"/>
      <c r="CZ1100" s="211"/>
    </row>
    <row r="1101" s="672" customFormat="true" ht="17.1" customHeight="true" x14ac:dyDescent="0.2">
      <c r="A1101" s="691"/>
      <c r="B1101" s="686"/>
      <c r="BA1101" s="392"/>
      <c r="BB1101" s="238"/>
      <c r="BC1101" s="392"/>
      <c r="BD1101" s="392"/>
      <c r="BE1101" s="392"/>
      <c r="BF1101" s="392"/>
      <c r="BG1101" s="392"/>
      <c r="BH1101" s="392"/>
      <c r="BI1101" s="392"/>
      <c r="BJ1101" s="392"/>
      <c r="BK1101" s="392"/>
      <c r="BL1101" s="392"/>
      <c r="BM1101" s="392"/>
      <c r="BN1101" s="392"/>
      <c r="BO1101" s="392"/>
      <c r="BP1101" s="392"/>
      <c r="BQ1101" s="392"/>
      <c r="BR1101" s="392"/>
      <c r="BS1101" s="392"/>
      <c r="BT1101" s="392"/>
      <c r="BU1101" s="392"/>
      <c r="BV1101" s="392"/>
      <c r="BW1101" s="392"/>
      <c r="BX1101" s="392"/>
      <c r="BY1101" s="392"/>
      <c r="BZ1101" s="211"/>
      <c r="CA1101" s="211"/>
      <c r="CB1101" s="211"/>
      <c r="CC1101" s="211"/>
      <c r="CD1101" s="211"/>
      <c r="CE1101" s="211"/>
      <c r="CF1101" s="211"/>
      <c r="CG1101" s="211"/>
      <c r="CH1101" s="211"/>
      <c r="CI1101" s="211"/>
      <c r="CJ1101" s="211"/>
      <c r="CK1101" s="211"/>
      <c r="CL1101" s="211"/>
      <c r="CM1101" s="211"/>
      <c r="CN1101" s="211"/>
      <c r="CO1101" s="211"/>
      <c r="CP1101" s="211"/>
      <c r="CQ1101" s="211"/>
      <c r="CR1101" s="211"/>
      <c r="CS1101" s="211"/>
      <c r="CT1101" s="211"/>
      <c r="CU1101" s="211"/>
      <c r="CV1101" s="211"/>
      <c r="CW1101" s="211"/>
      <c r="CX1101" s="211"/>
      <c r="CY1101" s="211"/>
      <c r="CZ1101" s="211"/>
    </row>
    <row r="1102" s="211" customFormat="true" ht="15" customHeight="true" x14ac:dyDescent="0.2">
      <c r="BA1102" s="392"/>
      <c r="BB1102" s="238"/>
      <c r="BC1102" s="392"/>
      <c r="BD1102" s="392"/>
      <c r="BE1102" s="392"/>
      <c r="BF1102" s="392"/>
      <c r="BG1102" s="392"/>
      <c r="BH1102" s="392"/>
      <c r="BI1102" s="392"/>
      <c r="BJ1102" s="392"/>
      <c r="BK1102" s="392"/>
      <c r="BL1102" s="392"/>
      <c r="BM1102" s="392"/>
      <c r="BN1102" s="392"/>
      <c r="BO1102" s="392"/>
      <c r="BP1102" s="392"/>
      <c r="BQ1102" s="392"/>
      <c r="BR1102" s="392"/>
      <c r="BS1102" s="392"/>
      <c r="BT1102" s="392"/>
      <c r="BU1102" s="392"/>
      <c r="BV1102" s="392"/>
      <c r="BW1102" s="392"/>
      <c r="BX1102" s="392"/>
      <c r="BY1102" s="392"/>
    </row>
    <row r="1103" s="211" customFormat="true" ht="15" customHeight="true" x14ac:dyDescent="0.2">
      <c r="BA1103" s="392"/>
      <c r="BB1103" s="238"/>
      <c r="BC1103" s="392"/>
      <c r="BD1103" s="392"/>
      <c r="BE1103" s="392"/>
      <c r="BF1103" s="392"/>
      <c r="BG1103" s="392"/>
      <c r="BH1103" s="392"/>
      <c r="BI1103" s="392"/>
      <c r="BJ1103" s="392"/>
      <c r="BK1103" s="392"/>
      <c r="BL1103" s="392"/>
      <c r="BM1103" s="392"/>
      <c r="BN1103" s="392"/>
      <c r="BO1103" s="392"/>
      <c r="BP1103" s="392"/>
      <c r="BQ1103" s="392"/>
      <c r="BR1103" s="392"/>
      <c r="BS1103" s="392"/>
      <c r="BT1103" s="392"/>
      <c r="BU1103" s="392"/>
      <c r="BV1103" s="392"/>
      <c r="BW1103" s="392"/>
      <c r="BX1103" s="392"/>
      <c r="BY1103" s="392"/>
    </row>
    <row r="1104" s="211" customFormat="true" ht="15" customHeight="true" x14ac:dyDescent="0.2">
      <c r="BA1104" s="392"/>
      <c r="BB1104" s="238"/>
      <c r="BC1104" s="392"/>
      <c r="BD1104" s="392"/>
      <c r="BE1104" s="392"/>
      <c r="BF1104" s="392"/>
      <c r="BG1104" s="392"/>
      <c r="BH1104" s="392"/>
      <c r="BI1104" s="392"/>
      <c r="BJ1104" s="392"/>
      <c r="BK1104" s="392"/>
      <c r="BL1104" s="392"/>
      <c r="BM1104" s="392"/>
      <c r="BN1104" s="392"/>
      <c r="BO1104" s="392"/>
      <c r="BP1104" s="392"/>
      <c r="BQ1104" s="392"/>
      <c r="BR1104" s="392"/>
      <c r="BS1104" s="392"/>
      <c r="BT1104" s="392"/>
      <c r="BU1104" s="392"/>
      <c r="BV1104" s="392"/>
      <c r="BW1104" s="392"/>
      <c r="BX1104" s="392"/>
      <c r="BY1104" s="392"/>
    </row>
    <row r="1105" s="211" customFormat="true" ht="15" customHeight="true" x14ac:dyDescent="0.2">
      <c r="BA1105" s="392"/>
      <c r="BB1105" s="238"/>
      <c r="BC1105" s="392"/>
      <c r="BD1105" s="392"/>
      <c r="BE1105" s="392"/>
      <c r="BF1105" s="392"/>
      <c r="BG1105" s="392"/>
      <c r="BH1105" s="392"/>
      <c r="BI1105" s="392"/>
      <c r="BJ1105" s="392"/>
      <c r="BK1105" s="392"/>
      <c r="BL1105" s="392"/>
      <c r="BM1105" s="392"/>
      <c r="BN1105" s="392"/>
      <c r="BO1105" s="392"/>
      <c r="BP1105" s="392"/>
      <c r="BQ1105" s="392"/>
      <c r="BR1105" s="392"/>
      <c r="BS1105" s="392"/>
      <c r="BT1105" s="392"/>
      <c r="BU1105" s="392"/>
      <c r="BV1105" s="392"/>
      <c r="BW1105" s="392"/>
      <c r="BX1105" s="392"/>
      <c r="BY1105" s="392"/>
    </row>
    <row r="1106" s="211" customFormat="true" ht="15" customHeight="true" x14ac:dyDescent="0.2">
      <c r="BA1106" s="392"/>
      <c r="BB1106" s="238"/>
      <c r="BC1106" s="392"/>
      <c r="BD1106" s="392"/>
      <c r="BE1106" s="392"/>
      <c r="BF1106" s="392"/>
      <c r="BG1106" s="392"/>
      <c r="BH1106" s="392"/>
      <c r="BI1106" s="392"/>
      <c r="BJ1106" s="392"/>
      <c r="BK1106" s="392"/>
      <c r="BL1106" s="392"/>
      <c r="BM1106" s="392"/>
      <c r="BN1106" s="392"/>
      <c r="BO1106" s="392"/>
      <c r="BP1106" s="392"/>
      <c r="BQ1106" s="392"/>
      <c r="BR1106" s="392"/>
      <c r="BS1106" s="392"/>
      <c r="BT1106" s="392"/>
      <c r="BU1106" s="392"/>
      <c r="BV1106" s="392"/>
      <c r="BW1106" s="392"/>
      <c r="BX1106" s="392"/>
      <c r="BY1106" s="392"/>
    </row>
    <row r="1107" s="211" customFormat="true" ht="15" customHeight="true" x14ac:dyDescent="0.2">
      <c r="BA1107" s="392"/>
      <c r="BB1107" s="238"/>
      <c r="BC1107" s="392"/>
      <c r="BD1107" s="392"/>
      <c r="BE1107" s="392"/>
      <c r="BF1107" s="392"/>
      <c r="BG1107" s="392"/>
      <c r="BH1107" s="392"/>
      <c r="BI1107" s="392"/>
      <c r="BJ1107" s="392"/>
      <c r="BK1107" s="392"/>
      <c r="BL1107" s="392"/>
      <c r="BM1107" s="392"/>
      <c r="BN1107" s="392"/>
      <c r="BO1107" s="392"/>
      <c r="BP1107" s="392"/>
      <c r="BQ1107" s="392"/>
      <c r="BR1107" s="392"/>
      <c r="BS1107" s="392"/>
      <c r="BT1107" s="392"/>
      <c r="BU1107" s="392"/>
      <c r="BV1107" s="392"/>
      <c r="BW1107" s="392"/>
      <c r="BX1107" s="392"/>
      <c r="BY1107" s="392"/>
    </row>
    <row r="1108" s="211" customFormat="true" ht="15" customHeight="true" x14ac:dyDescent="0.2">
      <c r="BA1108" s="392"/>
      <c r="BB1108" s="238"/>
      <c r="BC1108" s="392"/>
      <c r="BD1108" s="392"/>
      <c r="BE1108" s="392"/>
      <c r="BF1108" s="392"/>
      <c r="BG1108" s="392"/>
      <c r="BH1108" s="392"/>
      <c r="BI1108" s="392"/>
      <c r="BJ1108" s="392"/>
      <c r="BK1108" s="392"/>
      <c r="BL1108" s="392"/>
      <c r="BM1108" s="392"/>
      <c r="BN1108" s="392"/>
      <c r="BO1108" s="392"/>
      <c r="BP1108" s="392"/>
      <c r="BQ1108" s="392"/>
      <c r="BR1108" s="392"/>
      <c r="BS1108" s="392"/>
      <c r="BT1108" s="392"/>
      <c r="BU1108" s="392"/>
      <c r="BV1108" s="392"/>
      <c r="BW1108" s="392"/>
      <c r="BX1108" s="392"/>
      <c r="BY1108" s="392"/>
    </row>
    <row r="1109" s="211" customFormat="true" ht="15" customHeight="true" x14ac:dyDescent="0.2">
      <c r="BA1109" s="392"/>
      <c r="BB1109" s="238"/>
      <c r="BC1109" s="392"/>
      <c r="BD1109" s="392"/>
      <c r="BE1109" s="392"/>
      <c r="BF1109" s="392"/>
      <c r="BG1109" s="392"/>
      <c r="BH1109" s="392"/>
      <c r="BI1109" s="392"/>
      <c r="BJ1109" s="392"/>
      <c r="BK1109" s="392"/>
      <c r="BL1109" s="392"/>
      <c r="BM1109" s="392"/>
      <c r="BN1109" s="392"/>
      <c r="BO1109" s="392"/>
      <c r="BP1109" s="392"/>
      <c r="BQ1109" s="392"/>
      <c r="BR1109" s="392"/>
      <c r="BS1109" s="392"/>
      <c r="BT1109" s="392"/>
      <c r="BU1109" s="392"/>
      <c r="BV1109" s="392"/>
      <c r="BW1109" s="392"/>
      <c r="BX1109" s="392"/>
      <c r="BY1109" s="392"/>
    </row>
    <row r="1110" s="211" customFormat="true" ht="15" customHeight="true" x14ac:dyDescent="0.2">
      <c r="BA1110" s="392"/>
      <c r="BB1110" s="238"/>
      <c r="BC1110" s="392"/>
      <c r="BD1110" s="392"/>
      <c r="BE1110" s="392"/>
      <c r="BF1110" s="392"/>
      <c r="BG1110" s="392"/>
      <c r="BH1110" s="392"/>
      <c r="BI1110" s="392"/>
      <c r="BJ1110" s="392"/>
      <c r="BK1110" s="392"/>
      <c r="BL1110" s="392"/>
      <c r="BM1110" s="392"/>
      <c r="BN1110" s="392"/>
      <c r="BO1110" s="392"/>
      <c r="BP1110" s="392"/>
      <c r="BQ1110" s="392"/>
      <c r="BR1110" s="392"/>
      <c r="BS1110" s="392"/>
      <c r="BT1110" s="392"/>
      <c r="BU1110" s="392"/>
      <c r="BV1110" s="392"/>
      <c r="BW1110" s="392"/>
      <c r="BX1110" s="392"/>
      <c r="BY1110" s="392"/>
    </row>
    <row r="1111" s="211" customFormat="true" ht="15" customHeight="true" x14ac:dyDescent="0.2">
      <c r="BA1111" s="392"/>
      <c r="BB1111" s="238"/>
      <c r="BC1111" s="392"/>
      <c r="BD1111" s="392"/>
      <c r="BE1111" s="392"/>
      <c r="BF1111" s="392"/>
      <c r="BG1111" s="392"/>
      <c r="BH1111" s="392"/>
      <c r="BI1111" s="392"/>
      <c r="BJ1111" s="392"/>
      <c r="BK1111" s="392"/>
      <c r="BL1111" s="392"/>
      <c r="BM1111" s="392"/>
      <c r="BN1111" s="392"/>
      <c r="BO1111" s="392"/>
      <c r="BP1111" s="392"/>
      <c r="BQ1111" s="392"/>
      <c r="BR1111" s="392"/>
      <c r="BS1111" s="392"/>
      <c r="BT1111" s="392"/>
      <c r="BU1111" s="392"/>
      <c r="BV1111" s="392"/>
      <c r="BW1111" s="392"/>
      <c r="BX1111" s="392"/>
      <c r="BY1111" s="392"/>
    </row>
    <row r="1112" s="211" customFormat="true" ht="15" customHeight="true" x14ac:dyDescent="0.2">
      <c r="BA1112" s="392"/>
      <c r="BB1112" s="238"/>
      <c r="BC1112" s="392"/>
      <c r="BD1112" s="392"/>
      <c r="BE1112" s="392"/>
      <c r="BF1112" s="392"/>
      <c r="BG1112" s="392"/>
      <c r="BH1112" s="392"/>
      <c r="BI1112" s="392"/>
      <c r="BJ1112" s="392"/>
      <c r="BK1112" s="392"/>
      <c r="BL1112" s="392"/>
      <c r="BM1112" s="392"/>
      <c r="BN1112" s="392"/>
      <c r="BO1112" s="392"/>
      <c r="BP1112" s="392"/>
      <c r="BQ1112" s="392"/>
      <c r="BR1112" s="392"/>
      <c r="BS1112" s="392"/>
      <c r="BT1112" s="392"/>
      <c r="BU1112" s="392"/>
      <c r="BV1112" s="392"/>
      <c r="BW1112" s="392"/>
      <c r="BX1112" s="392"/>
      <c r="BY1112" s="392"/>
    </row>
    <row r="1113" s="211" customFormat="true" ht="15" customHeight="true" x14ac:dyDescent="0.2">
      <c r="BA1113" s="392"/>
      <c r="BB1113" s="238"/>
      <c r="BC1113" s="392"/>
      <c r="BD1113" s="392"/>
      <c r="BE1113" s="392"/>
      <c r="BF1113" s="392"/>
      <c r="BG1113" s="392"/>
      <c r="BH1113" s="392"/>
      <c r="BI1113" s="392"/>
      <c r="BJ1113" s="392"/>
      <c r="BK1113" s="392"/>
      <c r="BL1113" s="392"/>
      <c r="BM1113" s="392"/>
      <c r="BN1113" s="392"/>
      <c r="BO1113" s="392"/>
      <c r="BP1113" s="392"/>
      <c r="BQ1113" s="392"/>
      <c r="BR1113" s="392"/>
      <c r="BS1113" s="392"/>
      <c r="BT1113" s="392"/>
      <c r="BU1113" s="392"/>
      <c r="BV1113" s="392"/>
      <c r="BW1113" s="392"/>
      <c r="BX1113" s="392"/>
      <c r="BY1113" s="392"/>
    </row>
    <row r="1114" s="672" customFormat="true" ht="17.1" customHeight="true" x14ac:dyDescent="0.2">
      <c r="A1114" s="691"/>
      <c r="B1114" s="686"/>
      <c r="C1114" s="687"/>
      <c r="D1114" s="687"/>
      <c r="E1114" s="687"/>
      <c r="F1114" s="687"/>
      <c r="G1114" s="687"/>
      <c r="H1114" s="687"/>
      <c r="I1114" s="687"/>
      <c r="J1114" s="687"/>
      <c r="K1114" s="687"/>
      <c r="L1114" s="687"/>
      <c r="M1114" s="687"/>
      <c r="N1114" s="687"/>
      <c r="O1114" s="687"/>
      <c r="P1114" s="687"/>
      <c r="Q1114" s="687"/>
      <c r="R1114" s="687"/>
      <c r="S1114" s="687"/>
      <c r="T1114" s="687"/>
      <c r="U1114" s="687"/>
      <c r="V1114" s="687"/>
      <c r="W1114" s="687"/>
      <c r="X1114" s="687"/>
      <c r="Y1114" s="687"/>
      <c r="Z1114" s="687"/>
      <c r="AA1114" s="687"/>
      <c r="AB1114" s="687"/>
      <c r="BA1114" s="392"/>
      <c r="BB1114" s="238"/>
      <c r="BC1114" s="392"/>
      <c r="BD1114" s="392"/>
      <c r="BE1114" s="392"/>
      <c r="BF1114" s="392"/>
      <c r="BG1114" s="392"/>
      <c r="BH1114" s="392"/>
      <c r="BI1114" s="392"/>
      <c r="BJ1114" s="392"/>
      <c r="BK1114" s="392"/>
      <c r="BL1114" s="392"/>
      <c r="BM1114" s="392"/>
      <c r="BN1114" s="392"/>
      <c r="BO1114" s="392"/>
      <c r="BP1114" s="392"/>
      <c r="BQ1114" s="392"/>
      <c r="BR1114" s="392"/>
      <c r="BS1114" s="392"/>
      <c r="BT1114" s="392"/>
      <c r="BU1114" s="392"/>
      <c r="BV1114" s="392"/>
      <c r="BW1114" s="392"/>
      <c r="BX1114" s="392"/>
      <c r="BY1114" s="392"/>
      <c r="BZ1114" s="211"/>
      <c r="CA1114" s="211"/>
      <c r="CB1114" s="211"/>
      <c r="CC1114" s="211"/>
      <c r="CD1114" s="211"/>
      <c r="CE1114" s="211"/>
      <c r="CF1114" s="211"/>
      <c r="CG1114" s="211"/>
      <c r="CH1114" s="211"/>
      <c r="CI1114" s="211"/>
      <c r="CJ1114" s="211"/>
      <c r="CK1114" s="211"/>
      <c r="CL1114" s="211"/>
      <c r="CM1114" s="211"/>
      <c r="CN1114" s="211"/>
      <c r="CO1114" s="211"/>
      <c r="CP1114" s="211"/>
      <c r="CQ1114" s="211"/>
      <c r="CR1114" s="211"/>
      <c r="CS1114" s="211"/>
      <c r="CT1114" s="211"/>
      <c r="CU1114" s="211"/>
      <c r="CV1114" s="211"/>
      <c r="CW1114" s="211"/>
      <c r="CX1114" s="211"/>
      <c r="CY1114" s="211"/>
      <c r="CZ1114" s="211"/>
    </row>
    <row r="1115" s="672" customFormat="true" ht="17.1" customHeight="true" x14ac:dyDescent="0.2">
      <c r="A1115" s="691"/>
      <c r="B1115" s="686"/>
      <c r="C1115" s="687"/>
      <c r="D1115" s="687"/>
      <c r="E1115" s="687"/>
      <c r="F1115" s="687"/>
      <c r="G1115" s="687"/>
      <c r="H1115" s="687"/>
      <c r="I1115" s="687"/>
      <c r="J1115" s="687"/>
      <c r="K1115" s="687"/>
      <c r="L1115" s="687"/>
      <c r="M1115" s="687"/>
      <c r="N1115" s="687"/>
      <c r="O1115" s="687"/>
      <c r="P1115" s="687"/>
      <c r="Q1115" s="687"/>
      <c r="R1115" s="687"/>
      <c r="S1115" s="687"/>
      <c r="T1115" s="687"/>
      <c r="U1115" s="687"/>
      <c r="V1115" s="687"/>
      <c r="W1115" s="687"/>
      <c r="X1115" s="687"/>
      <c r="Y1115" s="687"/>
      <c r="Z1115" s="687"/>
      <c r="AA1115" s="687"/>
      <c r="AB1115" s="687"/>
      <c r="BA1115" s="392"/>
      <c r="BB1115" s="238"/>
      <c r="BC1115" s="392"/>
      <c r="BD1115" s="392"/>
      <c r="BE1115" s="392"/>
      <c r="BF1115" s="392"/>
      <c r="BG1115" s="392"/>
      <c r="BH1115" s="392"/>
      <c r="BI1115" s="392"/>
      <c r="BJ1115" s="392"/>
      <c r="BK1115" s="392"/>
      <c r="BL1115" s="392"/>
      <c r="BM1115" s="392"/>
      <c r="BN1115" s="392"/>
      <c r="BO1115" s="392"/>
      <c r="BP1115" s="392"/>
      <c r="BQ1115" s="392"/>
      <c r="BR1115" s="392"/>
      <c r="BS1115" s="392"/>
      <c r="BT1115" s="392"/>
      <c r="BU1115" s="392"/>
      <c r="BV1115" s="392"/>
      <c r="BW1115" s="392"/>
      <c r="BX1115" s="392"/>
      <c r="BY1115" s="392"/>
      <c r="BZ1115" s="211"/>
      <c r="CA1115" s="211"/>
      <c r="CB1115" s="211"/>
      <c r="CC1115" s="211"/>
      <c r="CD1115" s="211"/>
      <c r="CE1115" s="211"/>
      <c r="CF1115" s="211"/>
      <c r="CG1115" s="211"/>
      <c r="CH1115" s="211"/>
      <c r="CI1115" s="211"/>
      <c r="CJ1115" s="211"/>
      <c r="CK1115" s="211"/>
      <c r="CL1115" s="211"/>
      <c r="CM1115" s="211"/>
      <c r="CN1115" s="211"/>
      <c r="CO1115" s="211"/>
      <c r="CP1115" s="211"/>
      <c r="CQ1115" s="211"/>
      <c r="CR1115" s="211"/>
      <c r="CS1115" s="211"/>
      <c r="CT1115" s="211"/>
      <c r="CU1115" s="211"/>
      <c r="CV1115" s="211"/>
      <c r="CW1115" s="211"/>
      <c r="CX1115" s="211"/>
      <c r="CY1115" s="211"/>
      <c r="CZ1115" s="211"/>
    </row>
    <row r="1116" s="672" customFormat="true" ht="17.1" customHeight="true" x14ac:dyDescent="0.2">
      <c r="A1116" s="691"/>
      <c r="B1116" s="686"/>
      <c r="C1116" s="687"/>
      <c r="D1116" s="687"/>
      <c r="E1116" s="687"/>
      <c r="F1116" s="687"/>
      <c r="G1116" s="687"/>
      <c r="H1116" s="687"/>
      <c r="I1116" s="687"/>
      <c r="J1116" s="687"/>
      <c r="K1116" s="687"/>
      <c r="L1116" s="687"/>
      <c r="M1116" s="687"/>
      <c r="N1116" s="687"/>
      <c r="O1116" s="687"/>
      <c r="P1116" s="687"/>
      <c r="Q1116" s="687"/>
      <c r="R1116" s="687"/>
      <c r="S1116" s="687"/>
      <c r="T1116" s="687"/>
      <c r="U1116" s="687"/>
      <c r="V1116" s="687"/>
      <c r="W1116" s="687"/>
      <c r="X1116" s="687"/>
      <c r="Y1116" s="687"/>
      <c r="Z1116" s="687"/>
      <c r="AA1116" s="687"/>
      <c r="AB1116" s="687"/>
      <c r="BA1116" s="392"/>
      <c r="BB1116" s="238"/>
      <c r="BC1116" s="392"/>
      <c r="BD1116" s="392"/>
      <c r="BE1116" s="392"/>
      <c r="BF1116" s="392"/>
      <c r="BG1116" s="392"/>
      <c r="BH1116" s="392"/>
      <c r="BI1116" s="392"/>
      <c r="BJ1116" s="392"/>
      <c r="BK1116" s="392"/>
      <c r="BL1116" s="392"/>
      <c r="BM1116" s="392"/>
      <c r="BN1116" s="392"/>
      <c r="BO1116" s="392"/>
      <c r="BP1116" s="392"/>
      <c r="BQ1116" s="392"/>
      <c r="BR1116" s="392"/>
      <c r="BS1116" s="392"/>
      <c r="BT1116" s="392"/>
      <c r="BU1116" s="392"/>
      <c r="BV1116" s="392"/>
      <c r="BW1116" s="392"/>
      <c r="BX1116" s="392"/>
      <c r="BY1116" s="392"/>
      <c r="BZ1116" s="211"/>
      <c r="CA1116" s="211"/>
      <c r="CB1116" s="211"/>
      <c r="CC1116" s="211"/>
      <c r="CD1116" s="211"/>
      <c r="CE1116" s="211"/>
      <c r="CF1116" s="211"/>
      <c r="CG1116" s="211"/>
      <c r="CH1116" s="211"/>
      <c r="CI1116" s="211"/>
      <c r="CJ1116" s="211"/>
      <c r="CK1116" s="211"/>
      <c r="CL1116" s="211"/>
      <c r="CM1116" s="211"/>
      <c r="CN1116" s="211"/>
      <c r="CO1116" s="211"/>
      <c r="CP1116" s="211"/>
      <c r="CQ1116" s="211"/>
      <c r="CR1116" s="211"/>
      <c r="CS1116" s="211"/>
      <c r="CT1116" s="211"/>
      <c r="CU1116" s="211"/>
      <c r="CV1116" s="211"/>
      <c r="CW1116" s="211"/>
      <c r="CX1116" s="211"/>
      <c r="CY1116" s="211"/>
      <c r="CZ1116" s="211"/>
    </row>
    <row r="1117" s="672" customFormat="true" ht="17.1" customHeight="true" x14ac:dyDescent="0.2">
      <c r="A1117" s="692"/>
      <c r="B1117" s="688"/>
      <c r="C1117" s="689"/>
      <c r="D1117" s="689"/>
      <c r="E1117" s="689"/>
      <c r="F1117" s="689"/>
      <c r="G1117" s="689"/>
      <c r="H1117" s="689"/>
      <c r="I1117" s="689"/>
      <c r="J1117" s="689"/>
      <c r="K1117" s="689"/>
      <c r="L1117" s="689"/>
      <c r="M1117" s="689"/>
      <c r="N1117" s="689"/>
      <c r="O1117" s="689"/>
      <c r="P1117" s="689"/>
      <c r="Q1117" s="689"/>
      <c r="R1117" s="689"/>
      <c r="S1117" s="689"/>
      <c r="T1117" s="689"/>
      <c r="U1117" s="689"/>
      <c r="V1117" s="689"/>
      <c r="W1117" s="689"/>
      <c r="X1117" s="689"/>
      <c r="Y1117" s="689"/>
      <c r="Z1117" s="689"/>
      <c r="AA1117" s="689"/>
      <c r="AB1117" s="689"/>
      <c r="BA1117" s="392"/>
      <c r="BB1117" s="238"/>
      <c r="BC1117" s="392"/>
      <c r="BD1117" s="392"/>
      <c r="BE1117" s="392"/>
      <c r="BF1117" s="392"/>
      <c r="BG1117" s="392"/>
      <c r="BH1117" s="392"/>
      <c r="BI1117" s="392"/>
      <c r="BJ1117" s="392"/>
      <c r="BK1117" s="392"/>
      <c r="BL1117" s="392"/>
      <c r="BM1117" s="392"/>
      <c r="BN1117" s="392"/>
      <c r="BO1117" s="392"/>
      <c r="BP1117" s="392"/>
      <c r="BQ1117" s="392"/>
      <c r="BR1117" s="392"/>
      <c r="BS1117" s="392"/>
      <c r="BT1117" s="392"/>
      <c r="BU1117" s="392"/>
      <c r="BV1117" s="392"/>
      <c r="BW1117" s="392"/>
      <c r="BX1117" s="392"/>
      <c r="BY1117" s="392"/>
      <c r="BZ1117" s="211"/>
      <c r="CA1117" s="211"/>
      <c r="CB1117" s="211"/>
      <c r="CC1117" s="211"/>
      <c r="CD1117" s="211"/>
      <c r="CE1117" s="211"/>
      <c r="CF1117" s="211"/>
      <c r="CG1117" s="211"/>
      <c r="CH1117" s="211"/>
      <c r="CI1117" s="211"/>
      <c r="CJ1117" s="211"/>
      <c r="CK1117" s="211"/>
      <c r="CL1117" s="211"/>
      <c r="CM1117" s="211"/>
      <c r="CN1117" s="211"/>
      <c r="CO1117" s="211"/>
      <c r="CP1117" s="211"/>
      <c r="CQ1117" s="211"/>
      <c r="CR1117" s="211"/>
      <c r="CS1117" s="211"/>
      <c r="CT1117" s="211"/>
      <c r="CU1117" s="211"/>
      <c r="CV1117" s="211"/>
      <c r="CW1117" s="211"/>
      <c r="CX1117" s="211"/>
      <c r="CY1117" s="211"/>
      <c r="CZ1117" s="211"/>
    </row>
    <row r="1118" s="211" customFormat="true" ht="15" customHeight="true" x14ac:dyDescent="0.2">
      <c r="BA1118" s="392"/>
      <c r="BB1118" s="238"/>
      <c r="BC1118" s="392"/>
      <c r="BD1118" s="392"/>
      <c r="BE1118" s="392"/>
      <c r="BF1118" s="392"/>
      <c r="BG1118" s="392"/>
      <c r="BH1118" s="392"/>
      <c r="BI1118" s="392"/>
      <c r="BJ1118" s="392"/>
      <c r="BK1118" s="392"/>
      <c r="BL1118" s="392"/>
      <c r="BM1118" s="392"/>
      <c r="BN1118" s="392"/>
      <c r="BO1118" s="392"/>
      <c r="BP1118" s="392"/>
      <c r="BQ1118" s="392"/>
      <c r="BR1118" s="392"/>
      <c r="BS1118" s="392"/>
      <c r="BT1118" s="392"/>
      <c r="BU1118" s="392"/>
      <c r="BV1118" s="392"/>
      <c r="BW1118" s="392"/>
      <c r="BX1118" s="392"/>
      <c r="BY1118" s="392"/>
    </row>
    <row r="1119" s="211" customFormat="true" ht="15" customHeight="true" x14ac:dyDescent="0.2">
      <c r="BA1119" s="392"/>
      <c r="BB1119" s="238"/>
      <c r="BC1119" s="392"/>
      <c r="BD1119" s="392"/>
      <c r="BE1119" s="392"/>
      <c r="BF1119" s="392"/>
      <c r="BG1119" s="392"/>
      <c r="BH1119" s="392"/>
      <c r="BI1119" s="392"/>
      <c r="BJ1119" s="392"/>
      <c r="BK1119" s="392"/>
      <c r="BL1119" s="392"/>
      <c r="BM1119" s="392"/>
      <c r="BN1119" s="392"/>
      <c r="BO1119" s="392"/>
      <c r="BP1119" s="392"/>
      <c r="BQ1119" s="392"/>
      <c r="BR1119" s="392"/>
      <c r="BS1119" s="392"/>
      <c r="BT1119" s="392"/>
      <c r="BU1119" s="392"/>
      <c r="BV1119" s="392"/>
      <c r="BW1119" s="392"/>
      <c r="BX1119" s="392"/>
      <c r="BY1119" s="392"/>
    </row>
    <row r="1120" s="211" customFormat="true" ht="15" customHeight="true" x14ac:dyDescent="0.2">
      <c r="BA1120" s="392"/>
      <c r="BB1120" s="238"/>
      <c r="BC1120" s="392"/>
      <c r="BD1120" s="392"/>
      <c r="BE1120" s="392"/>
      <c r="BF1120" s="392"/>
      <c r="BG1120" s="392"/>
      <c r="BH1120" s="392"/>
      <c r="BI1120" s="392"/>
      <c r="BJ1120" s="392"/>
      <c r="BK1120" s="392"/>
      <c r="BL1120" s="392"/>
      <c r="BM1120" s="392"/>
      <c r="BN1120" s="392"/>
      <c r="BO1120" s="392"/>
      <c r="BP1120" s="392"/>
      <c r="BQ1120" s="392"/>
      <c r="BR1120" s="392"/>
      <c r="BS1120" s="392"/>
      <c r="BT1120" s="392"/>
      <c r="BU1120" s="392"/>
      <c r="BV1120" s="392"/>
      <c r="BW1120" s="392"/>
      <c r="BX1120" s="392"/>
      <c r="BY1120" s="392"/>
    </row>
    <row r="1121" s="211" customFormat="true" ht="15" customHeight="true" x14ac:dyDescent="0.2">
      <c r="BA1121" s="392"/>
      <c r="BB1121" s="238"/>
      <c r="BC1121" s="392"/>
      <c r="BD1121" s="392"/>
      <c r="BE1121" s="392"/>
      <c r="BF1121" s="392"/>
      <c r="BG1121" s="392"/>
      <c r="BH1121" s="392"/>
      <c r="BI1121" s="392"/>
      <c r="BJ1121" s="392"/>
      <c r="BK1121" s="392"/>
      <c r="BL1121" s="392"/>
      <c r="BM1121" s="392"/>
      <c r="BN1121" s="392"/>
      <c r="BO1121" s="392"/>
      <c r="BP1121" s="392"/>
      <c r="BQ1121" s="392"/>
      <c r="BR1121" s="392"/>
      <c r="BS1121" s="392"/>
      <c r="BT1121" s="392"/>
      <c r="BU1121" s="392"/>
      <c r="BV1121" s="392"/>
      <c r="BW1121" s="392"/>
      <c r="BX1121" s="392"/>
      <c r="BY1121" s="392"/>
    </row>
    <row r="1122" s="211" customFormat="true" ht="15" customHeight="true" x14ac:dyDescent="0.2">
      <c r="BA1122" s="392"/>
      <c r="BB1122" s="238"/>
      <c r="BC1122" s="392"/>
      <c r="BD1122" s="392"/>
      <c r="BE1122" s="392"/>
      <c r="BF1122" s="392"/>
      <c r="BG1122" s="392"/>
      <c r="BH1122" s="392"/>
      <c r="BI1122" s="392"/>
      <c r="BJ1122" s="392"/>
      <c r="BK1122" s="392"/>
      <c r="BL1122" s="392"/>
      <c r="BM1122" s="392"/>
      <c r="BN1122" s="392"/>
      <c r="BO1122" s="392"/>
      <c r="BP1122" s="392"/>
      <c r="BQ1122" s="392"/>
      <c r="BR1122" s="392"/>
      <c r="BS1122" s="392"/>
      <c r="BT1122" s="392"/>
      <c r="BU1122" s="392"/>
      <c r="BV1122" s="392"/>
      <c r="BW1122" s="392"/>
      <c r="BX1122" s="392"/>
      <c r="BY1122" s="392"/>
    </row>
    <row r="1123" s="211" customFormat="true" ht="15" customHeight="true" x14ac:dyDescent="0.2">
      <c r="BA1123" s="392"/>
      <c r="BB1123" s="238"/>
      <c r="BC1123" s="392"/>
      <c r="BD1123" s="392"/>
      <c r="BE1123" s="392"/>
      <c r="BF1123" s="392"/>
      <c r="BG1123" s="392"/>
      <c r="BH1123" s="392"/>
      <c r="BI1123" s="392"/>
      <c r="BJ1123" s="392"/>
      <c r="BK1123" s="392"/>
      <c r="BL1123" s="392"/>
      <c r="BM1123" s="392"/>
      <c r="BN1123" s="392"/>
      <c r="BO1123" s="392"/>
      <c r="BP1123" s="392"/>
      <c r="BQ1123" s="392"/>
      <c r="BR1123" s="392"/>
      <c r="BS1123" s="392"/>
      <c r="BT1123" s="392"/>
      <c r="BU1123" s="392"/>
      <c r="BV1123" s="392"/>
      <c r="BW1123" s="392"/>
      <c r="BX1123" s="392"/>
      <c r="BY1123" s="392"/>
    </row>
    <row r="1124" s="211" customFormat="true" ht="15" customHeight="true" x14ac:dyDescent="0.2">
      <c r="BA1124" s="392"/>
      <c r="BB1124" s="238"/>
      <c r="BC1124" s="392"/>
      <c r="BD1124" s="392"/>
      <c r="BE1124" s="392"/>
      <c r="BF1124" s="392"/>
      <c r="BG1124" s="392"/>
      <c r="BH1124" s="392"/>
      <c r="BI1124" s="392"/>
      <c r="BJ1124" s="392"/>
      <c r="BK1124" s="392"/>
      <c r="BL1124" s="392"/>
      <c r="BM1124" s="392"/>
      <c r="BN1124" s="392"/>
      <c r="BO1124" s="392"/>
      <c r="BP1124" s="392"/>
      <c r="BQ1124" s="392"/>
      <c r="BR1124" s="392"/>
      <c r="BS1124" s="392"/>
      <c r="BT1124" s="392"/>
      <c r="BU1124" s="392"/>
      <c r="BV1124" s="392"/>
      <c r="BW1124" s="392"/>
      <c r="BX1124" s="392"/>
      <c r="BY1124" s="392"/>
    </row>
    <row r="1125" s="211" customFormat="true" ht="15" customHeight="true" x14ac:dyDescent="0.2">
      <c r="BA1125" s="392"/>
      <c r="BB1125" s="238"/>
      <c r="BC1125" s="392"/>
      <c r="BD1125" s="392"/>
      <c r="BE1125" s="392"/>
      <c r="BF1125" s="392"/>
      <c r="BG1125" s="392"/>
      <c r="BH1125" s="392"/>
      <c r="BI1125" s="392"/>
      <c r="BJ1125" s="392"/>
      <c r="BK1125" s="392"/>
      <c r="BL1125" s="392"/>
      <c r="BM1125" s="392"/>
      <c r="BN1125" s="392"/>
      <c r="BO1125" s="392"/>
      <c r="BP1125" s="392"/>
      <c r="BQ1125" s="392"/>
      <c r="BR1125" s="392"/>
      <c r="BS1125" s="392"/>
      <c r="BT1125" s="392"/>
      <c r="BU1125" s="392"/>
      <c r="BV1125" s="392"/>
      <c r="BW1125" s="392"/>
      <c r="BX1125" s="392"/>
      <c r="BY1125" s="392"/>
    </row>
    <row r="1126" s="211" customFormat="true" ht="15" customHeight="true" x14ac:dyDescent="0.2">
      <c r="BA1126" s="392"/>
      <c r="BB1126" s="238"/>
      <c r="BC1126" s="392"/>
      <c r="BD1126" s="392"/>
      <c r="BE1126" s="392"/>
      <c r="BF1126" s="392"/>
      <c r="BG1126" s="392"/>
      <c r="BH1126" s="392"/>
      <c r="BI1126" s="392"/>
      <c r="BJ1126" s="392"/>
      <c r="BK1126" s="392"/>
      <c r="BL1126" s="392"/>
      <c r="BM1126" s="392"/>
      <c r="BN1126" s="392"/>
      <c r="BO1126" s="392"/>
      <c r="BP1126" s="392"/>
      <c r="BQ1126" s="392"/>
      <c r="BR1126" s="392"/>
      <c r="BS1126" s="392"/>
      <c r="BT1126" s="392"/>
      <c r="BU1126" s="392"/>
      <c r="BV1126" s="392"/>
      <c r="BW1126" s="392"/>
      <c r="BX1126" s="392"/>
      <c r="BY1126" s="392"/>
    </row>
    <row r="1127" s="211" customFormat="true" ht="15" customHeight="true" x14ac:dyDescent="0.2">
      <c r="BA1127" s="392"/>
      <c r="BB1127" s="238"/>
      <c r="BC1127" s="392"/>
      <c r="BD1127" s="392"/>
      <c r="BE1127" s="392"/>
      <c r="BF1127" s="392"/>
      <c r="BG1127" s="392"/>
      <c r="BH1127" s="392"/>
      <c r="BI1127" s="392"/>
      <c r="BJ1127" s="392"/>
      <c r="BK1127" s="392"/>
      <c r="BL1127" s="392"/>
      <c r="BM1127" s="392"/>
      <c r="BN1127" s="392"/>
      <c r="BO1127" s="392"/>
      <c r="BP1127" s="392"/>
      <c r="BQ1127" s="392"/>
      <c r="BR1127" s="392"/>
      <c r="BS1127" s="392"/>
      <c r="BT1127" s="392"/>
      <c r="BU1127" s="392"/>
      <c r="BV1127" s="392"/>
      <c r="BW1127" s="392"/>
      <c r="BX1127" s="392"/>
      <c r="BY1127" s="392"/>
    </row>
    <row r="1128" s="211" customFormat="true" ht="15" customHeight="true" x14ac:dyDescent="0.2">
      <c r="BA1128" s="392"/>
      <c r="BB1128" s="238"/>
      <c r="BC1128" s="392"/>
      <c r="BD1128" s="392"/>
      <c r="BE1128" s="392"/>
      <c r="BF1128" s="392"/>
      <c r="BG1128" s="392"/>
      <c r="BH1128" s="392"/>
      <c r="BI1128" s="392"/>
      <c r="BJ1128" s="392"/>
      <c r="BK1128" s="392"/>
      <c r="BL1128" s="392"/>
      <c r="BM1128" s="392"/>
      <c r="BN1128" s="392"/>
      <c r="BO1128" s="392"/>
      <c r="BP1128" s="392"/>
      <c r="BQ1128" s="392"/>
      <c r="BR1128" s="392"/>
      <c r="BS1128" s="392"/>
      <c r="BT1128" s="392"/>
      <c r="BU1128" s="392"/>
      <c r="BV1128" s="392"/>
      <c r="BW1128" s="392"/>
      <c r="BX1128" s="392"/>
      <c r="BY1128" s="392"/>
    </row>
    <row r="1129" s="211" customFormat="true" ht="15" customHeight="true" x14ac:dyDescent="0.2">
      <c r="BA1129" s="392"/>
      <c r="BB1129" s="238"/>
      <c r="BC1129" s="392"/>
      <c r="BD1129" s="392"/>
      <c r="BE1129" s="392"/>
      <c r="BF1129" s="392"/>
      <c r="BG1129" s="392"/>
      <c r="BH1129" s="392"/>
      <c r="BI1129" s="392"/>
      <c r="BJ1129" s="392"/>
      <c r="BK1129" s="392"/>
      <c r="BL1129" s="392"/>
      <c r="BM1129" s="392"/>
      <c r="BN1129" s="392"/>
      <c r="BO1129" s="392"/>
      <c r="BP1129" s="392"/>
      <c r="BQ1129" s="392"/>
      <c r="BR1129" s="392"/>
      <c r="BS1129" s="392"/>
      <c r="BT1129" s="392"/>
      <c r="BU1129" s="392"/>
      <c r="BV1129" s="392"/>
      <c r="BW1129" s="392"/>
      <c r="BX1129" s="392"/>
      <c r="BY1129" s="392"/>
    </row>
    <row r="1130" s="211" customFormat="true" ht="15" customHeight="true" x14ac:dyDescent="0.2">
      <c r="BA1130" s="392"/>
      <c r="BB1130" s="238"/>
      <c r="BC1130" s="392"/>
      <c r="BD1130" s="392"/>
      <c r="BE1130" s="392"/>
      <c r="BF1130" s="392"/>
      <c r="BG1130" s="392"/>
      <c r="BH1130" s="392"/>
      <c r="BI1130" s="392"/>
      <c r="BJ1130" s="392"/>
      <c r="BK1130" s="392"/>
      <c r="BL1130" s="392"/>
      <c r="BM1130" s="392"/>
      <c r="BN1130" s="392"/>
      <c r="BO1130" s="392"/>
      <c r="BP1130" s="392"/>
      <c r="BQ1130" s="392"/>
      <c r="BR1130" s="392"/>
      <c r="BS1130" s="392"/>
      <c r="BT1130" s="392"/>
      <c r="BU1130" s="392"/>
      <c r="BV1130" s="392"/>
      <c r="BW1130" s="392"/>
      <c r="BX1130" s="392"/>
      <c r="BY1130" s="392"/>
    </row>
    <row r="1131" s="211" customFormat="true" ht="15" customHeight="true" x14ac:dyDescent="0.2">
      <c r="BA1131" s="392"/>
      <c r="BB1131" s="238"/>
      <c r="BC1131" s="392"/>
      <c r="BD1131" s="392"/>
      <c r="BE1131" s="392"/>
      <c r="BF1131" s="392"/>
      <c r="BG1131" s="392"/>
      <c r="BH1131" s="392"/>
      <c r="BI1131" s="392"/>
      <c r="BJ1131" s="392"/>
      <c r="BK1131" s="392"/>
      <c r="BL1131" s="392"/>
      <c r="BM1131" s="392"/>
      <c r="BN1131" s="392"/>
      <c r="BO1131" s="392"/>
      <c r="BP1131" s="392"/>
      <c r="BQ1131" s="392"/>
      <c r="BR1131" s="392"/>
      <c r="BS1131" s="392"/>
      <c r="BT1131" s="392"/>
      <c r="BU1131" s="392"/>
      <c r="BV1131" s="392"/>
      <c r="BW1131" s="392"/>
      <c r="BX1131" s="392"/>
      <c r="BY1131" s="392"/>
    </row>
    <row r="1132" s="211" customFormat="true" ht="15" customHeight="true" x14ac:dyDescent="0.2">
      <c r="BA1132" s="392"/>
      <c r="BB1132" s="238"/>
      <c r="BC1132" s="392"/>
      <c r="BD1132" s="392"/>
      <c r="BE1132" s="392"/>
      <c r="BF1132" s="392"/>
      <c r="BG1132" s="392"/>
      <c r="BH1132" s="392"/>
      <c r="BI1132" s="392"/>
      <c r="BJ1132" s="392"/>
      <c r="BK1132" s="392"/>
      <c r="BL1132" s="392"/>
      <c r="BM1132" s="392"/>
      <c r="BN1132" s="392"/>
      <c r="BO1132" s="392"/>
      <c r="BP1132" s="392"/>
      <c r="BQ1132" s="392"/>
      <c r="BR1132" s="392"/>
      <c r="BS1132" s="392"/>
      <c r="BT1132" s="392"/>
      <c r="BU1132" s="392"/>
      <c r="BV1132" s="392"/>
      <c r="BW1132" s="392"/>
      <c r="BX1132" s="392"/>
      <c r="BY1132" s="392"/>
    </row>
    <row r="1133" s="211" customFormat="true" ht="15" customHeight="true" x14ac:dyDescent="0.2">
      <c r="BA1133" s="392"/>
      <c r="BB1133" s="238"/>
      <c r="BC1133" s="392"/>
      <c r="BD1133" s="392"/>
      <c r="BE1133" s="392"/>
      <c r="BF1133" s="392"/>
      <c r="BG1133" s="392"/>
      <c r="BH1133" s="392"/>
      <c r="BI1133" s="392"/>
      <c r="BJ1133" s="392"/>
      <c r="BK1133" s="392"/>
      <c r="BL1133" s="392"/>
      <c r="BM1133" s="392"/>
      <c r="BN1133" s="392"/>
      <c r="BO1133" s="392"/>
      <c r="BP1133" s="392"/>
      <c r="BQ1133" s="392"/>
      <c r="BR1133" s="392"/>
      <c r="BS1133" s="392"/>
      <c r="BT1133" s="392"/>
      <c r="BU1133" s="392"/>
      <c r="BV1133" s="392"/>
      <c r="BW1133" s="392"/>
      <c r="BX1133" s="392"/>
      <c r="BY1133" s="392"/>
    </row>
    <row r="1134" s="211" customFormat="true" ht="15" customHeight="true" x14ac:dyDescent="0.2">
      <c r="BA1134" s="392"/>
      <c r="BB1134" s="238"/>
      <c r="BC1134" s="392"/>
      <c r="BD1134" s="392"/>
      <c r="BE1134" s="392"/>
      <c r="BF1134" s="392"/>
      <c r="BG1134" s="392"/>
      <c r="BH1134" s="392"/>
      <c r="BI1134" s="392"/>
      <c r="BJ1134" s="392"/>
      <c r="BK1134" s="392"/>
      <c r="BL1134" s="392"/>
      <c r="BM1134" s="392"/>
      <c r="BN1134" s="392"/>
      <c r="BO1134" s="392"/>
      <c r="BP1134" s="392"/>
      <c r="BQ1134" s="392"/>
      <c r="BR1134" s="392"/>
      <c r="BS1134" s="392"/>
      <c r="BT1134" s="392"/>
      <c r="BU1134" s="392"/>
      <c r="BV1134" s="392"/>
      <c r="BW1134" s="392"/>
      <c r="BX1134" s="392"/>
      <c r="BY1134" s="392"/>
    </row>
    <row r="1135" s="211" customFormat="true" ht="15" customHeight="true" x14ac:dyDescent="0.2">
      <c r="BA1135" s="392"/>
      <c r="BB1135" s="238"/>
      <c r="BC1135" s="392"/>
      <c r="BD1135" s="392"/>
      <c r="BE1135" s="392"/>
      <c r="BF1135" s="392"/>
      <c r="BG1135" s="392"/>
      <c r="BH1135" s="392"/>
      <c r="BI1135" s="392"/>
      <c r="BJ1135" s="392"/>
      <c r="BK1135" s="392"/>
      <c r="BL1135" s="392"/>
      <c r="BM1135" s="392"/>
      <c r="BN1135" s="392"/>
      <c r="BO1135" s="392"/>
      <c r="BP1135" s="392"/>
      <c r="BQ1135" s="392"/>
      <c r="BR1135" s="392"/>
      <c r="BS1135" s="392"/>
      <c r="BT1135" s="392"/>
      <c r="BU1135" s="392"/>
      <c r="BV1135" s="392"/>
      <c r="BW1135" s="392"/>
      <c r="BX1135" s="392"/>
      <c r="BY1135" s="392"/>
    </row>
    <row r="1136" s="211" customFormat="true" ht="15" customHeight="true" x14ac:dyDescent="0.2">
      <c r="BA1136" s="392"/>
      <c r="BB1136" s="238"/>
      <c r="BC1136" s="392"/>
      <c r="BD1136" s="392"/>
      <c r="BE1136" s="392"/>
      <c r="BF1136" s="392"/>
      <c r="BG1136" s="392"/>
      <c r="BH1136" s="392"/>
      <c r="BI1136" s="392"/>
      <c r="BJ1136" s="392"/>
      <c r="BK1136" s="392"/>
      <c r="BL1136" s="392"/>
      <c r="BM1136" s="392"/>
      <c r="BN1136" s="392"/>
      <c r="BO1136" s="392"/>
      <c r="BP1136" s="392"/>
      <c r="BQ1136" s="392"/>
      <c r="BR1136" s="392"/>
      <c r="BS1136" s="392"/>
      <c r="BT1136" s="392"/>
      <c r="BU1136" s="392"/>
      <c r="BV1136" s="392"/>
      <c r="BW1136" s="392"/>
      <c r="BX1136" s="392"/>
      <c r="BY1136" s="392"/>
    </row>
    <row r="1137" s="211" customFormat="true" ht="15" customHeight="true" x14ac:dyDescent="0.2">
      <c r="BA1137" s="392"/>
      <c r="BB1137" s="238"/>
      <c r="BC1137" s="392"/>
      <c r="BD1137" s="392"/>
      <c r="BE1137" s="392"/>
      <c r="BF1137" s="392"/>
      <c r="BG1137" s="392"/>
      <c r="BH1137" s="392"/>
      <c r="BI1137" s="392"/>
      <c r="BJ1137" s="392"/>
      <c r="BK1137" s="392"/>
      <c r="BL1137" s="392"/>
      <c r="BM1137" s="392"/>
      <c r="BN1137" s="392"/>
      <c r="BO1137" s="392"/>
      <c r="BP1137" s="392"/>
      <c r="BQ1137" s="392"/>
      <c r="BR1137" s="392"/>
      <c r="BS1137" s="392"/>
      <c r="BT1137" s="392"/>
      <c r="BU1137" s="392"/>
      <c r="BV1137" s="392"/>
      <c r="BW1137" s="392"/>
      <c r="BX1137" s="392"/>
      <c r="BY1137" s="392"/>
    </row>
    <row r="1138" s="211" customFormat="true" ht="15" customHeight="true" x14ac:dyDescent="0.2">
      <c r="BA1138" s="392"/>
      <c r="BB1138" s="238"/>
      <c r="BC1138" s="392"/>
      <c r="BD1138" s="392"/>
      <c r="BE1138" s="392"/>
      <c r="BF1138" s="392"/>
      <c r="BG1138" s="392"/>
      <c r="BH1138" s="392"/>
      <c r="BI1138" s="392"/>
      <c r="BJ1138" s="392"/>
      <c r="BK1138" s="392"/>
      <c r="BL1138" s="392"/>
      <c r="BM1138" s="392"/>
      <c r="BN1138" s="392"/>
      <c r="BO1138" s="392"/>
      <c r="BP1138" s="392"/>
      <c r="BQ1138" s="392"/>
      <c r="BR1138" s="392"/>
      <c r="BS1138" s="392"/>
      <c r="BT1138" s="392"/>
      <c r="BU1138" s="392"/>
      <c r="BV1138" s="392"/>
      <c r="BW1138" s="392"/>
      <c r="BX1138" s="392"/>
      <c r="BY1138" s="392"/>
    </row>
    <row r="1139" s="211" customFormat="true" ht="15" customHeight="true" x14ac:dyDescent="0.2">
      <c r="BA1139" s="392"/>
      <c r="BB1139" s="238"/>
      <c r="BC1139" s="392"/>
      <c r="BD1139" s="392"/>
      <c r="BE1139" s="392"/>
      <c r="BF1139" s="392"/>
      <c r="BG1139" s="392"/>
      <c r="BH1139" s="392"/>
      <c r="BI1139" s="392"/>
      <c r="BJ1139" s="392"/>
      <c r="BK1139" s="392"/>
      <c r="BL1139" s="392"/>
      <c r="BM1139" s="392"/>
      <c r="BN1139" s="392"/>
      <c r="BO1139" s="392"/>
      <c r="BP1139" s="392"/>
      <c r="BQ1139" s="392"/>
      <c r="BR1139" s="392"/>
      <c r="BS1139" s="392"/>
      <c r="BT1139" s="392"/>
      <c r="BU1139" s="392"/>
      <c r="BV1139" s="392"/>
      <c r="BW1139" s="392"/>
      <c r="BX1139" s="392"/>
      <c r="BY1139" s="392"/>
    </row>
    <row r="1140" s="211" customFormat="true" ht="15" customHeight="true" x14ac:dyDescent="0.2">
      <c r="BA1140" s="392"/>
      <c r="BB1140" s="238"/>
      <c r="BC1140" s="392"/>
      <c r="BD1140" s="392"/>
      <c r="BE1140" s="392"/>
      <c r="BF1140" s="392"/>
      <c r="BG1140" s="392"/>
      <c r="BH1140" s="392"/>
      <c r="BI1140" s="392"/>
      <c r="BJ1140" s="392"/>
      <c r="BK1140" s="392"/>
      <c r="BL1140" s="392"/>
      <c r="BM1140" s="392"/>
      <c r="BN1140" s="392"/>
      <c r="BO1140" s="392"/>
      <c r="BP1140" s="392"/>
      <c r="BQ1140" s="392"/>
      <c r="BR1140" s="392"/>
      <c r="BS1140" s="392"/>
      <c r="BT1140" s="392"/>
      <c r="BU1140" s="392"/>
      <c r="BV1140" s="392"/>
      <c r="BW1140" s="392"/>
      <c r="BX1140" s="392"/>
      <c r="BY1140" s="392"/>
    </row>
    <row r="1141" s="211" customFormat="true" ht="15" customHeight="true" x14ac:dyDescent="0.2">
      <c r="BA1141" s="392"/>
      <c r="BB1141" s="238"/>
      <c r="BC1141" s="392"/>
      <c r="BD1141" s="392"/>
      <c r="BE1141" s="392"/>
      <c r="BF1141" s="392"/>
      <c r="BG1141" s="392"/>
      <c r="BH1141" s="392"/>
      <c r="BI1141" s="392"/>
      <c r="BJ1141" s="392"/>
      <c r="BK1141" s="392"/>
      <c r="BL1141" s="392"/>
      <c r="BM1141" s="392"/>
      <c r="BN1141" s="392"/>
      <c r="BO1141" s="392"/>
      <c r="BP1141" s="392"/>
      <c r="BQ1141" s="392"/>
      <c r="BR1141" s="392"/>
      <c r="BS1141" s="392"/>
      <c r="BT1141" s="392"/>
      <c r="BU1141" s="392"/>
      <c r="BV1141" s="392"/>
      <c r="BW1141" s="392"/>
      <c r="BX1141" s="392"/>
      <c r="BY1141" s="392"/>
    </row>
    <row r="1142" s="211" customFormat="true" ht="15" customHeight="true" x14ac:dyDescent="0.2">
      <c r="BA1142" s="392"/>
      <c r="BB1142" s="238"/>
      <c r="BC1142" s="392"/>
      <c r="BD1142" s="392"/>
      <c r="BE1142" s="392"/>
      <c r="BF1142" s="392"/>
      <c r="BG1142" s="392"/>
      <c r="BH1142" s="392"/>
      <c r="BI1142" s="392"/>
      <c r="BJ1142" s="392"/>
      <c r="BK1142" s="392"/>
      <c r="BL1142" s="392"/>
      <c r="BM1142" s="392"/>
      <c r="BN1142" s="392"/>
      <c r="BO1142" s="392"/>
      <c r="BP1142" s="392"/>
      <c r="BQ1142" s="392"/>
      <c r="BR1142" s="392"/>
      <c r="BS1142" s="392"/>
      <c r="BT1142" s="392"/>
      <c r="BU1142" s="392"/>
      <c r="BV1142" s="392"/>
      <c r="BW1142" s="392"/>
      <c r="BX1142" s="392"/>
      <c r="BY1142" s="392"/>
    </row>
    <row r="1143" s="211" customFormat="true" ht="15" customHeight="true" x14ac:dyDescent="0.2">
      <c r="BA1143" s="392"/>
      <c r="BB1143" s="238"/>
      <c r="BC1143" s="392"/>
      <c r="BD1143" s="392"/>
      <c r="BE1143" s="392"/>
      <c r="BF1143" s="392"/>
      <c r="BG1143" s="392"/>
      <c r="BH1143" s="392"/>
      <c r="BI1143" s="392"/>
      <c r="BJ1143" s="392"/>
      <c r="BK1143" s="392"/>
      <c r="BL1143" s="392"/>
      <c r="BM1143" s="392"/>
      <c r="BN1143" s="392"/>
      <c r="BO1143" s="392"/>
      <c r="BP1143" s="392"/>
      <c r="BQ1143" s="392"/>
      <c r="BR1143" s="392"/>
      <c r="BS1143" s="392"/>
      <c r="BT1143" s="392"/>
      <c r="BU1143" s="392"/>
      <c r="BV1143" s="392"/>
      <c r="BW1143" s="392"/>
      <c r="BX1143" s="392"/>
      <c r="BY1143" s="392"/>
    </row>
    <row r="1144" s="211" customFormat="true" ht="15" customHeight="true" x14ac:dyDescent="0.2">
      <c r="BA1144" s="392"/>
      <c r="BB1144" s="238"/>
      <c r="BC1144" s="392"/>
      <c r="BD1144" s="392"/>
      <c r="BE1144" s="392"/>
      <c r="BF1144" s="392"/>
      <c r="BG1144" s="392"/>
      <c r="BH1144" s="392"/>
      <c r="BI1144" s="392"/>
      <c r="BJ1144" s="392"/>
      <c r="BK1144" s="392"/>
      <c r="BL1144" s="392"/>
      <c r="BM1144" s="392"/>
      <c r="BN1144" s="392"/>
      <c r="BO1144" s="392"/>
      <c r="BP1144" s="392"/>
      <c r="BQ1144" s="392"/>
      <c r="BR1144" s="392"/>
      <c r="BS1144" s="392"/>
      <c r="BT1144" s="392"/>
      <c r="BU1144" s="392"/>
      <c r="BV1144" s="392"/>
      <c r="BW1144" s="392"/>
      <c r="BX1144" s="392"/>
      <c r="BY1144" s="392"/>
    </row>
    <row r="1145" s="211" customFormat="true" ht="15" customHeight="true" x14ac:dyDescent="0.2">
      <c r="BA1145" s="392"/>
      <c r="BB1145" s="238"/>
      <c r="BC1145" s="392"/>
      <c r="BD1145" s="392"/>
      <c r="BE1145" s="392"/>
      <c r="BF1145" s="392"/>
      <c r="BG1145" s="392"/>
      <c r="BH1145" s="392"/>
      <c r="BI1145" s="392"/>
      <c r="BJ1145" s="392"/>
      <c r="BK1145" s="392"/>
      <c r="BL1145" s="392"/>
      <c r="BM1145" s="392"/>
      <c r="BN1145" s="392"/>
      <c r="BO1145" s="392"/>
      <c r="BP1145" s="392"/>
      <c r="BQ1145" s="392"/>
      <c r="BR1145" s="392"/>
      <c r="BS1145" s="392"/>
      <c r="BT1145" s="392"/>
      <c r="BU1145" s="392"/>
      <c r="BV1145" s="392"/>
      <c r="BW1145" s="392"/>
      <c r="BX1145" s="392"/>
      <c r="BY1145" s="392"/>
    </row>
    <row r="1146" s="211" customFormat="true" ht="15" customHeight="true" x14ac:dyDescent="0.2">
      <c r="BA1146" s="392"/>
      <c r="BB1146" s="238"/>
      <c r="BC1146" s="392"/>
      <c r="BD1146" s="392"/>
      <c r="BE1146" s="392"/>
      <c r="BF1146" s="392"/>
      <c r="BG1146" s="392"/>
      <c r="BH1146" s="392"/>
      <c r="BI1146" s="392"/>
      <c r="BJ1146" s="392"/>
      <c r="BK1146" s="392"/>
      <c r="BL1146" s="392"/>
      <c r="BM1146" s="392"/>
      <c r="BN1146" s="392"/>
      <c r="BO1146" s="392"/>
      <c r="BP1146" s="392"/>
      <c r="BQ1146" s="392"/>
      <c r="BR1146" s="392"/>
      <c r="BS1146" s="392"/>
      <c r="BT1146" s="392"/>
      <c r="BU1146" s="392"/>
      <c r="BV1146" s="392"/>
      <c r="BW1146" s="392"/>
      <c r="BX1146" s="392"/>
      <c r="BY1146" s="392"/>
    </row>
    <row r="1147" s="211" customFormat="true" ht="15" customHeight="true" x14ac:dyDescent="0.2">
      <c r="BA1147" s="392"/>
      <c r="BB1147" s="238"/>
      <c r="BC1147" s="392"/>
      <c r="BD1147" s="392"/>
      <c r="BE1147" s="392"/>
      <c r="BF1147" s="392"/>
      <c r="BG1147" s="392"/>
      <c r="BH1147" s="392"/>
      <c r="BI1147" s="392"/>
      <c r="BJ1147" s="392"/>
      <c r="BK1147" s="392"/>
      <c r="BL1147" s="392"/>
      <c r="BM1147" s="392"/>
      <c r="BN1147" s="392"/>
      <c r="BO1147" s="392"/>
      <c r="BP1147" s="392"/>
      <c r="BQ1147" s="392"/>
      <c r="BR1147" s="392"/>
      <c r="BS1147" s="392"/>
      <c r="BT1147" s="392"/>
      <c r="BU1147" s="392"/>
      <c r="BV1147" s="392"/>
      <c r="BW1147" s="392"/>
      <c r="BX1147" s="392"/>
      <c r="BY1147" s="392"/>
    </row>
    <row r="1148" s="211" customFormat="true" ht="15" customHeight="true" x14ac:dyDescent="0.2">
      <c r="BA1148" s="392"/>
      <c r="BB1148" s="238"/>
      <c r="BC1148" s="392"/>
      <c r="BD1148" s="392"/>
      <c r="BE1148" s="392"/>
      <c r="BF1148" s="392"/>
      <c r="BG1148" s="392"/>
      <c r="BH1148" s="392"/>
      <c r="BI1148" s="392"/>
      <c r="BJ1148" s="392"/>
      <c r="BK1148" s="392"/>
      <c r="BL1148" s="392"/>
      <c r="BM1148" s="392"/>
      <c r="BN1148" s="392"/>
      <c r="BO1148" s="392"/>
      <c r="BP1148" s="392"/>
      <c r="BQ1148" s="392"/>
      <c r="BR1148" s="392"/>
      <c r="BS1148" s="392"/>
      <c r="BT1148" s="392"/>
      <c r="BU1148" s="392"/>
      <c r="BV1148" s="392"/>
      <c r="BW1148" s="392"/>
      <c r="BX1148" s="392"/>
      <c r="BY1148" s="392"/>
    </row>
    <row r="1149" s="211" customFormat="true" ht="15" customHeight="true" x14ac:dyDescent="0.2">
      <c r="BA1149" s="392"/>
      <c r="BB1149" s="238"/>
      <c r="BC1149" s="392"/>
      <c r="BD1149" s="392"/>
      <c r="BE1149" s="392"/>
      <c r="BF1149" s="392"/>
      <c r="BG1149" s="392"/>
      <c r="BH1149" s="392"/>
      <c r="BI1149" s="392"/>
      <c r="BJ1149" s="392"/>
      <c r="BK1149" s="392"/>
      <c r="BL1149" s="392"/>
      <c r="BM1149" s="392"/>
      <c r="BN1149" s="392"/>
      <c r="BO1149" s="392"/>
      <c r="BP1149" s="392"/>
      <c r="BQ1149" s="392"/>
      <c r="BR1149" s="392"/>
      <c r="BS1149" s="392"/>
      <c r="BT1149" s="392"/>
      <c r="BU1149" s="392"/>
      <c r="BV1149" s="392"/>
      <c r="BW1149" s="392"/>
      <c r="BX1149" s="392"/>
      <c r="BY1149" s="392"/>
    </row>
    <row r="1150" s="211" customFormat="true" ht="15" customHeight="true" x14ac:dyDescent="0.2">
      <c r="BA1150" s="392"/>
      <c r="BB1150" s="238"/>
      <c r="BC1150" s="392"/>
      <c r="BD1150" s="392"/>
      <c r="BE1150" s="392"/>
      <c r="BF1150" s="392"/>
      <c r="BG1150" s="392"/>
      <c r="BH1150" s="392"/>
      <c r="BI1150" s="392"/>
      <c r="BJ1150" s="392"/>
      <c r="BK1150" s="392"/>
      <c r="BL1150" s="392"/>
      <c r="BM1150" s="392"/>
      <c r="BN1150" s="392"/>
      <c r="BO1150" s="392"/>
      <c r="BP1150" s="392"/>
      <c r="BQ1150" s="392"/>
      <c r="BR1150" s="392"/>
      <c r="BS1150" s="392"/>
      <c r="BT1150" s="392"/>
      <c r="BU1150" s="392"/>
      <c r="BV1150" s="392"/>
      <c r="BW1150" s="392"/>
      <c r="BX1150" s="392"/>
      <c r="BY1150" s="392"/>
    </row>
    <row r="1151" s="211" customFormat="true" ht="15" customHeight="true" x14ac:dyDescent="0.2">
      <c r="BA1151" s="392"/>
      <c r="BB1151" s="238"/>
      <c r="BC1151" s="392"/>
      <c r="BD1151" s="392"/>
      <c r="BE1151" s="392"/>
      <c r="BF1151" s="392"/>
      <c r="BG1151" s="392"/>
      <c r="BH1151" s="392"/>
      <c r="BI1151" s="392"/>
      <c r="BJ1151" s="392"/>
      <c r="BK1151" s="392"/>
      <c r="BL1151" s="392"/>
      <c r="BM1151" s="392"/>
      <c r="BN1151" s="392"/>
      <c r="BO1151" s="392"/>
      <c r="BP1151" s="392"/>
      <c r="BQ1151" s="392"/>
      <c r="BR1151" s="392"/>
      <c r="BS1151" s="392"/>
      <c r="BT1151" s="392"/>
      <c r="BU1151" s="392"/>
      <c r="BV1151" s="392"/>
      <c r="BW1151" s="392"/>
      <c r="BX1151" s="392"/>
      <c r="BY1151" s="392"/>
    </row>
    <row r="1152" s="211" customFormat="true" ht="15" customHeight="true" x14ac:dyDescent="0.2">
      <c r="BA1152" s="392"/>
      <c r="BB1152" s="238"/>
      <c r="BC1152" s="392"/>
      <c r="BD1152" s="392"/>
      <c r="BE1152" s="392"/>
      <c r="BF1152" s="392"/>
      <c r="BG1152" s="392"/>
      <c r="BH1152" s="392"/>
      <c r="BI1152" s="392"/>
      <c r="BJ1152" s="392"/>
      <c r="BK1152" s="392"/>
      <c r="BL1152" s="392"/>
      <c r="BM1152" s="392"/>
      <c r="BN1152" s="392"/>
      <c r="BO1152" s="392"/>
      <c r="BP1152" s="392"/>
      <c r="BQ1152" s="392"/>
      <c r="BR1152" s="392"/>
      <c r="BS1152" s="392"/>
      <c r="BT1152" s="392"/>
      <c r="BU1152" s="392"/>
      <c r="BV1152" s="392"/>
      <c r="BW1152" s="392"/>
      <c r="BX1152" s="392"/>
      <c r="BY1152" s="392"/>
    </row>
    <row r="1153" s="211" customFormat="true" ht="15" customHeight="true" x14ac:dyDescent="0.2">
      <c r="BA1153" s="392"/>
      <c r="BB1153" s="238"/>
      <c r="BC1153" s="392"/>
      <c r="BD1153" s="392"/>
      <c r="BE1153" s="392"/>
      <c r="BF1153" s="392"/>
      <c r="BG1153" s="392"/>
      <c r="BH1153" s="392"/>
      <c r="BI1153" s="392"/>
      <c r="BJ1153" s="392"/>
      <c r="BK1153" s="392"/>
      <c r="BL1153" s="392"/>
      <c r="BM1153" s="392"/>
      <c r="BN1153" s="392"/>
      <c r="BO1153" s="392"/>
      <c r="BP1153" s="392"/>
      <c r="BQ1153" s="392"/>
      <c r="BR1153" s="392"/>
      <c r="BS1153" s="392"/>
      <c r="BT1153" s="392"/>
      <c r="BU1153" s="392"/>
      <c r="BV1153" s="392"/>
      <c r="BW1153" s="392"/>
      <c r="BX1153" s="392"/>
      <c r="BY1153" s="392"/>
    </row>
    <row r="1154" s="211" customFormat="true" ht="15" customHeight="true" x14ac:dyDescent="0.2">
      <c r="BA1154" s="392"/>
      <c r="BB1154" s="238"/>
      <c r="BC1154" s="392"/>
      <c r="BD1154" s="392"/>
      <c r="BE1154" s="392"/>
      <c r="BF1154" s="392"/>
      <c r="BG1154" s="392"/>
      <c r="BH1154" s="392"/>
      <c r="BI1154" s="392"/>
      <c r="BJ1154" s="392"/>
      <c r="BK1154" s="392"/>
      <c r="BL1154" s="392"/>
      <c r="BM1154" s="392"/>
      <c r="BN1154" s="392"/>
      <c r="BO1154" s="392"/>
      <c r="BP1154" s="392"/>
      <c r="BQ1154" s="392"/>
      <c r="BR1154" s="392"/>
      <c r="BS1154" s="392"/>
      <c r="BT1154" s="392"/>
      <c r="BU1154" s="392"/>
      <c r="BV1154" s="392"/>
      <c r="BW1154" s="392"/>
      <c r="BX1154" s="392"/>
      <c r="BY1154" s="392"/>
    </row>
    <row r="1155" s="211" customFormat="true" ht="15" customHeight="true" x14ac:dyDescent="0.2">
      <c r="BA1155" s="392"/>
      <c r="BB1155" s="238"/>
      <c r="BC1155" s="392"/>
      <c r="BD1155" s="392"/>
      <c r="BE1155" s="392"/>
      <c r="BF1155" s="392"/>
      <c r="BG1155" s="392"/>
      <c r="BH1155" s="392"/>
      <c r="BI1155" s="392"/>
      <c r="BJ1155" s="392"/>
      <c r="BK1155" s="392"/>
      <c r="BL1155" s="392"/>
      <c r="BM1155" s="392"/>
      <c r="BN1155" s="392"/>
      <c r="BO1155" s="392"/>
      <c r="BP1155" s="392"/>
      <c r="BQ1155" s="392"/>
      <c r="BR1155" s="392"/>
      <c r="BS1155" s="392"/>
      <c r="BT1155" s="392"/>
      <c r="BU1155" s="392"/>
      <c r="BV1155" s="392"/>
      <c r="BW1155" s="392"/>
      <c r="BX1155" s="392"/>
      <c r="BY1155" s="392"/>
    </row>
    <row r="1156" s="211" customFormat="true" ht="15" customHeight="true" x14ac:dyDescent="0.2">
      <c r="BA1156" s="392"/>
      <c r="BB1156" s="238"/>
      <c r="BC1156" s="392"/>
      <c r="BD1156" s="392"/>
      <c r="BE1156" s="392"/>
      <c r="BF1156" s="392"/>
      <c r="BG1156" s="392"/>
      <c r="BH1156" s="392"/>
      <c r="BI1156" s="392"/>
      <c r="BJ1156" s="392"/>
      <c r="BK1156" s="392"/>
      <c r="BL1156" s="392"/>
      <c r="BM1156" s="392"/>
      <c r="BN1156" s="392"/>
      <c r="BO1156" s="392"/>
      <c r="BP1156" s="392"/>
      <c r="BQ1156" s="392"/>
      <c r="BR1156" s="392"/>
      <c r="BS1156" s="392"/>
      <c r="BT1156" s="392"/>
      <c r="BU1156" s="392"/>
      <c r="BV1156" s="392"/>
      <c r="BW1156" s="392"/>
      <c r="BX1156" s="392"/>
      <c r="BY1156" s="392"/>
    </row>
    <row r="1157" s="211" customFormat="true" ht="15" customHeight="true" x14ac:dyDescent="0.2">
      <c r="BA1157" s="392"/>
      <c r="BB1157" s="238"/>
      <c r="BC1157" s="392"/>
      <c r="BD1157" s="392"/>
      <c r="BE1157" s="392"/>
      <c r="BF1157" s="392"/>
      <c r="BG1157" s="392"/>
      <c r="BH1157" s="392"/>
      <c r="BI1157" s="392"/>
      <c r="BJ1157" s="392"/>
      <c r="BK1157" s="392"/>
      <c r="BL1157" s="392"/>
      <c r="BM1157" s="392"/>
      <c r="BN1157" s="392"/>
      <c r="BO1157" s="392"/>
      <c r="BP1157" s="392"/>
      <c r="BQ1157" s="392"/>
      <c r="BR1157" s="392"/>
      <c r="BS1157" s="392"/>
      <c r="BT1157" s="392"/>
      <c r="BU1157" s="392"/>
      <c r="BV1157" s="392"/>
      <c r="BW1157" s="392"/>
      <c r="BX1157" s="392"/>
      <c r="BY1157" s="392"/>
    </row>
    <row r="1158" s="211" customFormat="true" ht="15" customHeight="true" x14ac:dyDescent="0.2">
      <c r="BA1158" s="392"/>
      <c r="BB1158" s="238"/>
      <c r="BC1158" s="392"/>
      <c r="BD1158" s="392"/>
      <c r="BE1158" s="392"/>
      <c r="BF1158" s="392"/>
      <c r="BG1158" s="392"/>
      <c r="BH1158" s="392"/>
      <c r="BI1158" s="392"/>
      <c r="BJ1158" s="392"/>
      <c r="BK1158" s="392"/>
      <c r="BL1158" s="392"/>
      <c r="BM1158" s="392"/>
      <c r="BN1158" s="392"/>
      <c r="BO1158" s="392"/>
      <c r="BP1158" s="392"/>
      <c r="BQ1158" s="392"/>
      <c r="BR1158" s="392"/>
      <c r="BS1158" s="392"/>
      <c r="BT1158" s="392"/>
      <c r="BU1158" s="392"/>
      <c r="BV1158" s="392"/>
      <c r="BW1158" s="392"/>
      <c r="BX1158" s="392"/>
      <c r="BY1158" s="392"/>
    </row>
    <row r="1159" s="211" customFormat="true" ht="15" customHeight="true" x14ac:dyDescent="0.2">
      <c r="BA1159" s="392"/>
      <c r="BB1159" s="238"/>
      <c r="BC1159" s="392"/>
      <c r="BD1159" s="392"/>
      <c r="BE1159" s="392"/>
      <c r="BF1159" s="392"/>
      <c r="BG1159" s="392"/>
      <c r="BH1159" s="392"/>
      <c r="BI1159" s="392"/>
      <c r="BJ1159" s="392"/>
      <c r="BK1159" s="392"/>
      <c r="BL1159" s="392"/>
      <c r="BM1159" s="392"/>
      <c r="BN1159" s="392"/>
      <c r="BO1159" s="392"/>
      <c r="BP1159" s="392"/>
      <c r="BQ1159" s="392"/>
      <c r="BR1159" s="392"/>
      <c r="BS1159" s="392"/>
      <c r="BT1159" s="392"/>
      <c r="BU1159" s="392"/>
      <c r="BV1159" s="392"/>
      <c r="BW1159" s="392"/>
      <c r="BX1159" s="392"/>
      <c r="BY1159" s="392"/>
    </row>
    <row r="1160" s="211" customFormat="true" ht="15" customHeight="true" x14ac:dyDescent="0.2">
      <c r="BA1160" s="392"/>
      <c r="BB1160" s="238"/>
      <c r="BC1160" s="392"/>
      <c r="BD1160" s="392"/>
      <c r="BE1160" s="392"/>
      <c r="BF1160" s="392"/>
      <c r="BG1160" s="392"/>
      <c r="BH1160" s="392"/>
      <c r="BI1160" s="392"/>
      <c r="BJ1160" s="392"/>
      <c r="BK1160" s="392"/>
      <c r="BL1160" s="392"/>
      <c r="BM1160" s="392"/>
      <c r="BN1160" s="392"/>
      <c r="BO1160" s="392"/>
      <c r="BP1160" s="392"/>
      <c r="BQ1160" s="392"/>
      <c r="BR1160" s="392"/>
      <c r="BS1160" s="392"/>
      <c r="BT1160" s="392"/>
      <c r="BU1160" s="392"/>
      <c r="BV1160" s="392"/>
      <c r="BW1160" s="392"/>
      <c r="BX1160" s="392"/>
      <c r="BY1160" s="392"/>
    </row>
    <row r="1161" s="211" customFormat="true" ht="15" customHeight="true" x14ac:dyDescent="0.2">
      <c r="BA1161" s="392"/>
      <c r="BB1161" s="238"/>
      <c r="BC1161" s="392"/>
      <c r="BD1161" s="392"/>
      <c r="BE1161" s="392"/>
      <c r="BF1161" s="392"/>
      <c r="BG1161" s="392"/>
      <c r="BH1161" s="392"/>
      <c r="BI1161" s="392"/>
      <c r="BJ1161" s="392"/>
      <c r="BK1161" s="392"/>
      <c r="BL1161" s="392"/>
      <c r="BM1161" s="392"/>
      <c r="BN1161" s="392"/>
      <c r="BO1161" s="392"/>
      <c r="BP1161" s="392"/>
      <c r="BQ1161" s="392"/>
      <c r="BR1161" s="392"/>
      <c r="BS1161" s="392"/>
      <c r="BT1161" s="392"/>
      <c r="BU1161" s="392"/>
      <c r="BV1161" s="392"/>
      <c r="BW1161" s="392"/>
      <c r="BX1161" s="392"/>
      <c r="BY1161" s="392"/>
    </row>
    <row r="1162" s="211" customFormat="true" ht="15" customHeight="true" x14ac:dyDescent="0.2">
      <c r="BA1162" s="392"/>
      <c r="BB1162" s="238"/>
      <c r="BC1162" s="392"/>
      <c r="BD1162" s="392"/>
      <c r="BE1162" s="392"/>
      <c r="BF1162" s="392"/>
      <c r="BG1162" s="392"/>
      <c r="BH1162" s="392"/>
      <c r="BI1162" s="392"/>
      <c r="BJ1162" s="392"/>
      <c r="BK1162" s="392"/>
      <c r="BL1162" s="392"/>
      <c r="BM1162" s="392"/>
      <c r="BN1162" s="392"/>
      <c r="BO1162" s="392"/>
      <c r="BP1162" s="392"/>
      <c r="BQ1162" s="392"/>
      <c r="BR1162" s="392"/>
      <c r="BS1162" s="392"/>
      <c r="BT1162" s="392"/>
      <c r="BU1162" s="392"/>
      <c r="BV1162" s="392"/>
      <c r="BW1162" s="392"/>
      <c r="BX1162" s="392"/>
      <c r="BY1162" s="392"/>
    </row>
    <row r="1163" s="211" customFormat="true" ht="15" customHeight="true" x14ac:dyDescent="0.2">
      <c r="BA1163" s="392"/>
      <c r="BB1163" s="238"/>
      <c r="BC1163" s="392"/>
      <c r="BD1163" s="392"/>
      <c r="BE1163" s="392"/>
      <c r="BF1163" s="392"/>
      <c r="BG1163" s="392"/>
      <c r="BH1163" s="392"/>
      <c r="BI1163" s="392"/>
      <c r="BJ1163" s="392"/>
      <c r="BK1163" s="392"/>
      <c r="BL1163" s="392"/>
      <c r="BM1163" s="392"/>
      <c r="BN1163" s="392"/>
      <c r="BO1163" s="392"/>
      <c r="BP1163" s="392"/>
      <c r="BQ1163" s="392"/>
      <c r="BR1163" s="392"/>
      <c r="BS1163" s="392"/>
      <c r="BT1163" s="392"/>
      <c r="BU1163" s="392"/>
      <c r="BV1163" s="392"/>
      <c r="BW1163" s="392"/>
      <c r="BX1163" s="392"/>
      <c r="BY1163" s="392"/>
    </row>
    <row r="1164" s="211" customFormat="true" ht="15" customHeight="true" x14ac:dyDescent="0.2">
      <c r="BA1164" s="392"/>
      <c r="BB1164" s="238"/>
      <c r="BC1164" s="392"/>
      <c r="BD1164" s="392"/>
      <c r="BE1164" s="392"/>
      <c r="BF1164" s="392"/>
      <c r="BG1164" s="392"/>
      <c r="BH1164" s="392"/>
      <c r="BI1164" s="392"/>
      <c r="BJ1164" s="392"/>
      <c r="BK1164" s="392"/>
      <c r="BL1164" s="392"/>
      <c r="BM1164" s="392"/>
      <c r="BN1164" s="392"/>
      <c r="BO1164" s="392"/>
      <c r="BP1164" s="392"/>
      <c r="BQ1164" s="392"/>
      <c r="BR1164" s="392"/>
      <c r="BS1164" s="392"/>
      <c r="BT1164" s="392"/>
      <c r="BU1164" s="392"/>
      <c r="BV1164" s="392"/>
      <c r="BW1164" s="392"/>
      <c r="BX1164" s="392"/>
      <c r="BY1164" s="392"/>
    </row>
    <row r="1165" s="211" customFormat="true" ht="15" customHeight="true" x14ac:dyDescent="0.2">
      <c r="BA1165" s="392"/>
      <c r="BB1165" s="238"/>
      <c r="BC1165" s="392"/>
      <c r="BD1165" s="392"/>
      <c r="BE1165" s="392"/>
      <c r="BF1165" s="392"/>
      <c r="BG1165" s="392"/>
      <c r="BH1165" s="392"/>
      <c r="BI1165" s="392"/>
      <c r="BJ1165" s="392"/>
      <c r="BK1165" s="392"/>
      <c r="BL1165" s="392"/>
      <c r="BM1165" s="392"/>
      <c r="BN1165" s="392"/>
      <c r="BO1165" s="392"/>
      <c r="BP1165" s="392"/>
      <c r="BQ1165" s="392"/>
      <c r="BR1165" s="392"/>
      <c r="BS1165" s="392"/>
      <c r="BT1165" s="392"/>
      <c r="BU1165" s="392"/>
      <c r="BV1165" s="392"/>
      <c r="BW1165" s="392"/>
      <c r="BX1165" s="392"/>
      <c r="BY1165" s="392"/>
    </row>
    <row r="1166" s="211" customFormat="true" ht="15" customHeight="true" x14ac:dyDescent="0.2">
      <c r="BA1166" s="392"/>
      <c r="BB1166" s="238"/>
      <c r="BC1166" s="392"/>
      <c r="BD1166" s="392"/>
      <c r="BE1166" s="392"/>
      <c r="BF1166" s="392"/>
      <c r="BG1166" s="392"/>
      <c r="BH1166" s="392"/>
      <c r="BI1166" s="392"/>
      <c r="BJ1166" s="392"/>
      <c r="BK1166" s="392"/>
      <c r="BL1166" s="392"/>
      <c r="BM1166" s="392"/>
      <c r="BN1166" s="392"/>
      <c r="BO1166" s="392"/>
      <c r="BP1166" s="392"/>
      <c r="BQ1166" s="392"/>
      <c r="BR1166" s="392"/>
      <c r="BS1166" s="392"/>
      <c r="BT1166" s="392"/>
      <c r="BU1166" s="392"/>
      <c r="BV1166" s="392"/>
      <c r="BW1166" s="392"/>
      <c r="BX1166" s="392"/>
      <c r="BY1166" s="392"/>
    </row>
    <row r="1167" s="211" customFormat="true" ht="15" customHeight="true" x14ac:dyDescent="0.2">
      <c r="BA1167" s="392"/>
      <c r="BB1167" s="238"/>
      <c r="BC1167" s="392"/>
      <c r="BD1167" s="392"/>
      <c r="BE1167" s="392"/>
      <c r="BF1167" s="392"/>
      <c r="BG1167" s="392"/>
      <c r="BH1167" s="392"/>
      <c r="BI1167" s="392"/>
      <c r="BJ1167" s="392"/>
      <c r="BK1167" s="392"/>
      <c r="BL1167" s="392"/>
      <c r="BM1167" s="392"/>
      <c r="BN1167" s="392"/>
      <c r="BO1167" s="392"/>
      <c r="BP1167" s="392"/>
      <c r="BQ1167" s="392"/>
      <c r="BR1167" s="392"/>
      <c r="BS1167" s="392"/>
      <c r="BT1167" s="392"/>
      <c r="BU1167" s="392"/>
      <c r="BV1167" s="392"/>
      <c r="BW1167" s="392"/>
      <c r="BX1167" s="392"/>
      <c r="BY1167" s="392"/>
    </row>
    <row r="1168" s="211" customFormat="true" ht="15" customHeight="true" x14ac:dyDescent="0.2">
      <c r="BA1168" s="392"/>
      <c r="BB1168" s="238"/>
      <c r="BC1168" s="392"/>
      <c r="BD1168" s="392"/>
      <c r="BE1168" s="392"/>
      <c r="BF1168" s="392"/>
      <c r="BG1168" s="392"/>
      <c r="BH1168" s="392"/>
      <c r="BI1168" s="392"/>
      <c r="BJ1168" s="392"/>
      <c r="BK1168" s="392"/>
      <c r="BL1168" s="392"/>
      <c r="BM1168" s="392"/>
      <c r="BN1168" s="392"/>
      <c r="BO1168" s="392"/>
      <c r="BP1168" s="392"/>
      <c r="BQ1168" s="392"/>
      <c r="BR1168" s="392"/>
      <c r="BS1168" s="392"/>
      <c r="BT1168" s="392"/>
      <c r="BU1168" s="392"/>
      <c r="BV1168" s="392"/>
      <c r="BW1168" s="392"/>
      <c r="BX1168" s="392"/>
      <c r="BY1168" s="392"/>
    </row>
    <row r="1169" s="211" customFormat="true" ht="15" customHeight="true" x14ac:dyDescent="0.2">
      <c r="BA1169" s="392"/>
      <c r="BB1169" s="238"/>
      <c r="BC1169" s="392"/>
      <c r="BD1169" s="392"/>
      <c r="BE1169" s="392"/>
      <c r="BF1169" s="392"/>
      <c r="BG1169" s="392"/>
      <c r="BH1169" s="392"/>
      <c r="BI1169" s="392"/>
      <c r="BJ1169" s="392"/>
      <c r="BK1169" s="392"/>
      <c r="BL1169" s="392"/>
      <c r="BM1169" s="392"/>
      <c r="BN1169" s="392"/>
      <c r="BO1169" s="392"/>
      <c r="BP1169" s="392"/>
      <c r="BQ1169" s="392"/>
      <c r="BR1169" s="392"/>
      <c r="BS1169" s="392"/>
      <c r="BT1169" s="392"/>
      <c r="BU1169" s="392"/>
      <c r="BV1169" s="392"/>
      <c r="BW1169" s="392"/>
      <c r="BX1169" s="392"/>
      <c r="BY1169" s="392"/>
    </row>
    <row r="1170" s="211" customFormat="true" ht="15" customHeight="true" x14ac:dyDescent="0.2">
      <c r="A1170" s="312"/>
      <c r="B1170" s="663"/>
      <c r="C1170" s="664"/>
      <c r="D1170" s="664"/>
      <c r="E1170" s="664"/>
      <c r="F1170" s="664"/>
      <c r="G1170" s="664"/>
      <c r="H1170" s="664"/>
      <c r="I1170" s="664"/>
      <c r="J1170" s="664"/>
      <c r="K1170" s="664"/>
      <c r="L1170" s="664"/>
      <c r="M1170" s="664"/>
      <c r="N1170" s="664"/>
      <c r="O1170" s="664"/>
      <c r="P1170" s="664"/>
      <c r="Q1170" s="664"/>
      <c r="R1170" s="664"/>
      <c r="S1170" s="664"/>
      <c r="T1170" s="664"/>
      <c r="U1170" s="664"/>
      <c r="V1170" s="664"/>
      <c r="W1170" s="664"/>
      <c r="X1170" s="664"/>
      <c r="Y1170" s="664"/>
      <c r="Z1170" s="664"/>
      <c r="AA1170" s="664"/>
      <c r="AB1170" s="664"/>
      <c r="BA1170" s="392"/>
      <c r="BB1170" s="238"/>
      <c r="BC1170" s="392"/>
      <c r="BD1170" s="392"/>
      <c r="BE1170" s="392"/>
      <c r="BF1170" s="392"/>
      <c r="BG1170" s="392"/>
      <c r="BH1170" s="392"/>
      <c r="BI1170" s="392"/>
      <c r="BJ1170" s="392"/>
      <c r="BK1170" s="392"/>
      <c r="BL1170" s="392"/>
      <c r="BM1170" s="392"/>
      <c r="BN1170" s="392"/>
      <c r="BO1170" s="392"/>
      <c r="BP1170" s="392"/>
      <c r="BQ1170" s="392"/>
      <c r="BR1170" s="392"/>
      <c r="BS1170" s="392"/>
      <c r="BT1170" s="392"/>
      <c r="BU1170" s="392"/>
      <c r="BV1170" s="392"/>
      <c r="BW1170" s="392"/>
      <c r="BX1170" s="392"/>
      <c r="BY1170" s="392"/>
    </row>
    <row r="1171" s="211" customFormat="true" ht="15" customHeight="true" x14ac:dyDescent="0.2">
      <c r="A1171" s="312"/>
      <c r="B1171" s="663"/>
      <c r="C1171" s="664"/>
      <c r="D1171" s="664"/>
      <c r="E1171" s="664"/>
      <c r="F1171" s="664"/>
      <c r="G1171" s="664"/>
      <c r="H1171" s="664"/>
      <c r="I1171" s="664"/>
      <c r="J1171" s="664"/>
      <c r="K1171" s="664"/>
      <c r="L1171" s="664"/>
      <c r="M1171" s="664"/>
      <c r="N1171" s="664"/>
      <c r="O1171" s="664"/>
      <c r="P1171" s="664"/>
      <c r="Q1171" s="664"/>
      <c r="R1171" s="664"/>
      <c r="S1171" s="664"/>
      <c r="T1171" s="664"/>
      <c r="U1171" s="664"/>
      <c r="V1171" s="664"/>
      <c r="W1171" s="664"/>
      <c r="X1171" s="664"/>
      <c r="Y1171" s="664"/>
      <c r="Z1171" s="664"/>
      <c r="AA1171" s="664"/>
      <c r="AB1171" s="664"/>
      <c r="BA1171" s="392"/>
      <c r="BB1171" s="238"/>
      <c r="BC1171" s="392"/>
      <c r="BD1171" s="392"/>
      <c r="BE1171" s="392"/>
      <c r="BF1171" s="392"/>
      <c r="BG1171" s="392"/>
      <c r="BH1171" s="392"/>
      <c r="BI1171" s="392"/>
      <c r="BJ1171" s="392"/>
      <c r="BK1171" s="392"/>
      <c r="BL1171" s="392"/>
      <c r="BM1171" s="392"/>
      <c r="BN1171" s="392"/>
      <c r="BO1171" s="392"/>
      <c r="BP1171" s="392"/>
      <c r="BQ1171" s="392"/>
      <c r="BR1171" s="392"/>
      <c r="BS1171" s="392"/>
      <c r="BT1171" s="392"/>
      <c r="BU1171" s="392"/>
      <c r="BV1171" s="392"/>
      <c r="BW1171" s="392"/>
      <c r="BX1171" s="392"/>
      <c r="BY1171" s="392"/>
    </row>
    <row r="1172" s="211" customFormat="true" ht="15" customHeight="true" x14ac:dyDescent="0.2">
      <c r="A1172" s="312"/>
      <c r="B1172" s="663"/>
      <c r="C1172" s="664"/>
      <c r="D1172" s="664"/>
      <c r="E1172" s="664"/>
      <c r="F1172" s="664"/>
      <c r="G1172" s="664"/>
      <c r="H1172" s="664"/>
      <c r="I1172" s="664"/>
      <c r="J1172" s="664"/>
      <c r="K1172" s="664"/>
      <c r="L1172" s="664"/>
      <c r="M1172" s="664"/>
      <c r="N1172" s="664"/>
      <c r="O1172" s="664"/>
      <c r="P1172" s="664"/>
      <c r="Q1172" s="664"/>
      <c r="R1172" s="664"/>
      <c r="S1172" s="664"/>
      <c r="T1172" s="664"/>
      <c r="U1172" s="664"/>
      <c r="V1172" s="664"/>
      <c r="W1172" s="664"/>
      <c r="X1172" s="664"/>
      <c r="Y1172" s="664"/>
      <c r="Z1172" s="664"/>
      <c r="AA1172" s="664"/>
      <c r="AB1172" s="664"/>
      <c r="BA1172" s="392"/>
      <c r="BB1172" s="238"/>
      <c r="BC1172" s="392"/>
      <c r="BD1172" s="392"/>
      <c r="BE1172" s="392"/>
      <c r="BF1172" s="392"/>
      <c r="BG1172" s="392"/>
      <c r="BH1172" s="392"/>
      <c r="BI1172" s="392"/>
      <c r="BJ1172" s="392"/>
      <c r="BK1172" s="392"/>
      <c r="BL1172" s="392"/>
      <c r="BM1172" s="392"/>
      <c r="BN1172" s="392"/>
      <c r="BO1172" s="392"/>
      <c r="BP1172" s="392"/>
      <c r="BQ1172" s="392"/>
      <c r="BR1172" s="392"/>
      <c r="BS1172" s="392"/>
      <c r="BT1172" s="392"/>
      <c r="BU1172" s="392"/>
      <c r="BV1172" s="392"/>
      <c r="BW1172" s="392"/>
      <c r="BX1172" s="392"/>
      <c r="BY1172" s="392"/>
    </row>
    <row r="1173" s="211" customFormat="true" ht="15" customHeight="true" x14ac:dyDescent="0.2">
      <c r="A1173" s="312"/>
      <c r="B1173" s="663"/>
      <c r="C1173" s="664"/>
      <c r="D1173" s="664"/>
      <c r="E1173" s="664"/>
      <c r="F1173" s="664"/>
      <c r="G1173" s="664"/>
      <c r="H1173" s="664"/>
      <c r="I1173" s="664"/>
      <c r="J1173" s="664"/>
      <c r="K1173" s="664"/>
      <c r="L1173" s="664"/>
      <c r="M1173" s="664"/>
      <c r="N1173" s="664"/>
      <c r="O1173" s="664"/>
      <c r="P1173" s="664"/>
      <c r="Q1173" s="664"/>
      <c r="R1173" s="664"/>
      <c r="S1173" s="664"/>
      <c r="T1173" s="664"/>
      <c r="U1173" s="664"/>
      <c r="V1173" s="664"/>
      <c r="W1173" s="664"/>
      <c r="X1173" s="664"/>
      <c r="Y1173" s="664"/>
      <c r="Z1173" s="664"/>
      <c r="AA1173" s="664"/>
      <c r="AB1173" s="664"/>
      <c r="BA1173" s="392"/>
      <c r="BB1173" s="238"/>
      <c r="BC1173" s="392"/>
      <c r="BD1173" s="392"/>
      <c r="BE1173" s="392"/>
      <c r="BF1173" s="392"/>
      <c r="BG1173" s="392"/>
      <c r="BH1173" s="392"/>
      <c r="BI1173" s="392"/>
      <c r="BJ1173" s="392"/>
      <c r="BK1173" s="392"/>
      <c r="BL1173" s="392"/>
      <c r="BM1173" s="392"/>
      <c r="BN1173" s="392"/>
      <c r="BO1173" s="392"/>
      <c r="BP1173" s="392"/>
      <c r="BQ1173" s="392"/>
      <c r="BR1173" s="392"/>
      <c r="BS1173" s="392"/>
      <c r="BT1173" s="392"/>
      <c r="BU1173" s="392"/>
      <c r="BV1173" s="392"/>
      <c r="BW1173" s="392"/>
      <c r="BX1173" s="392"/>
      <c r="BY1173" s="392"/>
    </row>
    <row r="1174" s="211" customFormat="true" ht="15" customHeight="true" x14ac:dyDescent="0.2">
      <c r="A1174" s="312"/>
      <c r="B1174" s="663"/>
      <c r="C1174" s="664"/>
      <c r="D1174" s="664"/>
      <c r="E1174" s="664"/>
      <c r="F1174" s="664"/>
      <c r="G1174" s="664"/>
      <c r="H1174" s="664"/>
      <c r="I1174" s="664"/>
      <c r="J1174" s="664"/>
      <c r="K1174" s="664"/>
      <c r="L1174" s="664"/>
      <c r="M1174" s="664"/>
      <c r="N1174" s="664"/>
      <c r="O1174" s="664"/>
      <c r="P1174" s="664"/>
      <c r="Q1174" s="664"/>
      <c r="R1174" s="664"/>
      <c r="S1174" s="664"/>
      <c r="T1174" s="664"/>
      <c r="U1174" s="664"/>
      <c r="V1174" s="664"/>
      <c r="W1174" s="664"/>
      <c r="X1174" s="664"/>
      <c r="Y1174" s="664"/>
      <c r="Z1174" s="664"/>
      <c r="AA1174" s="664"/>
      <c r="AB1174" s="664"/>
      <c r="BA1174" s="392"/>
      <c r="BB1174" s="238"/>
      <c r="BC1174" s="392"/>
      <c r="BD1174" s="392"/>
      <c r="BE1174" s="392"/>
      <c r="BF1174" s="392"/>
      <c r="BG1174" s="392"/>
      <c r="BH1174" s="392"/>
      <c r="BI1174" s="392"/>
      <c r="BJ1174" s="392"/>
      <c r="BK1174" s="392"/>
      <c r="BL1174" s="392"/>
      <c r="BM1174" s="392"/>
      <c r="BN1174" s="392"/>
      <c r="BO1174" s="392"/>
      <c r="BP1174" s="392"/>
      <c r="BQ1174" s="392"/>
      <c r="BR1174" s="392"/>
      <c r="BS1174" s="392"/>
      <c r="BT1174" s="392"/>
      <c r="BU1174" s="392"/>
      <c r="BV1174" s="392"/>
      <c r="BW1174" s="392"/>
      <c r="BX1174" s="392"/>
      <c r="BY1174" s="392"/>
    </row>
    <row r="1175" s="211" customFormat="true" ht="15" customHeight="true" x14ac:dyDescent="0.2">
      <c r="A1175" s="312"/>
      <c r="B1175" s="663"/>
      <c r="C1175" s="664"/>
      <c r="D1175" s="664"/>
      <c r="E1175" s="664"/>
      <c r="F1175" s="664"/>
      <c r="G1175" s="664"/>
      <c r="H1175" s="664"/>
      <c r="I1175" s="664"/>
      <c r="J1175" s="664"/>
      <c r="K1175" s="664"/>
      <c r="L1175" s="664"/>
      <c r="M1175" s="664"/>
      <c r="N1175" s="664"/>
      <c r="O1175" s="664"/>
      <c r="P1175" s="664"/>
      <c r="Q1175" s="664"/>
      <c r="R1175" s="664"/>
      <c r="S1175" s="664"/>
      <c r="T1175" s="664"/>
      <c r="U1175" s="664"/>
      <c r="V1175" s="664"/>
      <c r="W1175" s="664"/>
      <c r="X1175" s="664"/>
      <c r="Y1175" s="664"/>
      <c r="Z1175" s="664"/>
      <c r="AA1175" s="664"/>
      <c r="AB1175" s="664"/>
      <c r="BA1175" s="392"/>
      <c r="BB1175" s="238"/>
      <c r="BC1175" s="392"/>
      <c r="BD1175" s="392"/>
      <c r="BE1175" s="392"/>
      <c r="BF1175" s="392"/>
      <c r="BG1175" s="392"/>
      <c r="BH1175" s="392"/>
      <c r="BI1175" s="392"/>
      <c r="BJ1175" s="392"/>
      <c r="BK1175" s="392"/>
      <c r="BL1175" s="392"/>
      <c r="BM1175" s="392"/>
      <c r="BN1175" s="392"/>
      <c r="BO1175" s="392"/>
      <c r="BP1175" s="392"/>
      <c r="BQ1175" s="392"/>
      <c r="BR1175" s="392"/>
      <c r="BS1175" s="392"/>
      <c r="BT1175" s="392"/>
      <c r="BU1175" s="392"/>
      <c r="BV1175" s="392"/>
      <c r="BW1175" s="392"/>
      <c r="BX1175" s="392"/>
      <c r="BY1175" s="392"/>
    </row>
    <row r="1176" s="211" customFormat="true" ht="15" customHeight="true" x14ac:dyDescent="0.2">
      <c r="A1176" s="665"/>
      <c r="B1176" s="312"/>
      <c r="C1176" s="666"/>
      <c r="D1176" s="667"/>
      <c r="E1176" s="667"/>
      <c r="F1176" s="667"/>
      <c r="G1176" s="667"/>
      <c r="H1176" s="666"/>
      <c r="I1176" s="667"/>
      <c r="J1176" s="667"/>
      <c r="K1176" s="667"/>
      <c r="L1176" s="667"/>
      <c r="M1176" s="666"/>
      <c r="N1176" s="667"/>
      <c r="O1176" s="667"/>
      <c r="P1176" s="667"/>
      <c r="Q1176" s="667"/>
      <c r="R1176" s="666"/>
      <c r="S1176" s="667"/>
      <c r="T1176" s="667"/>
      <c r="U1176" s="667"/>
      <c r="BA1176" s="392"/>
      <c r="BB1176" s="238"/>
      <c r="BC1176" s="392"/>
      <c r="BD1176" s="392"/>
      <c r="BE1176" s="392"/>
      <c r="BF1176" s="392"/>
      <c r="BG1176" s="392"/>
      <c r="BH1176" s="392"/>
      <c r="BI1176" s="392"/>
      <c r="BJ1176" s="392"/>
      <c r="BK1176" s="392"/>
      <c r="BL1176" s="392"/>
      <c r="BM1176" s="392"/>
      <c r="BN1176" s="392"/>
      <c r="BO1176" s="392"/>
      <c r="BP1176" s="392"/>
      <c r="BQ1176" s="392"/>
      <c r="BR1176" s="392"/>
      <c r="BS1176" s="392"/>
      <c r="BT1176" s="392"/>
      <c r="BU1176" s="392"/>
      <c r="BV1176" s="392"/>
      <c r="BW1176" s="392"/>
      <c r="BX1176" s="392"/>
      <c r="BY1176" s="392"/>
    </row>
    <row r="1177" s="211" customFormat="true" ht="15" customHeight="true" x14ac:dyDescent="0.2">
      <c r="A1177" s="667"/>
      <c r="B1177" s="667"/>
      <c r="C1177" s="666"/>
      <c r="D1177" s="666"/>
      <c r="E1177" s="666"/>
      <c r="F1177" s="666"/>
      <c r="G1177" s="666"/>
      <c r="H1177" s="666"/>
      <c r="I1177" s="666"/>
      <c r="J1177" s="666"/>
      <c r="K1177" s="666"/>
      <c r="L1177" s="666"/>
      <c r="M1177" s="666"/>
      <c r="N1177" s="666"/>
      <c r="O1177" s="666"/>
      <c r="P1177" s="666"/>
      <c r="Q1177" s="666"/>
      <c r="R1177" s="666"/>
      <c r="S1177" s="666"/>
      <c r="T1177" s="666"/>
      <c r="U1177" s="666"/>
      <c r="BA1177" s="392"/>
      <c r="BB1177" s="238"/>
      <c r="BC1177" s="392"/>
      <c r="BD1177" s="392"/>
      <c r="BE1177" s="392"/>
      <c r="BF1177" s="392"/>
      <c r="BG1177" s="392"/>
      <c r="BH1177" s="392"/>
      <c r="BI1177" s="392"/>
      <c r="BJ1177" s="392"/>
      <c r="BK1177" s="392"/>
      <c r="BL1177" s="392"/>
      <c r="BM1177" s="392"/>
      <c r="BN1177" s="392"/>
      <c r="BO1177" s="392"/>
      <c r="BP1177" s="392"/>
      <c r="BQ1177" s="392"/>
      <c r="BR1177" s="392"/>
      <c r="BS1177" s="392"/>
      <c r="BT1177" s="392"/>
      <c r="BU1177" s="392"/>
      <c r="BV1177" s="392"/>
      <c r="BW1177" s="392"/>
      <c r="BX1177" s="392"/>
      <c r="BY1177" s="392"/>
    </row>
    <row r="1178" s="211" customFormat="true" ht="15" customHeight="true" x14ac:dyDescent="0.2">
      <c r="BA1178" s="392"/>
      <c r="BB1178" s="238"/>
      <c r="BC1178" s="392"/>
      <c r="BD1178" s="392"/>
      <c r="BE1178" s="392"/>
      <c r="BF1178" s="392"/>
      <c r="BG1178" s="392"/>
      <c r="BH1178" s="392"/>
      <c r="BI1178" s="392"/>
      <c r="BJ1178" s="392"/>
      <c r="BK1178" s="392"/>
      <c r="BL1178" s="392"/>
      <c r="BM1178" s="392"/>
      <c r="BN1178" s="392"/>
      <c r="BO1178" s="392"/>
      <c r="BP1178" s="392"/>
      <c r="BQ1178" s="392"/>
      <c r="BR1178" s="392"/>
      <c r="BS1178" s="392"/>
      <c r="BT1178" s="392"/>
      <c r="BU1178" s="392"/>
      <c r="BV1178" s="392"/>
      <c r="BW1178" s="392"/>
      <c r="BX1178" s="392"/>
      <c r="BY1178" s="392"/>
    </row>
    <row r="1179" s="211" customFormat="true" ht="15" customHeight="true" x14ac:dyDescent="0.2">
      <c r="BA1179" s="392"/>
      <c r="BB1179" s="238"/>
      <c r="BC1179" s="392"/>
      <c r="BD1179" s="392"/>
      <c r="BE1179" s="392"/>
      <c r="BF1179" s="392"/>
      <c r="BG1179" s="392"/>
      <c r="BH1179" s="392"/>
      <c r="BI1179" s="392"/>
      <c r="BJ1179" s="392"/>
      <c r="BK1179" s="392"/>
      <c r="BL1179" s="392"/>
      <c r="BM1179" s="392"/>
      <c r="BN1179" s="392"/>
      <c r="BO1179" s="392"/>
      <c r="BP1179" s="392"/>
      <c r="BQ1179" s="392"/>
      <c r="BR1179" s="392"/>
      <c r="BS1179" s="392"/>
      <c r="BT1179" s="392"/>
      <c r="BU1179" s="392"/>
      <c r="BV1179" s="392"/>
      <c r="BW1179" s="392"/>
      <c r="BX1179" s="392"/>
      <c r="BY1179" s="392"/>
    </row>
    <row r="1180" s="211" customFormat="true" ht="15" customHeight="true" x14ac:dyDescent="0.2">
      <c r="BA1180" s="392"/>
      <c r="BB1180" s="238"/>
      <c r="BC1180" s="392"/>
      <c r="BD1180" s="392"/>
      <c r="BE1180" s="392"/>
      <c r="BF1180" s="392"/>
      <c r="BG1180" s="392"/>
      <c r="BH1180" s="392"/>
      <c r="BI1180" s="392"/>
      <c r="BJ1180" s="392"/>
      <c r="BK1180" s="392"/>
      <c r="BL1180" s="392"/>
      <c r="BM1180" s="392"/>
      <c r="BN1180" s="392"/>
      <c r="BO1180" s="392"/>
      <c r="BP1180" s="392"/>
      <c r="BQ1180" s="392"/>
      <c r="BR1180" s="392"/>
      <c r="BS1180" s="392"/>
      <c r="BT1180" s="392"/>
      <c r="BU1180" s="392"/>
      <c r="BV1180" s="392"/>
      <c r="BW1180" s="392"/>
      <c r="BX1180" s="392"/>
      <c r="BY1180" s="392"/>
    </row>
    <row r="1181" s="211" customFormat="true" ht="15" customHeight="true" x14ac:dyDescent="0.2">
      <c r="BA1181" s="392"/>
      <c r="BB1181" s="238"/>
      <c r="BC1181" s="392"/>
      <c r="BD1181" s="392"/>
      <c r="BE1181" s="392"/>
      <c r="BF1181" s="392"/>
      <c r="BG1181" s="392"/>
      <c r="BH1181" s="392"/>
      <c r="BI1181" s="392"/>
      <c r="BJ1181" s="392"/>
      <c r="BK1181" s="392"/>
      <c r="BL1181" s="392"/>
      <c r="BM1181" s="392"/>
      <c r="BN1181" s="392"/>
      <c r="BO1181" s="392"/>
      <c r="BP1181" s="392"/>
      <c r="BQ1181" s="392"/>
      <c r="BR1181" s="392"/>
      <c r="BS1181" s="392"/>
      <c r="BT1181" s="392"/>
      <c r="BU1181" s="392"/>
      <c r="BV1181" s="392"/>
      <c r="BW1181" s="392"/>
      <c r="BX1181" s="392"/>
      <c r="BY1181" s="392"/>
    </row>
    <row r="1182" s="211" customFormat="true" ht="15" customHeight="true" x14ac:dyDescent="0.2">
      <c r="BA1182" s="392"/>
      <c r="BB1182" s="238"/>
      <c r="BC1182" s="392"/>
      <c r="BD1182" s="392"/>
      <c r="BE1182" s="392"/>
      <c r="BF1182" s="392"/>
      <c r="BG1182" s="392"/>
      <c r="BH1182" s="392"/>
      <c r="BI1182" s="392"/>
      <c r="BJ1182" s="392"/>
      <c r="BK1182" s="392"/>
      <c r="BL1182" s="392"/>
      <c r="BM1182" s="392"/>
      <c r="BN1182" s="392"/>
      <c r="BO1182" s="392"/>
      <c r="BP1182" s="392"/>
      <c r="BQ1182" s="392"/>
      <c r="BR1182" s="392"/>
      <c r="BS1182" s="392"/>
      <c r="BT1182" s="392"/>
      <c r="BU1182" s="392"/>
      <c r="BV1182" s="392"/>
      <c r="BW1182" s="392"/>
      <c r="BX1182" s="392"/>
      <c r="BY1182" s="392"/>
    </row>
    <row r="1183" s="211" customFormat="true" ht="15" customHeight="true" x14ac:dyDescent="0.2">
      <c r="BA1183" s="392"/>
      <c r="BB1183" s="238"/>
      <c r="BC1183" s="392"/>
      <c r="BD1183" s="392"/>
      <c r="BE1183" s="392"/>
      <c r="BF1183" s="392"/>
      <c r="BG1183" s="392"/>
      <c r="BH1183" s="392"/>
      <c r="BI1183" s="392"/>
      <c r="BJ1183" s="392"/>
      <c r="BK1183" s="392"/>
      <c r="BL1183" s="392"/>
      <c r="BM1183" s="392"/>
      <c r="BN1183" s="392"/>
      <c r="BO1183" s="392"/>
      <c r="BP1183" s="392"/>
      <c r="BQ1183" s="392"/>
      <c r="BR1183" s="392"/>
      <c r="BS1183" s="392"/>
      <c r="BT1183" s="392"/>
      <c r="BU1183" s="392"/>
      <c r="BV1183" s="392"/>
      <c r="BW1183" s="392"/>
      <c r="BX1183" s="392"/>
      <c r="BY1183" s="392"/>
    </row>
    <row r="1184" s="211" customFormat="true" ht="15" customHeight="true" x14ac:dyDescent="0.2">
      <c r="BA1184" s="392"/>
      <c r="BB1184" s="238"/>
      <c r="BC1184" s="392"/>
      <c r="BD1184" s="392"/>
      <c r="BE1184" s="392"/>
      <c r="BF1184" s="392"/>
      <c r="BG1184" s="392"/>
      <c r="BH1184" s="392"/>
      <c r="BI1184" s="392"/>
      <c r="BJ1184" s="392"/>
      <c r="BK1184" s="392"/>
      <c r="BL1184" s="392"/>
      <c r="BM1184" s="392"/>
      <c r="BN1184" s="392"/>
      <c r="BO1184" s="392"/>
      <c r="BP1184" s="392"/>
      <c r="BQ1184" s="392"/>
      <c r="BR1184" s="392"/>
      <c r="BS1184" s="392"/>
      <c r="BT1184" s="392"/>
      <c r="BU1184" s="392"/>
      <c r="BV1184" s="392"/>
      <c r="BW1184" s="392"/>
      <c r="BX1184" s="392"/>
      <c r="BY1184" s="392"/>
    </row>
    <row r="1185" s="211" customFormat="true" ht="15" customHeight="true" x14ac:dyDescent="0.2">
      <c r="BA1185" s="392"/>
      <c r="BB1185" s="238"/>
      <c r="BC1185" s="392"/>
      <c r="BD1185" s="392"/>
      <c r="BE1185" s="392"/>
      <c r="BF1185" s="392"/>
      <c r="BG1185" s="392"/>
      <c r="BH1185" s="392"/>
      <c r="BI1185" s="392"/>
      <c r="BJ1185" s="392"/>
      <c r="BK1185" s="392"/>
      <c r="BL1185" s="392"/>
      <c r="BM1185" s="392"/>
      <c r="BN1185" s="392"/>
      <c r="BO1185" s="392"/>
      <c r="BP1185" s="392"/>
      <c r="BQ1185" s="392"/>
      <c r="BR1185" s="392"/>
      <c r="BS1185" s="392"/>
      <c r="BT1185" s="392"/>
      <c r="BU1185" s="392"/>
      <c r="BV1185" s="392"/>
      <c r="BW1185" s="392"/>
      <c r="BX1185" s="392"/>
      <c r="BY1185" s="392"/>
    </row>
    <row r="1186" s="211" customFormat="true" ht="15" customHeight="true" x14ac:dyDescent="0.2">
      <c r="BA1186" s="392"/>
      <c r="BB1186" s="238"/>
      <c r="BC1186" s="392"/>
      <c r="BD1186" s="392"/>
      <c r="BE1186" s="392"/>
      <c r="BF1186" s="392"/>
      <c r="BG1186" s="392"/>
      <c r="BH1186" s="392"/>
      <c r="BI1186" s="392"/>
      <c r="BJ1186" s="392"/>
      <c r="BK1186" s="392"/>
      <c r="BL1186" s="392"/>
      <c r="BM1186" s="392"/>
      <c r="BN1186" s="392"/>
      <c r="BO1186" s="392"/>
      <c r="BP1186" s="392"/>
      <c r="BQ1186" s="392"/>
      <c r="BR1186" s="392"/>
      <c r="BS1186" s="392"/>
      <c r="BT1186" s="392"/>
      <c r="BU1186" s="392"/>
      <c r="BV1186" s="392"/>
      <c r="BW1186" s="392"/>
      <c r="BX1186" s="392"/>
      <c r="BY1186" s="392"/>
    </row>
    <row r="1187" s="211" customFormat="true" ht="15" customHeight="true" x14ac:dyDescent="0.2">
      <c r="BA1187" s="392"/>
      <c r="BB1187" s="238"/>
      <c r="BC1187" s="392"/>
      <c r="BD1187" s="392"/>
      <c r="BE1187" s="392"/>
      <c r="BF1187" s="392"/>
      <c r="BG1187" s="392"/>
      <c r="BH1187" s="392"/>
      <c r="BI1187" s="392"/>
      <c r="BJ1187" s="392"/>
      <c r="BK1187" s="392"/>
      <c r="BL1187" s="392"/>
      <c r="BM1187" s="392"/>
      <c r="BN1187" s="392"/>
      <c r="BO1187" s="392"/>
      <c r="BP1187" s="392"/>
      <c r="BQ1187" s="392"/>
      <c r="BR1187" s="392"/>
      <c r="BS1187" s="392"/>
      <c r="BT1187" s="392"/>
      <c r="BU1187" s="392"/>
      <c r="BV1187" s="392"/>
      <c r="BW1187" s="392"/>
      <c r="BX1187" s="392"/>
      <c r="BY1187" s="392"/>
    </row>
    <row r="1188" s="211" customFormat="true" ht="15" customHeight="true" x14ac:dyDescent="0.2">
      <c r="BA1188" s="392"/>
      <c r="BB1188" s="238"/>
      <c r="BC1188" s="392"/>
      <c r="BD1188" s="392"/>
      <c r="BE1188" s="392"/>
      <c r="BF1188" s="392"/>
      <c r="BG1188" s="392"/>
      <c r="BH1188" s="392"/>
      <c r="BI1188" s="392"/>
      <c r="BJ1188" s="392"/>
      <c r="BK1188" s="392"/>
      <c r="BL1188" s="392"/>
      <c r="BM1188" s="392"/>
      <c r="BN1188" s="392"/>
      <c r="BO1188" s="392"/>
      <c r="BP1188" s="392"/>
      <c r="BQ1188" s="392"/>
      <c r="BR1188" s="392"/>
      <c r="BS1188" s="392"/>
      <c r="BT1188" s="392"/>
      <c r="BU1188" s="392"/>
      <c r="BV1188" s="392"/>
      <c r="BW1188" s="392"/>
      <c r="BX1188" s="392"/>
      <c r="BY1188" s="392"/>
    </row>
    <row r="1189" s="211" customFormat="true" ht="15" customHeight="true" x14ac:dyDescent="0.2">
      <c r="BA1189" s="392"/>
      <c r="BB1189" s="238"/>
      <c r="BC1189" s="392"/>
      <c r="BD1189" s="392"/>
      <c r="BE1189" s="392"/>
      <c r="BF1189" s="392"/>
      <c r="BG1189" s="392"/>
      <c r="BH1189" s="392"/>
      <c r="BI1189" s="392"/>
      <c r="BJ1189" s="392"/>
      <c r="BK1189" s="392"/>
      <c r="BL1189" s="392"/>
      <c r="BM1189" s="392"/>
      <c r="BN1189" s="392"/>
      <c r="BO1189" s="392"/>
      <c r="BP1189" s="392"/>
      <c r="BQ1189" s="392"/>
      <c r="BR1189" s="392"/>
      <c r="BS1189" s="392"/>
      <c r="BT1189" s="392"/>
      <c r="BU1189" s="392"/>
      <c r="BV1189" s="392"/>
      <c r="BW1189" s="392"/>
      <c r="BX1189" s="392"/>
      <c r="BY1189" s="392"/>
    </row>
    <row r="1190" s="211" customFormat="true" ht="15" customHeight="true" x14ac:dyDescent="0.2">
      <c r="BA1190" s="392"/>
      <c r="BB1190" s="238"/>
      <c r="BC1190" s="392"/>
      <c r="BD1190" s="392"/>
      <c r="BE1190" s="392"/>
      <c r="BF1190" s="392"/>
      <c r="BG1190" s="392"/>
      <c r="BH1190" s="392"/>
      <c r="BI1190" s="392"/>
      <c r="BJ1190" s="392"/>
      <c r="BK1190" s="392"/>
      <c r="BL1190" s="392"/>
      <c r="BM1190" s="392"/>
      <c r="BN1190" s="392"/>
      <c r="BO1190" s="392"/>
      <c r="BP1190" s="392"/>
      <c r="BQ1190" s="392"/>
      <c r="BR1190" s="392"/>
      <c r="BS1190" s="392"/>
      <c r="BT1190" s="392"/>
      <c r="BU1190" s="392"/>
      <c r="BV1190" s="392"/>
      <c r="BW1190" s="392"/>
      <c r="BX1190" s="392"/>
      <c r="BY1190" s="392"/>
    </row>
    <row r="1191" s="211" customFormat="true" ht="15" customHeight="true" x14ac:dyDescent="0.2">
      <c r="BA1191" s="392"/>
      <c r="BB1191" s="238"/>
      <c r="BC1191" s="392"/>
      <c r="BD1191" s="392"/>
      <c r="BE1191" s="392"/>
      <c r="BF1191" s="392"/>
      <c r="BG1191" s="392"/>
      <c r="BH1191" s="392"/>
      <c r="BI1191" s="392"/>
      <c r="BJ1191" s="392"/>
      <c r="BK1191" s="392"/>
      <c r="BL1191" s="392"/>
      <c r="BM1191" s="392"/>
      <c r="BN1191" s="392"/>
      <c r="BO1191" s="392"/>
      <c r="BP1191" s="392"/>
      <c r="BQ1191" s="392"/>
      <c r="BR1191" s="392"/>
      <c r="BS1191" s="392"/>
      <c r="BT1191" s="392"/>
      <c r="BU1191" s="392"/>
      <c r="BV1191" s="392"/>
      <c r="BW1191" s="392"/>
      <c r="BX1191" s="392"/>
      <c r="BY1191" s="392"/>
    </row>
    <row r="1192" s="211" customFormat="true" ht="15" customHeight="true" x14ac:dyDescent="0.2">
      <c r="BA1192" s="392"/>
      <c r="BB1192" s="238"/>
      <c r="BC1192" s="392"/>
      <c r="BD1192" s="392"/>
      <c r="BE1192" s="392"/>
      <c r="BF1192" s="392"/>
      <c r="BG1192" s="392"/>
      <c r="BH1192" s="392"/>
      <c r="BI1192" s="392"/>
      <c r="BJ1192" s="392"/>
      <c r="BK1192" s="392"/>
      <c r="BL1192" s="392"/>
      <c r="BM1192" s="392"/>
      <c r="BN1192" s="392"/>
      <c r="BO1192" s="392"/>
      <c r="BP1192" s="392"/>
      <c r="BQ1192" s="392"/>
      <c r="BR1192" s="392"/>
      <c r="BS1192" s="392"/>
      <c r="BT1192" s="392"/>
      <c r="BU1192" s="392"/>
      <c r="BV1192" s="392"/>
      <c r="BW1192" s="392"/>
      <c r="BX1192" s="392"/>
      <c r="BY1192" s="392"/>
    </row>
    <row r="1193" s="211" customFormat="true" ht="15" customHeight="true" x14ac:dyDescent="0.2">
      <c r="BA1193" s="392"/>
      <c r="BB1193" s="238"/>
      <c r="BC1193" s="392"/>
      <c r="BD1193" s="392"/>
      <c r="BE1193" s="392"/>
      <c r="BF1193" s="392"/>
      <c r="BG1193" s="392"/>
      <c r="BH1193" s="392"/>
      <c r="BI1193" s="392"/>
      <c r="BJ1193" s="392"/>
      <c r="BK1193" s="392"/>
      <c r="BL1193" s="392"/>
      <c r="BM1193" s="392"/>
      <c r="BN1193" s="392"/>
      <c r="BO1193" s="392"/>
      <c r="BP1193" s="392"/>
      <c r="BQ1193" s="392"/>
      <c r="BR1193" s="392"/>
      <c r="BS1193" s="392"/>
      <c r="BT1193" s="392"/>
      <c r="BU1193" s="392"/>
      <c r="BV1193" s="392"/>
      <c r="BW1193" s="392"/>
      <c r="BX1193" s="392"/>
      <c r="BY1193" s="392"/>
    </row>
    <row r="1194" s="211" customFormat="true" ht="15" customHeight="true" x14ac:dyDescent="0.2">
      <c r="BA1194" s="392"/>
      <c r="BB1194" s="238"/>
      <c r="BC1194" s="392"/>
      <c r="BD1194" s="392"/>
      <c r="BE1194" s="392"/>
      <c r="BF1194" s="392"/>
      <c r="BG1194" s="392"/>
      <c r="BH1194" s="392"/>
      <c r="BI1194" s="392"/>
      <c r="BJ1194" s="392"/>
      <c r="BK1194" s="392"/>
      <c r="BL1194" s="392"/>
      <c r="BM1194" s="392"/>
      <c r="BN1194" s="392"/>
      <c r="BO1194" s="392"/>
      <c r="BP1194" s="392"/>
      <c r="BQ1194" s="392"/>
      <c r="BR1194" s="392"/>
      <c r="BS1194" s="392"/>
      <c r="BT1194" s="392"/>
      <c r="BU1194" s="392"/>
      <c r="BV1194" s="392"/>
      <c r="BW1194" s="392"/>
      <c r="BX1194" s="392"/>
      <c r="BY1194" s="392"/>
    </row>
    <row r="1195" s="211" customFormat="true" ht="15" customHeight="true" x14ac:dyDescent="0.2">
      <c r="BA1195" s="392"/>
      <c r="BB1195" s="238"/>
      <c r="BC1195" s="392"/>
      <c r="BD1195" s="392"/>
      <c r="BE1195" s="392"/>
      <c r="BF1195" s="392"/>
      <c r="BG1195" s="392"/>
      <c r="BH1195" s="392"/>
      <c r="BI1195" s="392"/>
      <c r="BJ1195" s="392"/>
      <c r="BK1195" s="392"/>
      <c r="BL1195" s="392"/>
      <c r="BM1195" s="392"/>
      <c r="BN1195" s="392"/>
      <c r="BO1195" s="392"/>
      <c r="BP1195" s="392"/>
      <c r="BQ1195" s="392"/>
      <c r="BR1195" s="392"/>
      <c r="BS1195" s="392"/>
      <c r="BT1195" s="392"/>
      <c r="BU1195" s="392"/>
      <c r="BV1195" s="392"/>
      <c r="BW1195" s="392"/>
      <c r="BX1195" s="392"/>
      <c r="BY1195" s="392"/>
    </row>
    <row r="1196" s="211" customFormat="true" ht="15" customHeight="true" x14ac:dyDescent="0.2">
      <c r="BA1196" s="392"/>
      <c r="BB1196" s="238"/>
      <c r="BC1196" s="392"/>
      <c r="BD1196" s="392"/>
      <c r="BE1196" s="392"/>
      <c r="BF1196" s="392"/>
      <c r="BG1196" s="392"/>
      <c r="BH1196" s="392"/>
      <c r="BI1196" s="392"/>
      <c r="BJ1196" s="392"/>
      <c r="BK1196" s="392"/>
      <c r="BL1196" s="392"/>
      <c r="BM1196" s="392"/>
      <c r="BN1196" s="392"/>
      <c r="BO1196" s="392"/>
      <c r="BP1196" s="392"/>
      <c r="BQ1196" s="392"/>
      <c r="BR1196" s="392"/>
      <c r="BS1196" s="392"/>
      <c r="BT1196" s="392"/>
      <c r="BU1196" s="392"/>
      <c r="BV1196" s="392"/>
      <c r="BW1196" s="392"/>
      <c r="BX1196" s="392"/>
      <c r="BY1196" s="392"/>
    </row>
    <row r="1197" s="211" customFormat="true" ht="15" customHeight="true" x14ac:dyDescent="0.2">
      <c r="BA1197" s="392"/>
      <c r="BB1197" s="238"/>
      <c r="BC1197" s="392"/>
      <c r="BD1197" s="392"/>
      <c r="BE1197" s="392"/>
      <c r="BF1197" s="392"/>
      <c r="BG1197" s="392"/>
      <c r="BH1197" s="392"/>
      <c r="BI1197" s="392"/>
      <c r="BJ1197" s="392"/>
      <c r="BK1197" s="392"/>
      <c r="BL1197" s="392"/>
      <c r="BM1197" s="392"/>
      <c r="BN1197" s="392"/>
      <c r="BO1197" s="392"/>
      <c r="BP1197" s="392"/>
      <c r="BQ1197" s="392"/>
      <c r="BR1197" s="392"/>
      <c r="BS1197" s="392"/>
      <c r="BT1197" s="392"/>
      <c r="BU1197" s="392"/>
      <c r="BV1197" s="392"/>
      <c r="BW1197" s="392"/>
      <c r="BX1197" s="392"/>
      <c r="BY1197" s="392"/>
    </row>
    <row r="1198" s="211" customFormat="true" ht="15" customHeight="true" x14ac:dyDescent="0.2">
      <c r="BA1198" s="392"/>
      <c r="BB1198" s="238"/>
      <c r="BC1198" s="392"/>
      <c r="BD1198" s="392"/>
      <c r="BE1198" s="392"/>
      <c r="BF1198" s="392"/>
      <c r="BG1198" s="392"/>
      <c r="BH1198" s="392"/>
      <c r="BI1198" s="392"/>
      <c r="BJ1198" s="392"/>
      <c r="BK1198" s="392"/>
      <c r="BL1198" s="392"/>
      <c r="BM1198" s="392"/>
      <c r="BN1198" s="392"/>
      <c r="BO1198" s="392"/>
      <c r="BP1198" s="392"/>
      <c r="BQ1198" s="392"/>
      <c r="BR1198" s="392"/>
      <c r="BS1198" s="392"/>
      <c r="BT1198" s="392"/>
      <c r="BU1198" s="392"/>
      <c r="BV1198" s="392"/>
      <c r="BW1198" s="392"/>
      <c r="BX1198" s="392"/>
      <c r="BY1198" s="392"/>
    </row>
    <row r="1199" s="211" customFormat="true" ht="15" customHeight="true" x14ac:dyDescent="0.2">
      <c r="BA1199" s="392"/>
      <c r="BB1199" s="238"/>
      <c r="BC1199" s="392"/>
      <c r="BD1199" s="392"/>
      <c r="BE1199" s="392"/>
      <c r="BF1199" s="392"/>
      <c r="BG1199" s="392"/>
      <c r="BH1199" s="392"/>
      <c r="BI1199" s="392"/>
      <c r="BJ1199" s="392"/>
      <c r="BK1199" s="392"/>
      <c r="BL1199" s="392"/>
      <c r="BM1199" s="392"/>
      <c r="BN1199" s="392"/>
      <c r="BO1199" s="392"/>
      <c r="BP1199" s="392"/>
      <c r="BQ1199" s="392"/>
      <c r="BR1199" s="392"/>
      <c r="BS1199" s="392"/>
      <c r="BT1199" s="392"/>
      <c r="BU1199" s="392"/>
      <c r="BV1199" s="392"/>
      <c r="BW1199" s="392"/>
      <c r="BX1199" s="392"/>
      <c r="BY1199" s="392"/>
    </row>
    <row r="1200" s="211" customFormat="true" ht="15" customHeight="true" x14ac:dyDescent="0.2">
      <c r="BA1200" s="392"/>
      <c r="BB1200" s="238"/>
      <c r="BC1200" s="392"/>
      <c r="BD1200" s="392"/>
      <c r="BE1200" s="392"/>
      <c r="BF1200" s="392"/>
      <c r="BG1200" s="392"/>
      <c r="BH1200" s="392"/>
      <c r="BI1200" s="392"/>
      <c r="BJ1200" s="392"/>
      <c r="BK1200" s="392"/>
      <c r="BL1200" s="392"/>
      <c r="BM1200" s="392"/>
      <c r="BN1200" s="392"/>
      <c r="BO1200" s="392"/>
      <c r="BP1200" s="392"/>
      <c r="BQ1200" s="392"/>
      <c r="BR1200" s="392"/>
      <c r="BS1200" s="392"/>
      <c r="BT1200" s="392"/>
      <c r="BU1200" s="392"/>
      <c r="BV1200" s="392"/>
      <c r="BW1200" s="392"/>
      <c r="BX1200" s="392"/>
      <c r="BY1200" s="392"/>
    </row>
  </sheetData>
  <mergeCells count="1316">
    <mergeCell ref="BA341:BA342"/>
    <mergeCell ref="BA343:BA344"/>
    <mergeCell ref="BA345:BA346"/>
    <mergeCell ref="BA347:BA348"/>
    <mergeCell ref="BA349:BA350"/>
    <mergeCell ref="BA351:BA352"/>
    <mergeCell ref="BA353:BA354"/>
    <mergeCell ref="BA153:BA166"/>
    <mergeCell ref="BA231:BA236"/>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72"/>
    <mergeCell ref="A208:B208"/>
    <mergeCell ref="A153:A165"/>
    <mergeCell ref="C133:G133"/>
    <mergeCell ref="H133:L133"/>
    <mergeCell ref="M133:Q133"/>
    <mergeCell ref="A135:A139"/>
    <mergeCell ref="A1025:C1025"/>
    <mergeCell ref="A1026:B1026"/>
    <mergeCell ref="A1031:A1033"/>
    <mergeCell ref="A1034:C1034"/>
    <mergeCell ref="A222:A224"/>
    <mergeCell ref="A225:A229"/>
    <mergeCell ref="C220:G220"/>
    <mergeCell ref="H220:L220"/>
    <mergeCell ref="M220:Q220"/>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81:D481"/>
    <mergeCell ref="H481:I481"/>
    <mergeCell ref="M481:N481"/>
    <mergeCell ref="C482:E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11:D511"/>
    <mergeCell ref="H511:I511"/>
    <mergeCell ref="M511:N511"/>
    <mergeCell ref="C512:D512"/>
    <mergeCell ref="H512:I512"/>
    <mergeCell ref="M512:N512"/>
    <mergeCell ref="C509:D509"/>
    <mergeCell ref="H509:J509"/>
    <mergeCell ref="M509:N509"/>
    <mergeCell ref="C510:D510"/>
    <mergeCell ref="H510:I510"/>
    <mergeCell ref="M510:N510"/>
    <mergeCell ref="C507:D507"/>
    <mergeCell ref="H507:I507"/>
    <mergeCell ref="M507:N507"/>
    <mergeCell ref="C508:D508"/>
    <mergeCell ref="H508:I508"/>
    <mergeCell ref="M508:O508"/>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5:D565"/>
    <mergeCell ref="H565:I565"/>
    <mergeCell ref="M565:N565"/>
    <mergeCell ref="C566:D566"/>
    <mergeCell ref="H566:I566"/>
    <mergeCell ref="M566:N566"/>
    <mergeCell ref="C563:D564"/>
    <mergeCell ref="E563:G563"/>
    <mergeCell ref="H563:I563"/>
    <mergeCell ref="M563:N563"/>
    <mergeCell ref="H564:I564"/>
    <mergeCell ref="M564:N564"/>
    <mergeCell ref="C561:D561"/>
    <mergeCell ref="H561:I561"/>
    <mergeCell ref="M561:N561"/>
    <mergeCell ref="C562:G562"/>
    <mergeCell ref="H562:I562"/>
    <mergeCell ref="M562:N562"/>
    <mergeCell ref="C572:D572"/>
    <mergeCell ref="H572:I572"/>
    <mergeCell ref="M572:N572"/>
    <mergeCell ref="C573:D573"/>
    <mergeCell ref="H573:I573"/>
    <mergeCell ref="M573:N573"/>
    <mergeCell ref="C569:D570"/>
    <mergeCell ref="H569:I569"/>
    <mergeCell ref="M569:N569"/>
    <mergeCell ref="H570:I570"/>
    <mergeCell ref="M570:N570"/>
    <mergeCell ref="C571:D571"/>
    <mergeCell ref="H571:I571"/>
    <mergeCell ref="M571:N571"/>
    <mergeCell ref="C567:D567"/>
    <mergeCell ref="H567:I567"/>
    <mergeCell ref="M567:N567"/>
    <mergeCell ref="C568:E568"/>
    <mergeCell ref="H568:I568"/>
    <mergeCell ref="M568:N568"/>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4:D614"/>
    <mergeCell ref="H614:I614"/>
    <mergeCell ref="M614:Q614"/>
    <mergeCell ref="C615:D615"/>
    <mergeCell ref="H615:I615"/>
    <mergeCell ref="M615:N616"/>
    <mergeCell ref="O615:Q615"/>
    <mergeCell ref="C616:D616"/>
    <mergeCell ref="H616:L616"/>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21:D621"/>
    <mergeCell ref="H621:I621"/>
    <mergeCell ref="M621:N622"/>
    <mergeCell ref="C622:D622"/>
    <mergeCell ref="H622:J622"/>
    <mergeCell ref="C623:D623"/>
    <mergeCell ref="H623:I624"/>
    <mergeCell ref="M623:N623"/>
    <mergeCell ref="C624:D624"/>
    <mergeCell ref="M624:N624"/>
    <mergeCell ref="C619:D619"/>
    <mergeCell ref="H619:I619"/>
    <mergeCell ref="M619:N619"/>
    <mergeCell ref="C620:D620"/>
    <mergeCell ref="H620:I620"/>
    <mergeCell ref="M620:O620"/>
    <mergeCell ref="C617:D617"/>
    <mergeCell ref="H617:I618"/>
    <mergeCell ref="J617:L617"/>
    <mergeCell ref="M617:N617"/>
    <mergeCell ref="C618:D618"/>
    <mergeCell ref="M618:N618"/>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E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J730"/>
    <mergeCell ref="M730:N730"/>
    <mergeCell ref="C727:D727"/>
    <mergeCell ref="H727:I727"/>
    <mergeCell ref="M727:O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19050</xdr:rowOff>
                  </from>
                  <to>
                    <xdr:col>1</xdr:col>
                    <xdr:colOff>1704975</xdr:colOff>
                    <xdr:row>400</xdr:row>
                    <xdr:rowOff>19050</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R245"/>
  <sheetViews>
    <sheetView workbookViewId="0"/>
  </sheetViews>
  <sheetFormatPr defaultRowHeight="12.75" x14ac:dyDescent="0.2"/>
  <sheetData>
    <row r="1">
      <c r="A1" t="s">
        <v>514</v>
      </c>
      <c r="B1" t="s">
        <v>516</v>
      </c>
      <c r="C1" t="s">
        <v>517</v>
      </c>
      <c r="D1" t="s">
        <v>522</v>
      </c>
      <c r="E1" t="s">
        <v>523</v>
      </c>
      <c r="F1" t="s">
        <v>524</v>
      </c>
      <c r="G1" t="s">
        <v>525</v>
      </c>
      <c r="H1" t="s">
        <v>547</v>
      </c>
      <c r="I1" t="s">
        <v>548</v>
      </c>
      <c r="J1" t="s">
        <v>549</v>
      </c>
      <c r="K1" t="s">
        <v>550</v>
      </c>
      <c r="L1" t="s">
        <v>551</v>
      </c>
      <c r="M1" t="s">
        <v>552</v>
      </c>
      <c r="N1" t="s">
        <v>553</v>
      </c>
      <c r="O1" t="s">
        <v>554</v>
      </c>
      <c r="P1" t="s">
        <v>555</v>
      </c>
      <c r="Q1" t="s">
        <v>556</v>
      </c>
      <c r="R1" t="s">
        <v>557</v>
      </c>
      <c r="S1" t="s">
        <v>558</v>
      </c>
      <c r="T1" t="s">
        <v>559</v>
      </c>
      <c r="U1" t="s">
        <v>560</v>
      </c>
      <c r="V1" t="s">
        <v>561</v>
      </c>
      <c r="W1" t="s">
        <v>562</v>
      </c>
      <c r="X1" t="s">
        <v>563</v>
      </c>
      <c r="Y1" t="s">
        <v>564</v>
      </c>
      <c r="Z1" t="s">
        <v>565</v>
      </c>
      <c r="AA1" t="s">
        <v>566</v>
      </c>
      <c r="AB1" t="s">
        <v>567</v>
      </c>
      <c r="AC1" t="s">
        <v>568</v>
      </c>
      <c r="AD1" t="s">
        <v>569</v>
      </c>
      <c r="AE1" t="s">
        <v>570</v>
      </c>
      <c r="AF1" t="s">
        <v>571</v>
      </c>
      <c r="AG1" t="s">
        <v>572</v>
      </c>
      <c r="AH1" t="s">
        <v>573</v>
      </c>
      <c r="AI1" t="s">
        <v>574</v>
      </c>
      <c r="AJ1" t="s">
        <v>575</v>
      </c>
      <c r="AK1" t="s">
        <v>576</v>
      </c>
      <c r="AL1" t="s">
        <v>577</v>
      </c>
      <c r="AM1" t="s">
        <v>578</v>
      </c>
      <c r="AN1" t="s">
        <v>579</v>
      </c>
      <c r="AO1" t="s">
        <v>580</v>
      </c>
      <c r="AP1" t="s">
        <v>581</v>
      </c>
      <c r="AQ1" t="s">
        <v>582</v>
      </c>
      <c r="AR1" t="s">
        <v>583</v>
      </c>
      <c r="AS1" t="s">
        <v>584</v>
      </c>
      <c r="AT1" t="s">
        <v>585</v>
      </c>
      <c r="AU1" t="s">
        <v>586</v>
      </c>
      <c r="AV1" t="s">
        <v>587</v>
      </c>
      <c r="AW1" t="s">
        <v>588</v>
      </c>
      <c r="AX1" t="s">
        <v>589</v>
      </c>
      <c r="AY1" t="s">
        <v>590</v>
      </c>
      <c r="AZ1" t="s">
        <v>591</v>
      </c>
      <c r="BA1" t="s">
        <v>592</v>
      </c>
      <c r="BB1" t="s">
        <v>593</v>
      </c>
      <c r="BC1" t="s">
        <v>594</v>
      </c>
      <c r="BD1" t="s">
        <v>595</v>
      </c>
      <c r="BE1" t="s">
        <v>596</v>
      </c>
      <c r="BF1" t="s">
        <v>597</v>
      </c>
      <c r="BG1" t="s">
        <v>598</v>
      </c>
      <c r="BH1" t="s">
        <v>599</v>
      </c>
      <c r="BI1" t="s">
        <v>600</v>
      </c>
      <c r="BJ1" t="s">
        <v>601</v>
      </c>
      <c r="BK1" t="s">
        <v>602</v>
      </c>
      <c r="BL1" t="s">
        <v>603</v>
      </c>
      <c r="BM1" t="s">
        <v>604</v>
      </c>
      <c r="BN1" t="s">
        <v>605</v>
      </c>
      <c r="BO1" t="s">
        <v>606</v>
      </c>
      <c r="BP1" t="s">
        <v>607</v>
      </c>
      <c r="BQ1" t="s">
        <v>608</v>
      </c>
      <c r="BR1" t="s">
        <v>609</v>
      </c>
    </row>
    <row r="2">
      <c r="A2" t="s">
        <v>515</v>
      </c>
      <c r="B2">
        <v>2000</v>
      </c>
      <c r="C2" t="s">
        <v>518</v>
      </c>
      <c r="D2">
        <v>16</v>
      </c>
      <c r="E2" t="s">
        <v>13</v>
      </c>
      <c r="F2" t="s">
        <v>14</v>
      </c>
      <c r="G2" t="s">
        <v>526</v>
      </c>
      <c r="H2">
        <v>13.361315562935189</v>
      </c>
      <c r="I2">
        <v>11.565955815778549</v>
      </c>
      <c r="J2">
        <v>13.138114391097581</v>
      </c>
      <c r="K2">
        <v>16.29845621430599</v>
      </c>
      <c r="L2">
        <v>64.22263403511802</v>
      </c>
      <c r="M2">
        <v>59.400107691969247</v>
      </c>
      <c r="N2">
        <v>76.455172105120553</v>
      </c>
      <c r="O2">
        <v>92.224596306633003</v>
      </c>
      <c r="P2">
        <v>98.622473599749199</v>
      </c>
      <c r="Q2">
        <v>99.896837298012557</v>
      </c>
      <c r="R2">
        <v>10.584876786087211</v>
      </c>
      <c r="S2">
        <v>10.923391433780759</v>
      </c>
      <c r="T2">
        <v>12.128592409260859</v>
      </c>
      <c r="U2">
        <v>16.18044349176764</v>
      </c>
      <c r="V2">
        <v>16.964389331238181</v>
      </c>
      <c r="W2" t="s">
        <v>148</v>
      </c>
      <c r="X2" t="s">
        <v>149</v>
      </c>
      <c r="Y2" t="s">
        <v>150</v>
      </c>
      <c r="Z2" t="s">
        <v>151</v>
      </c>
      <c r="AA2" t="s">
        <v>152</v>
      </c>
      <c r="AB2" t="s">
        <v>153</v>
      </c>
      <c r="AC2" t="s">
        <v>154</v>
      </c>
      <c r="AD2" t="s">
        <v>155</v>
      </c>
      <c r="AE2" t="s">
        <v>156</v>
      </c>
      <c r="AF2" t="s">
        <v>157</v>
      </c>
      <c r="AG2" t="s">
        <v>158</v>
      </c>
      <c r="AH2">
        <v>98.440929269041732</v>
      </c>
      <c r="AI2">
        <v>13.5163807691647</v>
      </c>
      <c r="AJ2">
        <v>16.96558565623377</v>
      </c>
      <c r="AK2">
        <v>25.71547193109997</v>
      </c>
      <c r="AL2">
        <v>82.544191308113085</v>
      </c>
      <c r="AM2">
        <v>37.236247077718353</v>
      </c>
      <c r="AN2">
        <v>60.26252154935333</v>
      </c>
      <c r="AO2">
        <v>21.637830148990592</v>
      </c>
      <c r="AP2">
        <v>19.265975760208921</v>
      </c>
      <c r="AQ2">
        <v>20.535535521167709</v>
      </c>
      <c r="AR2">
        <v>38.569409709333989</v>
      </c>
      <c r="AS2"/>
      <c r="AT2"/>
      <c r="AU2"/>
      <c r="AV2"/>
      <c r="AW2"/>
      <c r="AX2"/>
      <c r="AY2"/>
      <c r="AZ2"/>
      <c r="BA2"/>
      <c r="BB2"/>
      <c r="BC2"/>
      <c r="BD2"/>
      <c r="BE2"/>
      <c r="BF2"/>
      <c r="BG2"/>
      <c r="BH2"/>
      <c r="BI2"/>
      <c r="BJ2"/>
      <c r="BK2"/>
      <c r="BL2"/>
      <c r="BM2"/>
      <c r="BN2"/>
      <c r="BO2"/>
      <c r="BP2"/>
      <c r="BQ2"/>
      <c r="BR2"/>
    </row>
    <row r="3">
      <c r="A3" t="s">
        <v>515</v>
      </c>
      <c r="B3">
        <v>2000</v>
      </c>
      <c r="C3" t="s">
        <v>518</v>
      </c>
      <c r="D3">
        <v>17</v>
      </c>
      <c r="E3" t="s">
        <v>13</v>
      </c>
      <c r="F3" t="s">
        <v>51</v>
      </c>
      <c r="G3" t="s">
        <v>182</v>
      </c>
      <c r="H3">
        <v>86.638684437064811</v>
      </c>
      <c r="I3">
        <v>88.434044184221449</v>
      </c>
      <c r="J3">
        <v>86.861885608902412</v>
      </c>
      <c r="K3">
        <v>83.701543785694014</v>
      </c>
      <c r="L3">
        <v>35.77736596488198</v>
      </c>
      <c r="M3">
        <v>40.599892308030753</v>
      </c>
      <c r="N3">
        <v>23.54482789487945</v>
      </c>
      <c r="O3">
        <v>7.7754036933669974</v>
      </c>
      <c r="P3">
        <v>1.377526400250801</v>
      </c>
      <c r="Q3">
        <v>0.1031627019874435</v>
      </c>
      <c r="R3">
        <v>89.415123213912793</v>
      </c>
      <c r="S3">
        <v>89.076608566219249</v>
      </c>
      <c r="T3">
        <v>87.871407590739139</v>
      </c>
      <c r="U3">
        <v>83.819556508232353</v>
      </c>
      <c r="V3">
        <v>83.035610668761819</v>
      </c>
      <c r="W3" t="s">
        <v>148</v>
      </c>
      <c r="X3" t="s">
        <v>149</v>
      </c>
      <c r="Y3" t="s">
        <v>150</v>
      </c>
      <c r="Z3" t="s">
        <v>151</v>
      </c>
      <c r="AA3" t="s">
        <v>152</v>
      </c>
      <c r="AB3" t="s">
        <v>153</v>
      </c>
      <c r="AC3" t="s">
        <v>154</v>
      </c>
      <c r="AD3" t="s">
        <v>155</v>
      </c>
      <c r="AE3" t="s">
        <v>156</v>
      </c>
      <c r="AF3" t="s">
        <v>157</v>
      </c>
      <c r="AG3" t="s">
        <v>158</v>
      </c>
      <c r="AH3">
        <v>1.5590707309582681</v>
      </c>
      <c r="AI3">
        <v>86.483619230835302</v>
      </c>
      <c r="AJ3">
        <v>83.03441434376623</v>
      </c>
      <c r="AK3">
        <v>74.28452806890003</v>
      </c>
      <c r="AL3">
        <v>17.455808691886919</v>
      </c>
      <c r="AM3">
        <v>62.763752922281647</v>
      </c>
      <c r="AN3">
        <v>39.73747845064667</v>
      </c>
      <c r="AO3">
        <v>78.362169851009412</v>
      </c>
      <c r="AP3">
        <v>80.734024239791083</v>
      </c>
      <c r="AQ3">
        <v>79.464464478832284</v>
      </c>
      <c r="AR3">
        <v>61.430590290666011</v>
      </c>
      <c r="AS3"/>
      <c r="AT3"/>
      <c r="AU3"/>
      <c r="AV3"/>
      <c r="AW3"/>
      <c r="AX3"/>
      <c r="AY3"/>
      <c r="AZ3"/>
      <c r="BA3"/>
      <c r="BB3"/>
      <c r="BC3"/>
      <c r="BD3"/>
      <c r="BE3"/>
      <c r="BF3"/>
      <c r="BG3"/>
      <c r="BH3"/>
      <c r="BI3"/>
      <c r="BJ3"/>
      <c r="BK3"/>
      <c r="BL3"/>
      <c r="BM3"/>
      <c r="BN3"/>
      <c r="BO3"/>
      <c r="BP3"/>
      <c r="BQ3"/>
      <c r="BR3"/>
    </row>
    <row r="4">
      <c r="A4" t="s">
        <v>515</v>
      </c>
      <c r="B4">
        <v>2000</v>
      </c>
      <c r="C4" t="s">
        <v>518</v>
      </c>
      <c r="D4">
        <v>18</v>
      </c>
      <c r="E4" t="s">
        <v>60</v>
      </c>
      <c r="F4" t="s">
        <v>15</v>
      </c>
      <c r="G4" t="s">
        <v>527</v>
      </c>
      <c r="H4">
        <v>8.8986361649148389</v>
      </c>
      <c r="I4">
        <v>7.8764159105451919</v>
      </c>
      <c r="J4">
        <v>9.4463042471991638</v>
      </c>
      <c r="K4">
        <v>12.07715605480074</v>
      </c>
      <c r="L4">
        <v>58.4425969719574</v>
      </c>
      <c r="M4">
        <v>48.64868819972282</v>
      </c>
      <c r="N4">
        <v>71.256220401972357</v>
      </c>
      <c r="O4">
        <v>86.87556972084829</v>
      </c>
      <c r="P4">
        <v>96.551401654154475</v>
      </c>
      <c r="Q4">
        <v>99.397353111522492</v>
      </c>
      <c r="R4">
        <v>6.9542640484592981</v>
      </c>
      <c r="S4">
        <v>7.5480634807425027</v>
      </c>
      <c r="T4">
        <v>8.5506576485289045</v>
      </c>
      <c r="U4">
        <v>11.77936286200684</v>
      </c>
      <c r="V4">
        <v>13.38490318234693</v>
      </c>
      <c r="W4" t="s">
        <v>148</v>
      </c>
      <c r="X4" t="s">
        <v>149</v>
      </c>
      <c r="Y4" t="s">
        <v>150</v>
      </c>
      <c r="Z4" t="s">
        <v>151</v>
      </c>
      <c r="AA4" t="s">
        <v>152</v>
      </c>
      <c r="AB4" t="s">
        <v>153</v>
      </c>
      <c r="AC4" t="s">
        <v>154</v>
      </c>
      <c r="AD4" t="s">
        <v>155</v>
      </c>
      <c r="AE4" t="s">
        <v>156</v>
      </c>
      <c r="AF4" t="s">
        <v>157</v>
      </c>
      <c r="AG4" t="s">
        <v>158</v>
      </c>
      <c r="AH4">
        <v>94.897055815356239</v>
      </c>
      <c r="AI4">
        <v>6.2310515345849264</v>
      </c>
      <c r="AJ4">
        <v>12.01163464461351</v>
      </c>
      <c r="AK4">
        <v>19.132311116738379</v>
      </c>
      <c r="AL4">
        <v>63.311394733322743</v>
      </c>
      <c r="AM4">
        <v>31.092266309894821</v>
      </c>
      <c r="AN4">
        <v>46.040566463705943</v>
      </c>
      <c r="AO4">
        <v>16.747680535318711</v>
      </c>
      <c r="AP4">
        <v>15.220120850565049</v>
      </c>
      <c r="AQ4">
        <v>11.931146137798439</v>
      </c>
      <c r="AR4">
        <v>25.84150450525377</v>
      </c>
      <c r="AS4"/>
      <c r="AT4"/>
      <c r="AU4"/>
      <c r="AV4"/>
      <c r="AW4"/>
      <c r="AX4"/>
      <c r="AY4"/>
      <c r="AZ4"/>
      <c r="BA4"/>
      <c r="BB4"/>
      <c r="BC4"/>
      <c r="BD4"/>
      <c r="BE4"/>
      <c r="BF4"/>
      <c r="BG4"/>
      <c r="BH4"/>
      <c r="BI4"/>
      <c r="BJ4"/>
      <c r="BK4"/>
      <c r="BL4"/>
      <c r="BM4"/>
      <c r="BN4"/>
      <c r="BO4"/>
      <c r="BP4"/>
      <c r="BQ4"/>
      <c r="BR4"/>
    </row>
    <row r="5">
      <c r="A5" t="s">
        <v>515</v>
      </c>
      <c r="B5">
        <v>2000</v>
      </c>
      <c r="C5" t="s">
        <v>518</v>
      </c>
      <c r="D5">
        <v>19</v>
      </c>
      <c r="E5" t="s">
        <v>60</v>
      </c>
      <c r="F5" t="s">
        <v>16</v>
      </c>
      <c r="G5" t="s">
        <v>528</v>
      </c>
      <c r="H5">
        <v>4.462679398020355</v>
      </c>
      <c r="I5">
        <v>3.689539905233358</v>
      </c>
      <c r="J5">
        <v>3.691810143898421</v>
      </c>
      <c r="K5">
        <v>4.2213001595052511</v>
      </c>
      <c r="L5"/>
      <c r="M5">
        <v>10.751419492246431</v>
      </c>
      <c r="N5">
        <v>5.1989517031481984</v>
      </c>
      <c r="O5">
        <v>5.3490265857847143</v>
      </c>
      <c r="P5">
        <v>2.0710719455947331</v>
      </c>
      <c r="Q5">
        <v>0.49948418649006282</v>
      </c>
      <c r="R5">
        <v>3.6306127376279131</v>
      </c>
      <c r="S5">
        <v>3.3753279530382541</v>
      </c>
      <c r="T5">
        <v>3.5779347607319529</v>
      </c>
      <c r="U5">
        <v>4.4010806297607976</v>
      </c>
      <c r="V5">
        <v>3.5794861488912568</v>
      </c>
      <c r="W5" t="s">
        <v>148</v>
      </c>
      <c r="X5" t="s">
        <v>149</v>
      </c>
      <c r="Y5" t="s">
        <v>150</v>
      </c>
      <c r="Z5" t="s">
        <v>151</v>
      </c>
      <c r="AA5" t="s">
        <v>152</v>
      </c>
      <c r="AB5" t="s">
        <v>153</v>
      </c>
      <c r="AC5" t="s">
        <v>154</v>
      </c>
      <c r="AD5" t="s">
        <v>155</v>
      </c>
      <c r="AE5" t="s">
        <v>156</v>
      </c>
      <c r="AF5" t="s">
        <v>157</v>
      </c>
      <c r="AG5" t="s">
        <v>158</v>
      </c>
      <c r="AH5">
        <v>3.543873453685503</v>
      </c>
      <c r="AI5">
        <v>7.2853292345797733</v>
      </c>
      <c r="AJ5">
        <v>4.9539510116202621</v>
      </c>
      <c r="AK5">
        <v>6.5831608143615927</v>
      </c>
      <c r="AL5">
        <v>19.232796574790349</v>
      </c>
      <c r="AM5">
        <v>6.1439807678235274</v>
      </c>
      <c r="AN5">
        <v>14.221955085647391</v>
      </c>
      <c r="AO5">
        <v>4.8901496136718734</v>
      </c>
      <c r="AP5">
        <v>4.0458549096438734</v>
      </c>
      <c r="AQ5">
        <v>8.6043893833692717</v>
      </c>
      <c r="AR5">
        <v>12.727905204080219</v>
      </c>
      <c r="AS5"/>
      <c r="AT5"/>
      <c r="AU5"/>
      <c r="AV5"/>
      <c r="AW5"/>
      <c r="AX5"/>
      <c r="AY5"/>
      <c r="AZ5"/>
      <c r="BA5"/>
      <c r="BB5"/>
      <c r="BC5"/>
      <c r="BD5"/>
      <c r="BE5"/>
      <c r="BF5"/>
      <c r="BG5"/>
      <c r="BH5"/>
      <c r="BI5"/>
      <c r="BJ5"/>
      <c r="BK5"/>
      <c r="BL5"/>
      <c r="BM5"/>
      <c r="BN5"/>
      <c r="BO5"/>
      <c r="BP5"/>
      <c r="BQ5"/>
      <c r="BR5"/>
    </row>
    <row r="6">
      <c r="A6" t="s">
        <v>515</v>
      </c>
      <c r="B6">
        <v>2000</v>
      </c>
      <c r="C6" t="s">
        <v>518</v>
      </c>
      <c r="D6">
        <v>20</v>
      </c>
      <c r="E6" t="s">
        <v>60</v>
      </c>
      <c r="F6" t="s">
        <v>22</v>
      </c>
      <c r="G6" t="s">
        <v>529</v>
      </c>
      <c r="H6">
        <v>49.520085434940611</v>
      </c>
      <c r="I6">
        <v>51.978725309112448</v>
      </c>
      <c r="J6">
        <v>52.689828800904792</v>
      </c>
      <c r="K6">
        <v>47.474192946655037</v>
      </c>
      <c r="L6"/>
      <c r="M6">
        <v>19.379141093968759</v>
      </c>
      <c r="N6">
        <v>12.32157164130177</v>
      </c>
      <c r="O6">
        <v>3.7984946896727791</v>
      </c>
      <c r="P6">
        <v>1.1837816341469529</v>
      </c>
      <c r="Q6">
        <v>0.0910531506062284</v>
      </c>
      <c r="R6">
        <v>51.264458461207909</v>
      </c>
      <c r="S6">
        <v>53.105706472924631</v>
      </c>
      <c r="T6">
        <v>52.61515000436313</v>
      </c>
      <c r="U6">
        <v>50.171791448984379</v>
      </c>
      <c r="V6">
        <v>46.606926322666723</v>
      </c>
      <c r="W6" t="s">
        <v>148</v>
      </c>
      <c r="X6" t="s">
        <v>149</v>
      </c>
      <c r="Y6" t="s">
        <v>150</v>
      </c>
      <c r="Z6" t="s">
        <v>151</v>
      </c>
      <c r="AA6" t="s">
        <v>152</v>
      </c>
      <c r="AB6" t="s">
        <v>153</v>
      </c>
      <c r="AC6" t="s">
        <v>154</v>
      </c>
      <c r="AD6" t="s">
        <v>155</v>
      </c>
      <c r="AE6" t="s">
        <v>156</v>
      </c>
      <c r="AF6" t="s">
        <v>157</v>
      </c>
      <c r="AG6" t="s">
        <v>158</v>
      </c>
      <c r="AH6">
        <v>1.173494098570629</v>
      </c>
      <c r="AI6">
        <v>17.306250455773419</v>
      </c>
      <c r="AJ6">
        <v>53.312880648606992</v>
      </c>
      <c r="AK6">
        <v>34.174695064472417</v>
      </c>
      <c r="AL6">
        <v>17.114178307701859</v>
      </c>
      <c r="AM6">
        <v>24.230361159232611</v>
      </c>
      <c r="AN6">
        <v>29.9542433012228</v>
      </c>
      <c r="AO6">
        <v>47.7417469044019</v>
      </c>
      <c r="AP6">
        <v>39.035164599098913</v>
      </c>
      <c r="AQ6">
        <v>41.002995363781757</v>
      </c>
      <c r="AR6">
        <v>38.642277443082577</v>
      </c>
      <c r="AS6"/>
      <c r="AT6"/>
      <c r="AU6"/>
      <c r="AV6"/>
      <c r="AW6"/>
      <c r="AX6"/>
      <c r="AY6"/>
      <c r="AZ6"/>
      <c r="BA6"/>
      <c r="BB6"/>
      <c r="BC6"/>
      <c r="BD6"/>
      <c r="BE6"/>
      <c r="BF6"/>
      <c r="BG6"/>
      <c r="BH6"/>
      <c r="BI6"/>
      <c r="BJ6"/>
      <c r="BK6"/>
      <c r="BL6"/>
      <c r="BM6"/>
      <c r="BN6"/>
      <c r="BO6"/>
      <c r="BP6"/>
      <c r="BQ6"/>
      <c r="BR6"/>
    </row>
    <row r="7">
      <c r="A7" t="s">
        <v>515</v>
      </c>
      <c r="B7">
        <v>2000</v>
      </c>
      <c r="C7" t="s">
        <v>518</v>
      </c>
      <c r="D7">
        <v>21</v>
      </c>
      <c r="E7" t="s">
        <v>60</v>
      </c>
      <c r="F7" t="s">
        <v>17</v>
      </c>
      <c r="G7" t="s">
        <v>530</v>
      </c>
      <c r="H7">
        <v>37.118599002124199</v>
      </c>
      <c r="I7">
        <v>36.455318875109</v>
      </c>
      <c r="J7">
        <v>34.17205680799762</v>
      </c>
      <c r="K7">
        <v>36.227350839038976</v>
      </c>
      <c r="L7">
        <v>14.936260761365849</v>
      </c>
      <c r="M7">
        <v>21.220751214061991</v>
      </c>
      <c r="N7">
        <v>11.223256253577681</v>
      </c>
      <c r="O7">
        <v>3.976909003694217</v>
      </c>
      <c r="P7">
        <v>0.19374476610384009</v>
      </c>
      <c r="Q7">
        <v>0.012109551381219399</v>
      </c>
      <c r="R7">
        <v>38.150664752704877</v>
      </c>
      <c r="S7">
        <v>35.970902093294612</v>
      </c>
      <c r="T7">
        <v>35.256257586376023</v>
      </c>
      <c r="U7">
        <v>33.64776505924798</v>
      </c>
      <c r="V7">
        <v>36.428684346095103</v>
      </c>
      <c r="W7" t="s">
        <v>148</v>
      </c>
      <c r="X7" t="s">
        <v>149</v>
      </c>
      <c r="Y7" t="s">
        <v>150</v>
      </c>
      <c r="Z7" t="s">
        <v>151</v>
      </c>
      <c r="AA7" t="s">
        <v>152</v>
      </c>
      <c r="AB7" t="s">
        <v>153</v>
      </c>
      <c r="AC7" t="s">
        <v>154</v>
      </c>
      <c r="AD7" t="s">
        <v>155</v>
      </c>
      <c r="AE7" t="s">
        <v>156</v>
      </c>
      <c r="AF7" t="s">
        <v>157</v>
      </c>
      <c r="AG7" t="s">
        <v>158</v>
      </c>
      <c r="AH7">
        <v>0.38557663238762069</v>
      </c>
      <c r="AI7">
        <v>69.177368775061879</v>
      </c>
      <c r="AJ7">
        <v>29.721533695159241</v>
      </c>
      <c r="AK7">
        <v>40.109833004427621</v>
      </c>
      <c r="AL7">
        <v>0.34163038418505087</v>
      </c>
      <c r="AM7">
        <v>38.533391763049032</v>
      </c>
      <c r="AN7">
        <v>9.783235149423863</v>
      </c>
      <c r="AO7">
        <v>30.620422946607508</v>
      </c>
      <c r="AP7">
        <v>41.698859640692177</v>
      </c>
      <c r="AQ7">
        <v>38.461469115050527</v>
      </c>
      <c r="AR7">
        <v>22.78831284758343</v>
      </c>
      <c r="AS7"/>
      <c r="AT7"/>
      <c r="AU7"/>
      <c r="AV7"/>
      <c r="AW7"/>
      <c r="AX7"/>
      <c r="AY7"/>
      <c r="AZ7"/>
      <c r="BA7"/>
      <c r="BB7"/>
      <c r="BC7"/>
      <c r="BD7"/>
      <c r="BE7"/>
      <c r="BF7"/>
      <c r="BG7"/>
      <c r="BH7"/>
      <c r="BI7"/>
      <c r="BJ7"/>
      <c r="BK7"/>
      <c r="BL7"/>
      <c r="BM7"/>
      <c r="BN7"/>
      <c r="BO7"/>
      <c r="BP7"/>
      <c r="BQ7"/>
      <c r="BR7"/>
    </row>
    <row r="8">
      <c r="A8" t="s">
        <v>515</v>
      </c>
      <c r="B8">
        <v>2000</v>
      </c>
      <c r="C8" t="s">
        <v>518</v>
      </c>
      <c r="D8">
        <v>29</v>
      </c>
      <c r="E8" t="s">
        <v>57</v>
      </c>
      <c r="F8" t="s">
        <v>49</v>
      </c>
      <c r="G8" t="s">
        <v>531</v>
      </c>
      <c r="H8">
        <v>6.9241482198089814</v>
      </c>
      <c r="I8">
        <v>4.628139984505748</v>
      </c>
      <c r="J8">
        <v>5.3997023018381451</v>
      </c>
      <c r="K8">
        <v>6.1947663771652666</v>
      </c>
      <c r="L8">
        <v>56.518933104214867</v>
      </c>
      <c r="M8">
        <v>50.360564247642422</v>
      </c>
      <c r="N8">
        <v>74.231400184888727</v>
      </c>
      <c r="O8">
        <v>83.032475238529813</v>
      </c>
      <c r="P8">
        <v>94.209930357182742</v>
      </c>
      <c r="Q8">
        <v>99.874074404010869</v>
      </c>
      <c r="R8">
        <v>4.1551784910459162</v>
      </c>
      <c r="S8">
        <v>4.2759709156411194</v>
      </c>
      <c r="T8">
        <v>4.7546757786795233</v>
      </c>
      <c r="U8">
        <v>6.1463112719422623</v>
      </c>
      <c r="V8">
        <v>6.1732832516587441</v>
      </c>
      <c r="W8" t="s">
        <v>148</v>
      </c>
      <c r="X8" t="s">
        <v>149</v>
      </c>
      <c r="Y8" t="s">
        <v>150</v>
      </c>
      <c r="Z8" t="s">
        <v>151</v>
      </c>
      <c r="AA8" t="s">
        <v>152</v>
      </c>
      <c r="AB8" t="s">
        <v>153</v>
      </c>
      <c r="AC8" t="s">
        <v>154</v>
      </c>
      <c r="AD8" t="s">
        <v>155</v>
      </c>
      <c r="AE8" t="s">
        <v>156</v>
      </c>
      <c r="AF8" t="s">
        <v>157</v>
      </c>
      <c r="AG8" t="s">
        <v>158</v>
      </c>
      <c r="AH8">
        <v>98.440929269041405</v>
      </c>
      <c r="AI8">
        <v>10.78780925618597</v>
      </c>
      <c r="AJ8">
        <v>9.8315391468613491</v>
      </c>
      <c r="AK8">
        <v>4.008303708004024</v>
      </c>
      <c r="AL8">
        <v>80.12064574785262</v>
      </c>
      <c r="AM8">
        <v>15.477254968056689</v>
      </c>
      <c r="AN8">
        <v>50.397191938556418</v>
      </c>
      <c r="AO8">
        <v>14.50699706390391</v>
      </c>
      <c r="AP8">
        <v>11.50454753021684</v>
      </c>
      <c r="AQ8">
        <v>12.27422060636041</v>
      </c>
      <c r="AR8">
        <v>22.15103209346405</v>
      </c>
      <c r="AS8"/>
      <c r="AT8"/>
      <c r="AU8"/>
      <c r="AV8"/>
      <c r="AW8"/>
      <c r="AX8"/>
      <c r="AY8"/>
      <c r="AZ8"/>
      <c r="BA8"/>
      <c r="BB8"/>
      <c r="BC8"/>
      <c r="BD8"/>
      <c r="BE8"/>
      <c r="BF8"/>
      <c r="BG8"/>
      <c r="BH8"/>
      <c r="BI8"/>
      <c r="BJ8"/>
      <c r="BK8"/>
      <c r="BL8"/>
      <c r="BM8"/>
      <c r="BN8"/>
      <c r="BO8"/>
      <c r="BP8"/>
      <c r="BQ8"/>
      <c r="BR8"/>
    </row>
    <row r="9">
      <c r="A9" t="s">
        <v>515</v>
      </c>
      <c r="B9">
        <v>2000</v>
      </c>
      <c r="C9" t="s">
        <v>518</v>
      </c>
      <c r="D9">
        <v>30</v>
      </c>
      <c r="E9" t="s">
        <v>57</v>
      </c>
      <c r="F9" t="s">
        <v>48</v>
      </c>
      <c r="G9" t="s">
        <v>182</v>
      </c>
      <c r="H9">
        <v>93.075851780191016</v>
      </c>
      <c r="I9">
        <v>95.371860015494264</v>
      </c>
      <c r="J9">
        <v>94.60029769816191</v>
      </c>
      <c r="K9">
        <v>93.805233622834876</v>
      </c>
      <c r="L9">
        <v>43.481066895785737</v>
      </c>
      <c r="M9">
        <v>49.639435752357663</v>
      </c>
      <c r="N9">
        <v>25.768599815111241</v>
      </c>
      <c r="O9">
        <v>16.967524761470131</v>
      </c>
      <c r="P9">
        <v>5.7900696428172376</v>
      </c>
      <c r="Q9">
        <v>0.12592559598913389</v>
      </c>
      <c r="R9">
        <v>95.844821508953999</v>
      </c>
      <c r="S9">
        <v>95.72402908435879</v>
      </c>
      <c r="T9">
        <v>95.245324221320502</v>
      </c>
      <c r="U9">
        <v>93.853688728057762</v>
      </c>
      <c r="V9">
        <v>93.826716748341326</v>
      </c>
      <c r="W9" t="s">
        <v>148</v>
      </c>
      <c r="X9" t="s">
        <v>149</v>
      </c>
      <c r="Y9" t="s">
        <v>150</v>
      </c>
      <c r="Z9" t="s">
        <v>151</v>
      </c>
      <c r="AA9" t="s">
        <v>152</v>
      </c>
      <c r="AB9" t="s">
        <v>153</v>
      </c>
      <c r="AC9" t="s">
        <v>154</v>
      </c>
      <c r="AD9" t="s">
        <v>155</v>
      </c>
      <c r="AE9" t="s">
        <v>156</v>
      </c>
      <c r="AF9" t="s">
        <v>157</v>
      </c>
      <c r="AG9" t="s">
        <v>158</v>
      </c>
      <c r="AH9">
        <v>1.55907073095864</v>
      </c>
      <c r="AI9">
        <v>89.212190743814162</v>
      </c>
      <c r="AJ9">
        <v>90.168460853138257</v>
      </c>
      <c r="AK9">
        <v>95.991696291995993</v>
      </c>
      <c r="AL9">
        <v>19.879354252147351</v>
      </c>
      <c r="AM9">
        <v>84.52274503194333</v>
      </c>
      <c r="AN9">
        <v>49.602808061443532</v>
      </c>
      <c r="AO9">
        <v>85.49300293609592</v>
      </c>
      <c r="AP9">
        <v>88.49545246978326</v>
      </c>
      <c r="AQ9">
        <v>87.725779393639343</v>
      </c>
      <c r="AR9">
        <v>77.848967906536203</v>
      </c>
      <c r="AS9"/>
      <c r="AT9"/>
      <c r="AU9"/>
      <c r="AV9"/>
      <c r="AW9"/>
      <c r="AX9"/>
      <c r="AY9"/>
      <c r="AZ9"/>
      <c r="BA9"/>
      <c r="BB9"/>
      <c r="BC9"/>
      <c r="BD9"/>
      <c r="BE9"/>
      <c r="BF9"/>
      <c r="BG9"/>
      <c r="BH9"/>
      <c r="BI9"/>
      <c r="BJ9"/>
      <c r="BK9"/>
      <c r="BL9"/>
      <c r="BM9"/>
      <c r="BN9"/>
      <c r="BO9"/>
      <c r="BP9"/>
      <c r="BQ9"/>
      <c r="BR9"/>
    </row>
    <row r="10">
      <c r="A10" t="s">
        <v>515</v>
      </c>
      <c r="B10">
        <v>2000</v>
      </c>
      <c r="C10" t="s">
        <v>518</v>
      </c>
      <c r="D10">
        <v>31</v>
      </c>
      <c r="E10" t="s">
        <v>103</v>
      </c>
      <c r="F10" t="s">
        <v>49</v>
      </c>
      <c r="G10" t="s">
        <v>532</v>
      </c>
      <c r="H10">
        <v>0.26185510674346463</v>
      </c>
      <c r="I10">
        <v>0</v>
      </c>
      <c r="J10">
        <v>0.0012298106716322</v>
      </c>
      <c r="K10">
        <v>0.038895422017061698</v>
      </c>
      <c r="L10">
        <v>20.930015028259849</v>
      </c>
      <c r="M10">
        <v>3.9424439318261069</v>
      </c>
      <c r="N10">
        <v>7.9380018255167526</v>
      </c>
      <c r="O10">
        <v>17.953994969152141</v>
      </c>
      <c r="P10">
        <v>40.730060102058893</v>
      </c>
      <c r="Q10">
        <v>76.673346590931317</v>
      </c>
      <c r="R10">
        <v>0</v>
      </c>
      <c r="S10">
        <v>0</v>
      </c>
      <c r="T10">
        <v>0</v>
      </c>
      <c r="U10">
        <v>0</v>
      </c>
      <c r="V10">
        <v>0.038322535277178903</v>
      </c>
      <c r="W10" t="s">
        <v>148</v>
      </c>
      <c r="X10" t="s">
        <v>149</v>
      </c>
      <c r="Y10" t="s">
        <v>150</v>
      </c>
      <c r="Z10" t="s">
        <v>151</v>
      </c>
      <c r="AA10" t="s">
        <v>152</v>
      </c>
      <c r="AB10" t="s">
        <v>153</v>
      </c>
      <c r="AC10" t="s">
        <v>154</v>
      </c>
      <c r="AD10" t="s">
        <v>155</v>
      </c>
      <c r="AE10" t="s">
        <v>156</v>
      </c>
      <c r="AF10" t="s">
        <v>157</v>
      </c>
      <c r="AG10" t="s">
        <v>158</v>
      </c>
      <c r="AH10">
        <v>63.361978112095798</v>
      </c>
      <c r="AI10">
        <v>2.054267480213861</v>
      </c>
      <c r="AJ10">
        <v>2.464133294452548</v>
      </c>
      <c r="AK10">
        <v>0.37328801881277007</v>
      </c>
      <c r="AL10">
        <v>30.489789109504361</v>
      </c>
      <c r="AM10">
        <v>1.9355256878156391</v>
      </c>
      <c r="AN10">
        <v>27.241490877206441</v>
      </c>
      <c r="AO10">
        <v>1.92957120308699</v>
      </c>
      <c r="AP10">
        <v>1.1758151163142949</v>
      </c>
      <c r="AQ10">
        <v>1.713001621922345</v>
      </c>
      <c r="AR10">
        <v>5.9309983745717068</v>
      </c>
      <c r="AS10"/>
      <c r="AT10"/>
      <c r="AU10"/>
      <c r="AV10"/>
      <c r="AW10"/>
      <c r="AX10"/>
      <c r="AY10"/>
      <c r="AZ10"/>
      <c r="BA10"/>
      <c r="BB10"/>
      <c r="BC10"/>
      <c r="BD10"/>
      <c r="BE10"/>
      <c r="BF10"/>
      <c r="BG10"/>
      <c r="BH10"/>
      <c r="BI10"/>
      <c r="BJ10"/>
      <c r="BK10"/>
      <c r="BL10"/>
      <c r="BM10"/>
      <c r="BN10"/>
      <c r="BO10"/>
      <c r="BP10"/>
      <c r="BQ10"/>
      <c r="BR10"/>
    </row>
    <row r="11">
      <c r="A11" t="s">
        <v>515</v>
      </c>
      <c r="B11">
        <v>2000</v>
      </c>
      <c r="C11" t="s">
        <v>518</v>
      </c>
      <c r="D11">
        <v>32</v>
      </c>
      <c r="E11" t="s">
        <v>103</v>
      </c>
      <c r="F11" t="s">
        <v>48</v>
      </c>
      <c r="G11" t="s">
        <v>182</v>
      </c>
      <c r="H11">
        <v>99.738144893256546</v>
      </c>
      <c r="I11">
        <v>100</v>
      </c>
      <c r="J11">
        <v>99.998770189328368</v>
      </c>
      <c r="K11">
        <v>99.961104577982951</v>
      </c>
      <c r="L11">
        <v>79.06998497174034</v>
      </c>
      <c r="M11">
        <v>96.057556068173966</v>
      </c>
      <c r="N11">
        <v>92.061998174483193</v>
      </c>
      <c r="O11">
        <v>82.046005030847823</v>
      </c>
      <c r="P11">
        <v>59.26993989794088</v>
      </c>
      <c r="Q11">
        <v>23.32665340906857</v>
      </c>
      <c r="R11">
        <v>100</v>
      </c>
      <c r="S11">
        <v>100</v>
      </c>
      <c r="T11">
        <v>100</v>
      </c>
      <c r="U11">
        <v>100</v>
      </c>
      <c r="V11">
        <v>99.961677464722825</v>
      </c>
      <c r="W11" t="s">
        <v>148</v>
      </c>
      <c r="X11" t="s">
        <v>149</v>
      </c>
      <c r="Y11" t="s">
        <v>150</v>
      </c>
      <c r="Z11" t="s">
        <v>151</v>
      </c>
      <c r="AA11" t="s">
        <v>152</v>
      </c>
      <c r="AB11" t="s">
        <v>153</v>
      </c>
      <c r="AC11" t="s">
        <v>154</v>
      </c>
      <c r="AD11" t="s">
        <v>155</v>
      </c>
      <c r="AE11" t="s">
        <v>156</v>
      </c>
      <c r="AF11" t="s">
        <v>157</v>
      </c>
      <c r="AG11" t="s">
        <v>158</v>
      </c>
      <c r="AH11">
        <v>36.638021887904543</v>
      </c>
      <c r="AI11">
        <v>97.945732519786191</v>
      </c>
      <c r="AJ11">
        <v>97.535866705547349</v>
      </c>
      <c r="AK11">
        <v>99.626711981187228</v>
      </c>
      <c r="AL11">
        <v>69.510210890495586</v>
      </c>
      <c r="AM11">
        <v>98.064474312184345</v>
      </c>
      <c r="AN11">
        <v>72.758509122793399</v>
      </c>
      <c r="AO11">
        <v>98.070428796913006</v>
      </c>
      <c r="AP11">
        <v>98.824184883685746</v>
      </c>
      <c r="AQ11">
        <v>98.286998378077612</v>
      </c>
      <c r="AR11">
        <v>94.069001625428399</v>
      </c>
      <c r="AS11"/>
      <c r="AT11"/>
      <c r="AU11"/>
      <c r="AV11"/>
      <c r="AW11"/>
      <c r="AX11"/>
      <c r="AY11"/>
      <c r="AZ11"/>
      <c r="BA11"/>
      <c r="BB11"/>
      <c r="BC11"/>
      <c r="BD11"/>
      <c r="BE11"/>
      <c r="BF11"/>
      <c r="BG11"/>
      <c r="BH11"/>
      <c r="BI11"/>
      <c r="BJ11"/>
      <c r="BK11"/>
      <c r="BL11"/>
      <c r="BM11"/>
      <c r="BN11"/>
      <c r="BO11"/>
      <c r="BP11"/>
      <c r="BQ11"/>
      <c r="BR11"/>
    </row>
    <row r="12">
      <c r="A12" t="s">
        <v>515</v>
      </c>
      <c r="B12">
        <v>2000</v>
      </c>
      <c r="C12" t="s">
        <v>518</v>
      </c>
      <c r="D12">
        <v>35</v>
      </c>
      <c r="E12" t="s">
        <v>55</v>
      </c>
      <c r="F12" t="s">
        <v>49</v>
      </c>
      <c r="G12" t="s">
        <v>182</v>
      </c>
      <c r="H12">
        <v>0.37312937107707211</v>
      </c>
      <c r="I12">
        <v>0.33466996346512762</v>
      </c>
      <c r="J12">
        <v>0.2047183457686815</v>
      </c>
      <c r="K12">
        <v>0.845971092868121</v>
      </c>
      <c r="L12">
        <v>21.271130379195188</v>
      </c>
      <c r="M12">
        <v>3.9463215944205778</v>
      </c>
      <c r="N12">
        <v>8.7264287512618743</v>
      </c>
      <c r="O12">
        <v>17.956635558126919</v>
      </c>
      <c r="P12">
        <v>40.822993063420903</v>
      </c>
      <c r="Q12">
        <v>76.740314109277861</v>
      </c>
      <c r="R12">
        <v>0.1278043883237806</v>
      </c>
      <c r="S12">
        <v>0.30506887463398369</v>
      </c>
      <c r="T12">
        <v>0.24011588713088791</v>
      </c>
      <c r="U12">
        <v>0.65256477942446611</v>
      </c>
      <c r="V12">
        <v>0.66881367821403748</v>
      </c>
      <c r="W12" t="s">
        <v>148</v>
      </c>
      <c r="X12" t="s">
        <v>149</v>
      </c>
      <c r="Y12" t="s">
        <v>150</v>
      </c>
      <c r="Z12" t="s">
        <v>151</v>
      </c>
      <c r="AA12" t="s">
        <v>152</v>
      </c>
      <c r="AB12" t="s">
        <v>153</v>
      </c>
      <c r="AC12" t="s">
        <v>154</v>
      </c>
      <c r="AD12" t="s">
        <v>155</v>
      </c>
      <c r="AE12" t="s">
        <v>156</v>
      </c>
      <c r="AF12" t="s">
        <v>157</v>
      </c>
      <c r="AG12" t="s">
        <v>158</v>
      </c>
      <c r="AH12">
        <v>63.443715678231328</v>
      </c>
      <c r="AI12">
        <v>2.4714627926194321</v>
      </c>
      <c r="AJ12">
        <v>2.7730452881832308</v>
      </c>
      <c r="AK12">
        <v>1.231081932003711</v>
      </c>
      <c r="AL12">
        <v>31.03238146447767</v>
      </c>
      <c r="AM12">
        <v>1.9355256878156391</v>
      </c>
      <c r="AN12">
        <v>27.270640833564851</v>
      </c>
      <c r="AO12">
        <v>2.2828454804026408</v>
      </c>
      <c r="AP12">
        <v>1.761463288841459</v>
      </c>
      <c r="AQ12">
        <v>1.732591701990579</v>
      </c>
      <c r="AR12">
        <v>5.9309983745717068</v>
      </c>
      <c r="AS12"/>
      <c r="AT12"/>
      <c r="AU12"/>
      <c r="AV12"/>
      <c r="AW12"/>
      <c r="AX12"/>
      <c r="AY12"/>
      <c r="AZ12"/>
      <c r="BA12"/>
      <c r="BB12"/>
      <c r="BC12"/>
      <c r="BD12"/>
      <c r="BE12"/>
      <c r="BF12"/>
      <c r="BG12"/>
      <c r="BH12"/>
      <c r="BI12"/>
      <c r="BJ12"/>
      <c r="BK12"/>
      <c r="BL12"/>
      <c r="BM12"/>
      <c r="BN12"/>
      <c r="BO12"/>
      <c r="BP12"/>
      <c r="BQ12"/>
      <c r="BR12"/>
    </row>
    <row r="13">
      <c r="A13" t="s">
        <v>515</v>
      </c>
      <c r="B13">
        <v>2000</v>
      </c>
      <c r="C13" t="s">
        <v>518</v>
      </c>
      <c r="D13">
        <v>36</v>
      </c>
      <c r="E13" t="s">
        <v>55</v>
      </c>
      <c r="F13" t="s">
        <v>48</v>
      </c>
      <c r="G13" t="s">
        <v>182</v>
      </c>
      <c r="H13">
        <v>99.62687062892293</v>
      </c>
      <c r="I13">
        <v>99.665330036534868</v>
      </c>
      <c r="J13">
        <v>99.795281654231317</v>
      </c>
      <c r="K13">
        <v>99.154028907131902</v>
      </c>
      <c r="L13">
        <v>78.728869620804971</v>
      </c>
      <c r="M13">
        <v>96.053678405579461</v>
      </c>
      <c r="N13">
        <v>91.273571248738079</v>
      </c>
      <c r="O13">
        <v>82.043364441873038</v>
      </c>
      <c r="P13">
        <v>59.17700693657887</v>
      </c>
      <c r="Q13">
        <v>23.259685890722039</v>
      </c>
      <c r="R13">
        <v>99.872195611676219</v>
      </c>
      <c r="S13">
        <v>99.694931125366011</v>
      </c>
      <c r="T13">
        <v>99.75988411286913</v>
      </c>
      <c r="U13">
        <v>99.347435220575534</v>
      </c>
      <c r="V13">
        <v>99.331186321786021</v>
      </c>
      <c r="W13" t="s">
        <v>148</v>
      </c>
      <c r="X13" t="s">
        <v>149</v>
      </c>
      <c r="Y13" t="s">
        <v>150</v>
      </c>
      <c r="Z13" t="s">
        <v>151</v>
      </c>
      <c r="AA13" t="s">
        <v>152</v>
      </c>
      <c r="AB13" t="s">
        <v>153</v>
      </c>
      <c r="AC13" t="s">
        <v>154</v>
      </c>
      <c r="AD13" t="s">
        <v>155</v>
      </c>
      <c r="AE13" t="s">
        <v>156</v>
      </c>
      <c r="AF13" t="s">
        <v>157</v>
      </c>
      <c r="AG13" t="s">
        <v>158</v>
      </c>
      <c r="AH13">
        <v>36.55628432176902</v>
      </c>
      <c r="AI13">
        <v>97.528537207380623</v>
      </c>
      <c r="AJ13">
        <v>97.22695471181666</v>
      </c>
      <c r="AK13">
        <v>98.76891806799631</v>
      </c>
      <c r="AL13">
        <v>68.967618535522263</v>
      </c>
      <c r="AM13">
        <v>98.064474312184345</v>
      </c>
      <c r="AN13">
        <v>72.729359166435003</v>
      </c>
      <c r="AO13">
        <v>97.717154519597344</v>
      </c>
      <c r="AP13">
        <v>98.238536711158574</v>
      </c>
      <c r="AQ13">
        <v>98.2674082980094</v>
      </c>
      <c r="AR13">
        <v>94.069001625428399</v>
      </c>
      <c r="AS13"/>
      <c r="AT13"/>
      <c r="AU13"/>
      <c r="AV13"/>
      <c r="AW13"/>
      <c r="AX13"/>
      <c r="AY13"/>
      <c r="AZ13"/>
      <c r="BA13"/>
      <c r="BB13"/>
      <c r="BC13"/>
      <c r="BD13"/>
      <c r="BE13"/>
      <c r="BF13"/>
      <c r="BG13"/>
      <c r="BH13"/>
      <c r="BI13"/>
      <c r="BJ13"/>
      <c r="BK13"/>
      <c r="BL13"/>
      <c r="BM13"/>
      <c r="BN13"/>
      <c r="BO13"/>
      <c r="BP13"/>
      <c r="BQ13"/>
      <c r="BR13"/>
    </row>
    <row r="14">
      <c r="A14" t="s">
        <v>515</v>
      </c>
      <c r="B14">
        <v>2000</v>
      </c>
      <c r="C14" t="s">
        <v>518</v>
      </c>
      <c r="D14">
        <v>41</v>
      </c>
      <c r="E14" t="s">
        <v>56</v>
      </c>
      <c r="F14" t="s">
        <v>49</v>
      </c>
      <c r="G14" t="s">
        <v>182</v>
      </c>
      <c r="H14">
        <v>37.223168827071831</v>
      </c>
      <c r="I14">
        <v>33.909622587980728</v>
      </c>
      <c r="J14">
        <v>29.937045396415591</v>
      </c>
      <c r="K14">
        <v>41.175371101281939</v>
      </c>
      <c r="L14">
        <v>23.479456032322581</v>
      </c>
      <c r="M14">
        <v>36.633494901814828</v>
      </c>
      <c r="N14">
        <v>27.291720879842629</v>
      </c>
      <c r="O14">
        <v>23.14881956618721</v>
      </c>
      <c r="P14">
        <v>16.98721770318943</v>
      </c>
      <c r="Q14">
        <v>5.4476845189527934</v>
      </c>
      <c r="R14">
        <v>36.631039528509717</v>
      </c>
      <c r="S14">
        <v>33.507756862190327</v>
      </c>
      <c r="T14">
        <v>28.909412175179519</v>
      </c>
      <c r="U14">
        <v>36.747218230234921</v>
      </c>
      <c r="V14">
        <v>39.356437838076538</v>
      </c>
      <c r="W14" t="s">
        <v>148</v>
      </c>
      <c r="X14" t="s">
        <v>149</v>
      </c>
      <c r="Y14" t="s">
        <v>150</v>
      </c>
      <c r="Z14" t="s">
        <v>151</v>
      </c>
      <c r="AA14" t="s">
        <v>152</v>
      </c>
      <c r="AB14" t="s">
        <v>153</v>
      </c>
      <c r="AC14" t="s">
        <v>154</v>
      </c>
      <c r="AD14" t="s">
        <v>155</v>
      </c>
      <c r="AE14" t="s">
        <v>156</v>
      </c>
      <c r="AF14" t="s">
        <v>157</v>
      </c>
      <c r="AG14" t="s">
        <v>158</v>
      </c>
      <c r="AH14">
        <v>7.4438884670684642</v>
      </c>
      <c r="AI14">
        <v>57.969903915098122</v>
      </c>
      <c r="AJ14">
        <v>31.750037792458361</v>
      </c>
      <c r="AK14">
        <v>21.763592342682081</v>
      </c>
      <c r="AL14">
        <v>15.146263201944469</v>
      </c>
      <c r="AM14">
        <v>22.50415486347794</v>
      </c>
      <c r="AN14">
        <v>40.775856543323471</v>
      </c>
      <c r="AO14">
        <v>35.084892344012367</v>
      </c>
      <c r="AP14">
        <v>29.638602294649768</v>
      </c>
      <c r="AQ14">
        <v>78.743269777741261</v>
      </c>
      <c r="AR14">
        <v>41.292909312349252</v>
      </c>
      <c r="AS14"/>
      <c r="AT14"/>
      <c r="AU14"/>
      <c r="AV14"/>
      <c r="AW14"/>
      <c r="AX14"/>
      <c r="AY14"/>
      <c r="AZ14"/>
      <c r="BA14"/>
      <c r="BB14"/>
      <c r="BC14"/>
      <c r="BD14"/>
      <c r="BE14"/>
      <c r="BF14"/>
      <c r="BG14"/>
      <c r="BH14"/>
      <c r="BI14"/>
      <c r="BJ14"/>
      <c r="BK14"/>
      <c r="BL14"/>
      <c r="BM14"/>
      <c r="BN14"/>
      <c r="BO14"/>
      <c r="BP14"/>
      <c r="BQ14"/>
      <c r="BR14"/>
    </row>
    <row r="15">
      <c r="A15" t="s">
        <v>515</v>
      </c>
      <c r="B15">
        <v>2000</v>
      </c>
      <c r="C15" t="s">
        <v>518</v>
      </c>
      <c r="D15">
        <v>42</v>
      </c>
      <c r="E15" t="s">
        <v>56</v>
      </c>
      <c r="F15" t="s">
        <v>48</v>
      </c>
      <c r="G15" t="s">
        <v>533</v>
      </c>
      <c r="H15">
        <v>62.776831172928127</v>
      </c>
      <c r="I15">
        <v>66.090377412019279</v>
      </c>
      <c r="J15">
        <v>70.062954603584188</v>
      </c>
      <c r="K15">
        <v>58.824628898718387</v>
      </c>
      <c r="L15">
        <v>76.520543967677639</v>
      </c>
      <c r="M15">
        <v>63.366505098185193</v>
      </c>
      <c r="N15">
        <v>72.7082791201573</v>
      </c>
      <c r="O15">
        <v>76.851180433812701</v>
      </c>
      <c r="P15">
        <v>83.012782296810556</v>
      </c>
      <c r="Q15">
        <v>94.552315481047216</v>
      </c>
      <c r="R15">
        <v>63.36896047149024</v>
      </c>
      <c r="S15">
        <v>66.492243137809652</v>
      </c>
      <c r="T15">
        <v>71.090587824820489</v>
      </c>
      <c r="U15">
        <v>63.252781769765221</v>
      </c>
      <c r="V15">
        <v>60.643562161923811</v>
      </c>
      <c r="W15" t="s">
        <v>148</v>
      </c>
      <c r="X15" t="s">
        <v>149</v>
      </c>
      <c r="Y15" t="s">
        <v>150</v>
      </c>
      <c r="Z15" t="s">
        <v>151</v>
      </c>
      <c r="AA15" t="s">
        <v>152</v>
      </c>
      <c r="AB15" t="s">
        <v>153</v>
      </c>
      <c r="AC15" t="s">
        <v>154</v>
      </c>
      <c r="AD15" t="s">
        <v>155</v>
      </c>
      <c r="AE15" t="s">
        <v>156</v>
      </c>
      <c r="AF15" t="s">
        <v>157</v>
      </c>
      <c r="AG15" t="s">
        <v>158</v>
      </c>
      <c r="AH15">
        <v>92.556111532931766</v>
      </c>
      <c r="AI15">
        <v>42.030096084901999</v>
      </c>
      <c r="AJ15">
        <v>68.249962207541316</v>
      </c>
      <c r="AK15">
        <v>78.236407657317855</v>
      </c>
      <c r="AL15">
        <v>84.853736798055522</v>
      </c>
      <c r="AM15">
        <v>77.495845136522163</v>
      </c>
      <c r="AN15">
        <v>59.224143456676401</v>
      </c>
      <c r="AO15">
        <v>64.915107655987811</v>
      </c>
      <c r="AP15">
        <v>70.361397705350242</v>
      </c>
      <c r="AQ15">
        <v>21.256730222258511</v>
      </c>
      <c r="AR15">
        <v>58.707090687650911</v>
      </c>
      <c r="AS15"/>
      <c r="AT15"/>
      <c r="AU15"/>
      <c r="AV15"/>
      <c r="AW15"/>
      <c r="AX15"/>
      <c r="AY15"/>
      <c r="AZ15"/>
      <c r="BA15"/>
      <c r="BB15"/>
      <c r="BC15"/>
      <c r="BD15"/>
      <c r="BE15"/>
      <c r="BF15"/>
      <c r="BG15"/>
      <c r="BH15"/>
      <c r="BI15"/>
      <c r="BJ15"/>
      <c r="BK15"/>
      <c r="BL15"/>
      <c r="BM15"/>
      <c r="BN15"/>
      <c r="BO15"/>
      <c r="BP15"/>
      <c r="BQ15"/>
      <c r="BR15"/>
    </row>
    <row r="16">
      <c r="A16" t="s">
        <v>515</v>
      </c>
      <c r="B16">
        <v>2000</v>
      </c>
      <c r="C16" t="s">
        <v>518</v>
      </c>
      <c r="D16">
        <v>58</v>
      </c>
      <c r="E16" t="s">
        <v>160</v>
      </c>
      <c r="F16" t="s">
        <v>161</v>
      </c>
      <c r="G16" t="s">
        <v>182</v>
      </c>
      <c r="H16">
        <v>0.0013374651789527</v>
      </c>
      <c r="I16">
        <v>0</v>
      </c>
      <c r="J16">
        <v>0.0012298106716322</v>
      </c>
      <c r="K16">
        <v>0</v>
      </c>
      <c r="L16">
        <v>0.64231963638605305</v>
      </c>
      <c r="M16">
        <v>0.0250302158974532</v>
      </c>
      <c r="N16">
        <v>0</v>
      </c>
      <c r="O16">
        <v>0</v>
      </c>
      <c r="P16">
        <v>1.8114270651385369</v>
      </c>
      <c r="Q16">
        <v>2.6416027456596129</v>
      </c>
      <c r="R16">
        <v>0</v>
      </c>
      <c r="S16">
        <v>0</v>
      </c>
      <c r="T16">
        <v>0</v>
      </c>
      <c r="U16">
        <v>0</v>
      </c>
      <c r="V16">
        <v>0</v>
      </c>
      <c r="W16" t="s">
        <v>148</v>
      </c>
      <c r="X16" t="s">
        <v>149</v>
      </c>
      <c r="Y16" t="s">
        <v>150</v>
      </c>
      <c r="Z16" t="s">
        <v>151</v>
      </c>
      <c r="AA16" t="s">
        <v>152</v>
      </c>
      <c r="AB16" t="s">
        <v>153</v>
      </c>
      <c r="AC16" t="s">
        <v>154</v>
      </c>
      <c r="AD16" t="s">
        <v>155</v>
      </c>
      <c r="AE16" t="s">
        <v>156</v>
      </c>
      <c r="AF16" t="s">
        <v>157</v>
      </c>
      <c r="AG16" t="s">
        <v>158</v>
      </c>
      <c r="AH16">
        <v>1.0322735239376299</v>
      </c>
      <c r="AI16">
        <v>0</v>
      </c>
      <c r="AJ16">
        <v>0.088014713254623206</v>
      </c>
      <c r="AK16">
        <v>0</v>
      </c>
      <c r="AL16">
        <v>0.35991771512470788</v>
      </c>
      <c r="AM16">
        <v>0.2151101155978023</v>
      </c>
      <c r="AN16">
        <v>0.54449303488786716</v>
      </c>
      <c r="AO16">
        <v>0.13017292430056299</v>
      </c>
      <c r="AP16">
        <v>0</v>
      </c>
      <c r="AQ16">
        <v>0</v>
      </c>
      <c r="AR16">
        <v>0.31733118875116789</v>
      </c>
      <c r="AS16"/>
      <c r="AT16"/>
      <c r="AU16"/>
      <c r="AV16"/>
      <c r="AW16"/>
      <c r="AX16"/>
      <c r="AY16"/>
      <c r="AZ16"/>
      <c r="BA16"/>
      <c r="BB16"/>
      <c r="BC16"/>
      <c r="BD16"/>
      <c r="BE16"/>
      <c r="BF16"/>
      <c r="BG16"/>
      <c r="BH16"/>
      <c r="BI16"/>
      <c r="BJ16"/>
      <c r="BK16"/>
      <c r="BL16"/>
      <c r="BM16"/>
      <c r="BN16"/>
      <c r="BO16"/>
      <c r="BP16"/>
      <c r="BQ16"/>
      <c r="BR16"/>
    </row>
    <row r="17">
      <c r="A17" t="s">
        <v>515</v>
      </c>
      <c r="B17">
        <v>2000</v>
      </c>
      <c r="C17" t="s">
        <v>518</v>
      </c>
      <c r="D17">
        <v>59</v>
      </c>
      <c r="E17" t="s">
        <v>160</v>
      </c>
      <c r="F17" t="s">
        <v>162</v>
      </c>
      <c r="G17" t="s">
        <v>182</v>
      </c>
      <c r="H17">
        <v>0.2605176415645119</v>
      </c>
      <c r="I17">
        <v>0</v>
      </c>
      <c r="J17">
        <v>0</v>
      </c>
      <c r="K17">
        <v>0.038905221099794898</v>
      </c>
      <c r="L17">
        <v>20.287695391873779</v>
      </c>
      <c r="M17">
        <v>3.917413715928654</v>
      </c>
      <c r="N17">
        <v>7.9380018255167526</v>
      </c>
      <c r="O17">
        <v>17.953994969152141</v>
      </c>
      <c r="P17">
        <v>38.918633036920347</v>
      </c>
      <c r="Q17">
        <v>74.031743845271706</v>
      </c>
      <c r="R17">
        <v>0</v>
      </c>
      <c r="S17">
        <v>0</v>
      </c>
      <c r="T17">
        <v>0</v>
      </c>
      <c r="U17">
        <v>0</v>
      </c>
      <c r="V17">
        <v>0.038322535277178903</v>
      </c>
      <c r="W17" t="s">
        <v>148</v>
      </c>
      <c r="X17" t="s">
        <v>149</v>
      </c>
      <c r="Y17" t="s">
        <v>150</v>
      </c>
      <c r="Z17" t="s">
        <v>151</v>
      </c>
      <c r="AA17" t="s">
        <v>152</v>
      </c>
      <c r="AB17" t="s">
        <v>153</v>
      </c>
      <c r="AC17" t="s">
        <v>154</v>
      </c>
      <c r="AD17" t="s">
        <v>155</v>
      </c>
      <c r="AE17" t="s">
        <v>156</v>
      </c>
      <c r="AF17" t="s">
        <v>157</v>
      </c>
      <c r="AG17" t="s">
        <v>158</v>
      </c>
      <c r="AH17">
        <v>62.329704588158172</v>
      </c>
      <c r="AI17">
        <v>2.054267480213861</v>
      </c>
      <c r="AJ17">
        <v>2.3761185811979249</v>
      </c>
      <c r="AK17">
        <v>0.37328801881277007</v>
      </c>
      <c r="AL17">
        <v>30.129871394379649</v>
      </c>
      <c r="AM17">
        <v>1.7204155722178369</v>
      </c>
      <c r="AN17">
        <v>26.69699784231857</v>
      </c>
      <c r="AO17">
        <v>1.7993982787864271</v>
      </c>
      <c r="AP17">
        <v>1.1758151163142949</v>
      </c>
      <c r="AQ17">
        <v>1.713001621922345</v>
      </c>
      <c r="AR17">
        <v>5.6183024295086241</v>
      </c>
      <c r="AS17"/>
      <c r="AT17"/>
      <c r="AU17"/>
      <c r="AV17"/>
      <c r="AW17"/>
      <c r="AX17"/>
      <c r="AY17"/>
      <c r="AZ17"/>
      <c r="BA17"/>
      <c r="BB17"/>
      <c r="BC17"/>
      <c r="BD17"/>
      <c r="BE17"/>
      <c r="BF17"/>
      <c r="BG17"/>
      <c r="BH17"/>
      <c r="BI17"/>
      <c r="BJ17"/>
      <c r="BK17"/>
      <c r="BL17"/>
      <c r="BM17"/>
      <c r="BN17"/>
      <c r="BO17"/>
      <c r="BP17"/>
      <c r="BQ17"/>
      <c r="BR17"/>
    </row>
    <row r="18">
      <c r="A18" t="s">
        <v>515</v>
      </c>
      <c r="B18">
        <v>2000</v>
      </c>
      <c r="C18" t="s">
        <v>518</v>
      </c>
      <c r="D18">
        <v>60</v>
      </c>
      <c r="E18" t="s">
        <v>160</v>
      </c>
      <c r="F18" t="s">
        <v>163</v>
      </c>
      <c r="G18" t="s">
        <v>182</v>
      </c>
      <c r="H18">
        <v>6.6622931130655161</v>
      </c>
      <c r="I18">
        <v>4.628139984505748</v>
      </c>
      <c r="J18">
        <v>5.3984724911665127</v>
      </c>
      <c r="K18">
        <v>6.157421828892633</v>
      </c>
      <c r="L18">
        <v>35.588918075955057</v>
      </c>
      <c r="M18">
        <v>46.41812031581631</v>
      </c>
      <c r="N18">
        <v>66.293398359371935</v>
      </c>
      <c r="O18">
        <v>65.078480269377636</v>
      </c>
      <c r="P18">
        <v>53.479870255123608</v>
      </c>
      <c r="Q18">
        <v>23.200727813079439</v>
      </c>
      <c r="R18">
        <v>4.1551784910459162</v>
      </c>
      <c r="S18">
        <v>4.2759709156411194</v>
      </c>
      <c r="T18">
        <v>4.7546757786795233</v>
      </c>
      <c r="U18">
        <v>6.1481214016773631</v>
      </c>
      <c r="V18">
        <v>6.1349607163815651</v>
      </c>
      <c r="W18" t="s">
        <v>148</v>
      </c>
      <c r="X18" t="s">
        <v>149</v>
      </c>
      <c r="Y18" t="s">
        <v>150</v>
      </c>
      <c r="Z18" t="s">
        <v>151</v>
      </c>
      <c r="AA18" t="s">
        <v>152</v>
      </c>
      <c r="AB18" t="s">
        <v>153</v>
      </c>
      <c r="AC18" t="s">
        <v>154</v>
      </c>
      <c r="AD18" t="s">
        <v>155</v>
      </c>
      <c r="AE18" t="s">
        <v>156</v>
      </c>
      <c r="AF18" t="s">
        <v>157</v>
      </c>
      <c r="AG18" t="s">
        <v>158</v>
      </c>
      <c r="AH18">
        <v>35.078951156945919</v>
      </c>
      <c r="AI18">
        <v>8.7335417759721139</v>
      </c>
      <c r="AJ18">
        <v>7.3674058524088064</v>
      </c>
      <c r="AK18">
        <v>3.635015689191254</v>
      </c>
      <c r="AL18">
        <v>49.630856638348249</v>
      </c>
      <c r="AM18">
        <v>13.54172928024105</v>
      </c>
      <c r="AN18">
        <v>23.155701061349902</v>
      </c>
      <c r="AO18">
        <v>12.57742586081693</v>
      </c>
      <c r="AP18">
        <v>10.32873241390255</v>
      </c>
      <c r="AQ18">
        <v>10.561218984438071</v>
      </c>
      <c r="AR18">
        <v>16.23271013594184</v>
      </c>
      <c r="AS18"/>
      <c r="AT18"/>
      <c r="AU18"/>
      <c r="AV18"/>
      <c r="AW18"/>
      <c r="AX18"/>
      <c r="AY18"/>
      <c r="AZ18"/>
      <c r="BA18"/>
      <c r="BB18"/>
      <c r="BC18"/>
      <c r="BD18"/>
      <c r="BE18"/>
      <c r="BF18"/>
      <c r="BG18"/>
      <c r="BH18"/>
      <c r="BI18"/>
      <c r="BJ18"/>
      <c r="BK18"/>
      <c r="BL18"/>
      <c r="BM18"/>
      <c r="BN18"/>
      <c r="BO18"/>
      <c r="BP18"/>
      <c r="BQ18"/>
      <c r="BR18"/>
    </row>
    <row r="19">
      <c r="A19" t="s">
        <v>515</v>
      </c>
      <c r="B19">
        <v>2000</v>
      </c>
      <c r="C19" t="s">
        <v>518</v>
      </c>
      <c r="D19">
        <v>61</v>
      </c>
      <c r="E19" t="s">
        <v>160</v>
      </c>
      <c r="F19" t="s">
        <v>164</v>
      </c>
      <c r="G19" t="s">
        <v>182</v>
      </c>
      <c r="H19">
        <v>2.2206230717120881</v>
      </c>
      <c r="I19">
        <v>2.4394398378142679</v>
      </c>
      <c r="J19">
        <v>2.6020329727038289</v>
      </c>
      <c r="K19">
        <v>6.3765238402237037</v>
      </c>
      <c r="L19">
        <v>2.4665011437553321</v>
      </c>
      <c r="M19">
        <v>2.186164549374324</v>
      </c>
      <c r="N19">
        <v>4.070377779640217</v>
      </c>
      <c r="O19">
        <v>1.493833756322706</v>
      </c>
      <c r="P19">
        <v>0.61862941310768416</v>
      </c>
      <c r="Q19">
        <v>0</v>
      </c>
      <c r="R19">
        <v>2.28708367144863</v>
      </c>
      <c r="S19">
        <v>1.914109165125855</v>
      </c>
      <c r="T19">
        <v>2.487690020045199</v>
      </c>
      <c r="U19">
        <v>4.862168199480231</v>
      </c>
      <c r="V19">
        <v>5.8569978355507413</v>
      </c>
      <c r="W19" t="s">
        <v>148</v>
      </c>
      <c r="X19" t="s">
        <v>149</v>
      </c>
      <c r="Y19" t="s">
        <v>150</v>
      </c>
      <c r="Z19" t="s">
        <v>151</v>
      </c>
      <c r="AA19" t="s">
        <v>152</v>
      </c>
      <c r="AB19" t="s">
        <v>153</v>
      </c>
      <c r="AC19" t="s">
        <v>154</v>
      </c>
      <c r="AD19" t="s">
        <v>155</v>
      </c>
      <c r="AE19" t="s">
        <v>156</v>
      </c>
      <c r="AF19" t="s">
        <v>157</v>
      </c>
      <c r="AG19" t="s">
        <v>158</v>
      </c>
      <c r="AH19">
        <v>0.33528402816314851</v>
      </c>
      <c r="AI19">
        <v>8.110819965082916</v>
      </c>
      <c r="AJ19">
        <v>2.4590323473334661</v>
      </c>
      <c r="AK19">
        <v>3.3938338830078711</v>
      </c>
      <c r="AL19">
        <v>0.23453315915596409</v>
      </c>
      <c r="AM19">
        <v>5.415812421879763</v>
      </c>
      <c r="AN19">
        <v>2.1781704553112031</v>
      </c>
      <c r="AO19">
        <v>3.0768301192334371</v>
      </c>
      <c r="AP19">
        <v>1.333564774879237</v>
      </c>
      <c r="AQ19">
        <v>33.516479889945153</v>
      </c>
      <c r="AR19">
        <v>8.0418276140459035</v>
      </c>
      <c r="AS19"/>
      <c r="AT19"/>
      <c r="AU19"/>
      <c r="AV19"/>
      <c r="AW19"/>
      <c r="AX19"/>
      <c r="AY19"/>
      <c r="AZ19"/>
      <c r="BA19"/>
      <c r="BB19"/>
      <c r="BC19"/>
      <c r="BD19"/>
      <c r="BE19"/>
      <c r="BF19"/>
      <c r="BG19"/>
      <c r="BH19"/>
      <c r="BI19"/>
      <c r="BJ19"/>
      <c r="BK19"/>
      <c r="BL19"/>
      <c r="BM19"/>
      <c r="BN19"/>
      <c r="BO19"/>
      <c r="BP19"/>
      <c r="BQ19"/>
      <c r="BR19"/>
    </row>
    <row r="20">
      <c r="A20" t="s">
        <v>515</v>
      </c>
      <c r="B20">
        <v>2000</v>
      </c>
      <c r="C20" t="s">
        <v>518</v>
      </c>
      <c r="D20">
        <v>62</v>
      </c>
      <c r="E20" t="s">
        <v>160</v>
      </c>
      <c r="F20" t="s">
        <v>165</v>
      </c>
      <c r="G20" t="s">
        <v>182</v>
      </c>
      <c r="H20">
        <v>47.299462363228443</v>
      </c>
      <c r="I20">
        <v>49.492541505310612</v>
      </c>
      <c r="J20">
        <v>50.08582120581864</v>
      </c>
      <c r="K20">
        <v>40.937289855135802</v>
      </c>
      <c r="L20">
        <v>18.312709703841431</v>
      </c>
      <c r="M20">
        <v>17.16237362017754</v>
      </c>
      <c r="N20">
        <v>8.1842022293308148</v>
      </c>
      <c r="O20">
        <v>2.2763170085465672</v>
      </c>
      <c r="P20">
        <v>0.3170317092687801</v>
      </c>
      <c r="Q20">
        <v>0.0216456176579773</v>
      </c>
      <c r="R20">
        <v>48.977374789759253</v>
      </c>
      <c r="S20">
        <v>51.191597307798808</v>
      </c>
      <c r="T20">
        <v>50.07249254287197</v>
      </c>
      <c r="U20">
        <v>45.221148527100667</v>
      </c>
      <c r="V20">
        <v>40.650875967417257</v>
      </c>
      <c r="W20" t="s">
        <v>148</v>
      </c>
      <c r="X20" t="s">
        <v>149</v>
      </c>
      <c r="Y20" t="s">
        <v>150</v>
      </c>
      <c r="Z20" t="s">
        <v>151</v>
      </c>
      <c r="AA20" t="s">
        <v>152</v>
      </c>
      <c r="AB20" t="s">
        <v>153</v>
      </c>
      <c r="AC20" t="s">
        <v>154</v>
      </c>
      <c r="AD20" t="s">
        <v>155</v>
      </c>
      <c r="AE20" t="s">
        <v>156</v>
      </c>
      <c r="AF20" t="s">
        <v>157</v>
      </c>
      <c r="AG20" t="s">
        <v>158</v>
      </c>
      <c r="AH20">
        <v>0.83821007040787121</v>
      </c>
      <c r="AI20">
        <v>8.7817534226806675</v>
      </c>
      <c r="AJ20">
        <v>50.853848301273132</v>
      </c>
      <c r="AK20">
        <v>30.780861181464569</v>
      </c>
      <c r="AL20">
        <v>16.353564455900951</v>
      </c>
      <c r="AM20">
        <v>18.814548737353022</v>
      </c>
      <c r="AN20">
        <v>27.722445549442231</v>
      </c>
      <c r="AO20">
        <v>44.664916785168479</v>
      </c>
      <c r="AP20">
        <v>37.580280668426873</v>
      </c>
      <c r="AQ20">
        <v>5.8602742451621861</v>
      </c>
      <c r="AR20">
        <v>30.60044982903694</v>
      </c>
      <c r="AS20"/>
      <c r="AT20"/>
      <c r="AU20"/>
      <c r="AV20"/>
      <c r="AW20"/>
      <c r="AX20"/>
      <c r="AY20"/>
      <c r="AZ20"/>
      <c r="BA20"/>
      <c r="BB20"/>
      <c r="BC20"/>
      <c r="BD20"/>
      <c r="BE20"/>
      <c r="BF20"/>
      <c r="BG20"/>
      <c r="BH20"/>
      <c r="BI20"/>
      <c r="BJ20"/>
      <c r="BK20"/>
      <c r="BL20"/>
      <c r="BM20"/>
      <c r="BN20"/>
      <c r="BO20"/>
      <c r="BP20"/>
      <c r="BQ20"/>
      <c r="BR20"/>
    </row>
    <row r="21">
      <c r="A21" t="s">
        <v>515</v>
      </c>
      <c r="B21">
        <v>2000</v>
      </c>
      <c r="C21" t="s">
        <v>518</v>
      </c>
      <c r="D21">
        <v>63</v>
      </c>
      <c r="E21" t="s">
        <v>160</v>
      </c>
      <c r="F21" t="s">
        <v>166</v>
      </c>
      <c r="G21" t="s">
        <v>182</v>
      </c>
      <c r="H21">
        <v>2.269929840354644</v>
      </c>
      <c r="I21">
        <v>2.478317740375203</v>
      </c>
      <c r="J21">
        <v>1.770127872233352</v>
      </c>
      <c r="K21">
        <v>5.8145743825262244</v>
      </c>
      <c r="L21">
        <v>1.9163671753375731</v>
      </c>
      <c r="M21">
        <v>3.5364694260925118</v>
      </c>
      <c r="N21">
        <v>0.83901535432128282</v>
      </c>
      <c r="O21">
        <v>4.6357244106518989</v>
      </c>
      <c r="P21">
        <v>0.96200946656009734</v>
      </c>
      <c r="Q21">
        <v>0.0137748865604813</v>
      </c>
      <c r="R21">
        <v>2.157800370663113</v>
      </c>
      <c r="S21">
        <v>2.2778465358754758</v>
      </c>
      <c r="T21">
        <v>1.866900219011385</v>
      </c>
      <c r="U21">
        <v>5.3094441089900188</v>
      </c>
      <c r="V21">
        <v>3.3613956640112028</v>
      </c>
      <c r="W21" t="s">
        <v>148</v>
      </c>
      <c r="X21" t="s">
        <v>149</v>
      </c>
      <c r="Y21" t="s">
        <v>150</v>
      </c>
      <c r="Z21" t="s">
        <v>151</v>
      </c>
      <c r="AA21" t="s">
        <v>152</v>
      </c>
      <c r="AB21" t="s">
        <v>153</v>
      </c>
      <c r="AC21" t="s">
        <v>154</v>
      </c>
      <c r="AD21" t="s">
        <v>155</v>
      </c>
      <c r="AE21" t="s">
        <v>156</v>
      </c>
      <c r="AF21" t="s">
        <v>157</v>
      </c>
      <c r="AG21" t="s">
        <v>158</v>
      </c>
      <c r="AH21">
        <v>0</v>
      </c>
      <c r="AI21">
        <v>2.197012948294109</v>
      </c>
      <c r="AJ21">
        <v>2.1424420022107862</v>
      </c>
      <c r="AK21">
        <v>15.320551961407009</v>
      </c>
      <c r="AL21">
        <v>0.12421392707397449</v>
      </c>
      <c r="AM21">
        <v>18.656350883355529</v>
      </c>
      <c r="AN21">
        <v>6.171592345169846</v>
      </c>
      <c r="AO21">
        <v>1.775796724096937</v>
      </c>
      <c r="AP21">
        <v>1.53432730978285</v>
      </c>
      <c r="AQ21">
        <v>7.4343266484665023</v>
      </c>
      <c r="AR21">
        <v>14.531744969663499</v>
      </c>
      <c r="AS21"/>
      <c r="AT21"/>
      <c r="AU21"/>
      <c r="AV21"/>
      <c r="AW21"/>
      <c r="AX21"/>
      <c r="AY21"/>
      <c r="AZ21"/>
      <c r="BA21"/>
      <c r="BB21"/>
      <c r="BC21"/>
      <c r="BD21"/>
      <c r="BE21"/>
      <c r="BF21"/>
      <c r="BG21"/>
      <c r="BH21"/>
      <c r="BI21"/>
      <c r="BJ21"/>
      <c r="BK21"/>
      <c r="BL21"/>
      <c r="BM21"/>
      <c r="BN21"/>
      <c r="BO21"/>
      <c r="BP21"/>
      <c r="BQ21"/>
      <c r="BR21"/>
    </row>
    <row r="22">
      <c r="A22" t="s">
        <v>515</v>
      </c>
      <c r="B22">
        <v>2000</v>
      </c>
      <c r="C22" t="s">
        <v>518</v>
      </c>
      <c r="D22">
        <v>64</v>
      </c>
      <c r="E22" t="s">
        <v>160</v>
      </c>
      <c r="F22" t="s">
        <v>167</v>
      </c>
      <c r="G22" t="s">
        <v>182</v>
      </c>
      <c r="H22">
        <v>4.1650651731547166</v>
      </c>
      <c r="I22">
        <v>4.4594980908975987</v>
      </c>
      <c r="J22">
        <v>5.9682842170260866</v>
      </c>
      <c r="K22">
        <v>4.2355942703208056</v>
      </c>
      <c r="L22">
        <v>5.7873337555655713</v>
      </c>
      <c r="M22">
        <v>5.503074018234325</v>
      </c>
      <c r="N22">
        <v>1.384756565910598</v>
      </c>
      <c r="O22">
        <v>4.5563966574513231</v>
      </c>
      <c r="P22">
        <v>3.4505337760065951</v>
      </c>
      <c r="Q22">
        <v>0.0089880074413183006</v>
      </c>
      <c r="R22">
        <v>4.2694027692142189</v>
      </c>
      <c r="S22">
        <v>4.3695739822641624</v>
      </c>
      <c r="T22">
        <v>5.5070164115699489</v>
      </c>
      <c r="U22">
        <v>4.7016055843989202</v>
      </c>
      <c r="V22">
        <v>7.3902232718325491</v>
      </c>
      <c r="W22" t="s">
        <v>148</v>
      </c>
      <c r="X22" t="s">
        <v>149</v>
      </c>
      <c r="Y22" t="s">
        <v>150</v>
      </c>
      <c r="Z22" t="s">
        <v>151</v>
      </c>
      <c r="AA22" t="s">
        <v>152</v>
      </c>
      <c r="AB22" t="s">
        <v>153</v>
      </c>
      <c r="AC22" t="s">
        <v>154</v>
      </c>
      <c r="AD22" t="s">
        <v>155</v>
      </c>
      <c r="AE22" t="s">
        <v>156</v>
      </c>
      <c r="AF22" t="s">
        <v>157</v>
      </c>
      <c r="AG22" t="s">
        <v>158</v>
      </c>
      <c r="AH22">
        <v>0</v>
      </c>
      <c r="AI22">
        <v>0.53155856468461571</v>
      </c>
      <c r="AJ22">
        <v>4.9916045071616333</v>
      </c>
      <c r="AK22">
        <v>6.3866162616889346</v>
      </c>
      <c r="AL22">
        <v>2.2993316331864908</v>
      </c>
      <c r="AM22">
        <v>3.102641226306126</v>
      </c>
      <c r="AN22">
        <v>3.6937372656271412</v>
      </c>
      <c r="AO22">
        <v>5.3550363609897307</v>
      </c>
      <c r="AP22">
        <v>6.2271009202092307</v>
      </c>
      <c r="AQ22">
        <v>0</v>
      </c>
      <c r="AR22">
        <v>1.8693209854688559</v>
      </c>
      <c r="AS22"/>
      <c r="AT22"/>
      <c r="AU22"/>
      <c r="AV22"/>
      <c r="AW22"/>
      <c r="AX22"/>
      <c r="AY22"/>
      <c r="AZ22"/>
      <c r="BA22"/>
      <c r="BB22"/>
      <c r="BC22"/>
      <c r="BD22"/>
      <c r="BE22"/>
      <c r="BF22"/>
      <c r="BG22"/>
      <c r="BH22"/>
      <c r="BI22"/>
      <c r="BJ22"/>
      <c r="BK22"/>
      <c r="BL22"/>
      <c r="BM22"/>
      <c r="BN22"/>
      <c r="BO22"/>
      <c r="BP22"/>
      <c r="BQ22"/>
      <c r="BR22"/>
    </row>
    <row r="23">
      <c r="A23" t="s">
        <v>515</v>
      </c>
      <c r="B23">
        <v>2000</v>
      </c>
      <c r="C23" t="s">
        <v>518</v>
      </c>
      <c r="D23">
        <v>65</v>
      </c>
      <c r="E23" t="s">
        <v>160</v>
      </c>
      <c r="F23" t="s">
        <v>168</v>
      </c>
      <c r="G23" t="s">
        <v>182</v>
      </c>
      <c r="H23">
        <v>32.72580528060525</v>
      </c>
      <c r="I23">
        <v>32.236216203042318</v>
      </c>
      <c r="J23">
        <v>28.699603993913289</v>
      </c>
      <c r="K23">
        <v>31.798044954695211</v>
      </c>
      <c r="L23">
        <v>13.895374061890919</v>
      </c>
      <c r="M23">
        <v>21.10458051129795</v>
      </c>
      <c r="N23">
        <v>11.223256253577681</v>
      </c>
      <c r="O23">
        <v>3.976909003694217</v>
      </c>
      <c r="P23">
        <v>0.18717245470192409</v>
      </c>
      <c r="Q23">
        <v>0.012109551381219399</v>
      </c>
      <c r="R23">
        <v>33.372561300192743</v>
      </c>
      <c r="S23">
        <v>31.970860269326199</v>
      </c>
      <c r="T23">
        <v>30.270720095287398</v>
      </c>
      <c r="U23">
        <v>28.096997909958429</v>
      </c>
      <c r="V23">
        <v>32.939500103651909</v>
      </c>
      <c r="W23" t="s">
        <v>148</v>
      </c>
      <c r="X23" t="s">
        <v>149</v>
      </c>
      <c r="Y23" t="s">
        <v>150</v>
      </c>
      <c r="Z23" t="s">
        <v>151</v>
      </c>
      <c r="AA23" t="s">
        <v>152</v>
      </c>
      <c r="AB23" t="s">
        <v>153</v>
      </c>
      <c r="AC23" t="s">
        <v>154</v>
      </c>
      <c r="AD23" t="s">
        <v>155</v>
      </c>
      <c r="AE23" t="s">
        <v>156</v>
      </c>
      <c r="AF23" t="s">
        <v>157</v>
      </c>
      <c r="AG23" t="s">
        <v>158</v>
      </c>
      <c r="AH23">
        <v>0.38557663238762069</v>
      </c>
      <c r="AI23">
        <v>66.296620726822567</v>
      </c>
      <c r="AJ23">
        <v>29.19653683777636</v>
      </c>
      <c r="AK23">
        <v>39.769590773093547</v>
      </c>
      <c r="AL23">
        <v>0.34163038418505087</v>
      </c>
      <c r="AM23">
        <v>37.600361061223147</v>
      </c>
      <c r="AN23">
        <v>9.7042063191699537</v>
      </c>
      <c r="AO23">
        <v>24.940987780256279</v>
      </c>
      <c r="AP23">
        <v>35.191191488640463</v>
      </c>
      <c r="AQ23">
        <v>33.137717767360158</v>
      </c>
      <c r="AR23">
        <v>21.38489414831572</v>
      </c>
      <c r="AS23"/>
      <c r="AT23"/>
      <c r="AU23"/>
      <c r="AV23"/>
      <c r="AW23"/>
      <c r="AX23"/>
      <c r="AY23"/>
      <c r="AZ23"/>
      <c r="BA23"/>
      <c r="BB23"/>
      <c r="BC23"/>
      <c r="BD23"/>
      <c r="BE23"/>
      <c r="BF23"/>
      <c r="BG23"/>
      <c r="BH23"/>
      <c r="BI23"/>
      <c r="BJ23"/>
      <c r="BK23"/>
      <c r="BL23"/>
      <c r="BM23"/>
      <c r="BN23"/>
      <c r="BO23"/>
      <c r="BP23"/>
      <c r="BQ23"/>
      <c r="BR23"/>
    </row>
    <row r="24">
      <c r="A24" t="s">
        <v>515</v>
      </c>
      <c r="B24">
        <v>2000</v>
      </c>
      <c r="C24" t="s">
        <v>518</v>
      </c>
      <c r="D24">
        <v>66</v>
      </c>
      <c r="E24" t="s">
        <v>160</v>
      </c>
      <c r="F24" t="s">
        <v>169</v>
      </c>
      <c r="G24" t="s">
        <v>182</v>
      </c>
      <c r="H24">
        <v>4.3927937215189496</v>
      </c>
      <c r="I24">
        <v>4.2191026720666738</v>
      </c>
      <c r="J24">
        <v>5.472452814084324</v>
      </c>
      <c r="K24">
        <v>4.4293058843437692</v>
      </c>
      <c r="L24">
        <v>1.04088669947493</v>
      </c>
      <c r="M24">
        <v>0.1161707027640335</v>
      </c>
      <c r="N24">
        <v>0</v>
      </c>
      <c r="O24">
        <v>0</v>
      </c>
      <c r="P24">
        <v>0.0065723114019161002</v>
      </c>
      <c r="Q24">
        <v>0</v>
      </c>
      <c r="R24">
        <v>4.778103452512144</v>
      </c>
      <c r="S24">
        <v>4.0000418239684148</v>
      </c>
      <c r="T24">
        <v>4.9855374910886114</v>
      </c>
      <c r="U24">
        <v>5.5507671492895474</v>
      </c>
      <c r="V24">
        <v>3.489184242443188</v>
      </c>
      <c r="W24" t="s">
        <v>148</v>
      </c>
      <c r="X24" t="s">
        <v>149</v>
      </c>
      <c r="Y24" t="s">
        <v>150</v>
      </c>
      <c r="Z24" t="s">
        <v>151</v>
      </c>
      <c r="AA24" t="s">
        <v>152</v>
      </c>
      <c r="AB24" t="s">
        <v>153</v>
      </c>
      <c r="AC24" t="s">
        <v>154</v>
      </c>
      <c r="AD24" t="s">
        <v>155</v>
      </c>
      <c r="AE24" t="s">
        <v>156</v>
      </c>
      <c r="AF24" t="s">
        <v>157</v>
      </c>
      <c r="AG24" t="s">
        <v>158</v>
      </c>
      <c r="AH24">
        <v>0</v>
      </c>
      <c r="AI24">
        <v>2.880748048239314</v>
      </c>
      <c r="AJ24">
        <v>0.52499685738287416</v>
      </c>
      <c r="AK24">
        <v>0.34024223133406462</v>
      </c>
      <c r="AL24">
        <v>0</v>
      </c>
      <c r="AM24">
        <v>0.933030701825875</v>
      </c>
      <c r="AN24">
        <v>0.079028830253909499</v>
      </c>
      <c r="AO24">
        <v>5.6794351663512357</v>
      </c>
      <c r="AP24">
        <v>6.5076681520517248</v>
      </c>
      <c r="AQ24">
        <v>5.323751347690366</v>
      </c>
      <c r="AR24">
        <v>1.40341869926771</v>
      </c>
      <c r="AS24"/>
      <c r="AT24"/>
      <c r="AU24"/>
      <c r="AV24"/>
      <c r="AW24"/>
      <c r="AX24"/>
      <c r="AY24"/>
      <c r="AZ24"/>
      <c r="BA24"/>
      <c r="BB24"/>
      <c r="BC24"/>
      <c r="BD24"/>
      <c r="BE24"/>
      <c r="BF24"/>
      <c r="BG24"/>
      <c r="BH24"/>
      <c r="BI24"/>
      <c r="BJ24"/>
      <c r="BK24"/>
      <c r="BL24"/>
      <c r="BM24"/>
      <c r="BN24"/>
      <c r="BO24"/>
      <c r="BP24"/>
      <c r="BQ24"/>
      <c r="BR24"/>
    </row>
    <row r="25">
      <c r="A25" t="s">
        <v>515</v>
      </c>
      <c r="B25">
        <v>2000</v>
      </c>
      <c r="C25" t="s">
        <v>518</v>
      </c>
      <c r="D25">
        <v>67</v>
      </c>
      <c r="E25" t="s">
        <v>160</v>
      </c>
      <c r="F25" t="s">
        <v>170</v>
      </c>
      <c r="G25" t="s">
        <v>182</v>
      </c>
      <c r="H25">
        <v>0.0021723296168534001</v>
      </c>
      <c r="I25">
        <v>0</v>
      </c>
      <c r="J25">
        <v>0</v>
      </c>
      <c r="K25">
        <v>0.0519605114665301</v>
      </c>
      <c r="L25">
        <v>0</v>
      </c>
      <c r="M25">
        <v>0</v>
      </c>
      <c r="N25">
        <v>0</v>
      </c>
      <c r="O25">
        <v>0</v>
      </c>
      <c r="P25">
        <v>0</v>
      </c>
      <c r="Q25">
        <v>0</v>
      </c>
      <c r="R25">
        <v>0.0024951551639640001</v>
      </c>
      <c r="S25">
        <v>0</v>
      </c>
      <c r="T25">
        <v>0</v>
      </c>
      <c r="U25">
        <v>0.021272396701338299</v>
      </c>
      <c r="V25">
        <v>0.039487143735687798</v>
      </c>
      <c r="W25" t="s">
        <v>148</v>
      </c>
      <c r="X25" t="s">
        <v>149</v>
      </c>
      <c r="Y25" t="s">
        <v>150</v>
      </c>
      <c r="Z25" t="s">
        <v>151</v>
      </c>
      <c r="AA25" t="s">
        <v>152</v>
      </c>
      <c r="AB25" t="s">
        <v>153</v>
      </c>
      <c r="AC25" t="s">
        <v>154</v>
      </c>
      <c r="AD25" t="s">
        <v>155</v>
      </c>
      <c r="AE25" t="s">
        <v>156</v>
      </c>
      <c r="AF25" t="s">
        <v>157</v>
      </c>
      <c r="AG25" t="s">
        <v>158</v>
      </c>
      <c r="AH25">
        <v>0</v>
      </c>
      <c r="AI25">
        <v>0</v>
      </c>
      <c r="AJ25">
        <v>0</v>
      </c>
      <c r="AK25">
        <v>0</v>
      </c>
      <c r="AL25">
        <v>0</v>
      </c>
      <c r="AM25">
        <v>0</v>
      </c>
      <c r="AN25">
        <v>0</v>
      </c>
      <c r="AO25">
        <v>0</v>
      </c>
      <c r="AP25">
        <v>0</v>
      </c>
      <c r="AQ25">
        <v>0.8269882663407998</v>
      </c>
      <c r="AR25">
        <v>0</v>
      </c>
      <c r="AS25"/>
      <c r="AT25"/>
      <c r="AU25"/>
      <c r="AV25"/>
      <c r="AW25"/>
      <c r="AX25"/>
      <c r="AY25"/>
      <c r="AZ25"/>
      <c r="BA25"/>
      <c r="BB25"/>
      <c r="BC25"/>
      <c r="BD25"/>
      <c r="BE25"/>
      <c r="BF25"/>
      <c r="BG25"/>
      <c r="BH25"/>
      <c r="BI25"/>
      <c r="BJ25"/>
      <c r="BK25"/>
      <c r="BL25"/>
      <c r="BM25"/>
      <c r="BN25"/>
      <c r="BO25"/>
      <c r="BP25"/>
      <c r="BQ25"/>
      <c r="BR25"/>
    </row>
    <row r="26">
      <c r="A26" t="s">
        <v>515</v>
      </c>
      <c r="B26">
        <v>2000</v>
      </c>
      <c r="C26" t="s">
        <v>518</v>
      </c>
      <c r="D26">
        <v>68</v>
      </c>
      <c r="E26" t="s">
        <v>160</v>
      </c>
      <c r="F26" t="s">
        <v>46</v>
      </c>
      <c r="G26" t="s">
        <v>182</v>
      </c>
      <c r="H26">
        <v>0</v>
      </c>
      <c r="I26">
        <v>0.046743965987530001</v>
      </c>
      <c r="J26">
        <v>0.0019746223821685001</v>
      </c>
      <c r="K26">
        <v>0.16037925129580091</v>
      </c>
      <c r="L26">
        <v>0.061894355919920603</v>
      </c>
      <c r="M26">
        <v>0.030602924417008199</v>
      </c>
      <c r="N26">
        <v>0.066991632330640705</v>
      </c>
      <c r="O26">
        <v>0.0283439248034177</v>
      </c>
      <c r="P26">
        <v>0.24812051177024391</v>
      </c>
      <c r="Q26">
        <v>0.069407532948137604</v>
      </c>
      <c r="R26">
        <v>0</v>
      </c>
      <c r="S26">
        <v>0</v>
      </c>
      <c r="T26">
        <v>0.054967441445901002</v>
      </c>
      <c r="U26">
        <v>0.088474722403648703</v>
      </c>
      <c r="V26">
        <v>0.099052519698891797</v>
      </c>
      <c r="W26" t="s">
        <v>148</v>
      </c>
      <c r="X26" t="s">
        <v>149</v>
      </c>
      <c r="Y26" t="s">
        <v>150</v>
      </c>
      <c r="Z26" t="s">
        <v>151</v>
      </c>
      <c r="AA26" t="s">
        <v>152</v>
      </c>
      <c r="AB26" t="s">
        <v>153</v>
      </c>
      <c r="AC26" t="s">
        <v>154</v>
      </c>
      <c r="AD26" t="s">
        <v>155</v>
      </c>
      <c r="AE26" t="s">
        <v>156</v>
      </c>
      <c r="AF26" t="s">
        <v>157</v>
      </c>
      <c r="AG26" t="s">
        <v>158</v>
      </c>
      <c r="AH26">
        <v>0</v>
      </c>
      <c r="AI26">
        <v>0.41367706800998139</v>
      </c>
      <c r="AJ26">
        <v>0</v>
      </c>
      <c r="AK26">
        <v>0</v>
      </c>
      <c r="AL26">
        <v>0.52608069264492296</v>
      </c>
      <c r="AM26">
        <v>0</v>
      </c>
      <c r="AN26">
        <v>0.053627296469199698</v>
      </c>
      <c r="AO26">
        <v>0</v>
      </c>
      <c r="AP26">
        <v>0.1213191557929692</v>
      </c>
      <c r="AQ26">
        <v>1.6262412286741801</v>
      </c>
      <c r="AR26">
        <v>0</v>
      </c>
      <c r="AS26"/>
      <c r="AT26"/>
      <c r="AU26"/>
      <c r="AV26"/>
      <c r="AW26"/>
      <c r="AX26"/>
      <c r="AY26"/>
      <c r="AZ26"/>
      <c r="BA26"/>
      <c r="BB26"/>
      <c r="BC26"/>
      <c r="BD26"/>
      <c r="BE26"/>
      <c r="BF26"/>
      <c r="BG26"/>
      <c r="BH26"/>
      <c r="BI26"/>
      <c r="BJ26"/>
      <c r="BK26"/>
      <c r="BL26"/>
      <c r="BM26"/>
      <c r="BN26"/>
      <c r="BO26"/>
      <c r="BP26"/>
      <c r="BQ26"/>
      <c r="BR26"/>
    </row>
    <row r="27">
      <c r="A27" t="s">
        <v>515</v>
      </c>
      <c r="B27">
        <v>2000</v>
      </c>
      <c r="C27" t="s">
        <v>518</v>
      </c>
      <c r="D27">
        <v>122</v>
      </c>
      <c r="E27" t="s">
        <v>18</v>
      </c>
      <c r="F27" t="s">
        <v>14</v>
      </c>
      <c r="G27" t="s">
        <v>534</v>
      </c>
      <c r="H27">
        <v>0.16880316431601211</v>
      </c>
      <c r="I27">
        <v>0.24919626179697829</v>
      </c>
      <c r="J27">
        <v>0.49496595890700018</v>
      </c>
      <c r="K27">
        <v>0.32311599816335479</v>
      </c>
      <c r="L27">
        <v>24.217547074251801</v>
      </c>
      <c r="M27">
        <v>11.24552452713243</v>
      </c>
      <c r="N27">
        <v>18.013572963876239</v>
      </c>
      <c r="O27">
        <v>35.043389917948133</v>
      </c>
      <c r="P27">
        <v>60.441023280127702</v>
      </c>
      <c r="Q27">
        <v>84.206282641181431</v>
      </c>
      <c r="R27">
        <v>0.077323767577909194</v>
      </c>
      <c r="S27">
        <v>0.22785905717166041</v>
      </c>
      <c r="T27">
        <v>0.40967440415490708</v>
      </c>
      <c r="U27">
        <v>0.38386279231989029</v>
      </c>
      <c r="V27">
        <v>1.0154438421034411</v>
      </c>
      <c r="W27" t="s">
        <v>148</v>
      </c>
      <c r="X27" t="s">
        <v>149</v>
      </c>
      <c r="Y27" t="s">
        <v>150</v>
      </c>
      <c r="Z27" t="s">
        <v>151</v>
      </c>
      <c r="AA27" t="s">
        <v>152</v>
      </c>
      <c r="AB27" t="s">
        <v>153</v>
      </c>
      <c r="AC27" t="s">
        <v>154</v>
      </c>
      <c r="AD27" t="s">
        <v>155</v>
      </c>
      <c r="AE27" t="s">
        <v>156</v>
      </c>
      <c r="AF27" t="s">
        <v>157</v>
      </c>
      <c r="AG27" t="s">
        <v>158</v>
      </c>
      <c r="AH27">
        <v>65.873719254444254</v>
      </c>
      <c r="AI27">
        <v>5.331931549150454</v>
      </c>
      <c r="AJ27">
        <v>1.02880146934088</v>
      </c>
      <c r="AK27">
        <v>2.1319349480059562</v>
      </c>
      <c r="AL27">
        <v>52.046893259868831</v>
      </c>
      <c r="AM27">
        <v>6.064935907386678</v>
      </c>
      <c r="AN27">
        <v>29.696634367206951</v>
      </c>
      <c r="AO27">
        <v>3.377236197640153</v>
      </c>
      <c r="AP27">
        <v>0.82822514888042309</v>
      </c>
      <c r="AQ27">
        <v>15.401820234230369</v>
      </c>
      <c r="AR27">
        <v>6.9955457626118118</v>
      </c>
      <c r="AS27"/>
      <c r="AT27"/>
      <c r="AU27"/>
      <c r="AV27"/>
      <c r="AW27"/>
      <c r="AX27"/>
      <c r="AY27"/>
      <c r="AZ27"/>
      <c r="BA27"/>
      <c r="BB27"/>
      <c r="BC27"/>
      <c r="BD27"/>
      <c r="BE27"/>
      <c r="BF27"/>
      <c r="BG27"/>
      <c r="BH27"/>
      <c r="BI27"/>
      <c r="BJ27"/>
      <c r="BK27"/>
      <c r="BL27"/>
      <c r="BM27"/>
      <c r="BN27"/>
      <c r="BO27"/>
      <c r="BP27"/>
      <c r="BQ27"/>
      <c r="BR27"/>
    </row>
    <row r="28">
      <c r="A28" t="s">
        <v>515</v>
      </c>
      <c r="B28">
        <v>2000</v>
      </c>
      <c r="C28" t="s">
        <v>518</v>
      </c>
      <c r="D28">
        <v>123</v>
      </c>
      <c r="E28" t="s">
        <v>18</v>
      </c>
      <c r="F28" t="s">
        <v>51</v>
      </c>
      <c r="G28" t="s">
        <v>182</v>
      </c>
      <c r="H28">
        <v>99.831196835683983</v>
      </c>
      <c r="I28">
        <v>99.750803738203018</v>
      </c>
      <c r="J28">
        <v>99.505034041092998</v>
      </c>
      <c r="K28">
        <v>99.67688400183664</v>
      </c>
      <c r="L28">
        <v>75.782452925748203</v>
      </c>
      <c r="M28">
        <v>88.754475472867568</v>
      </c>
      <c r="N28">
        <v>81.986427036123757</v>
      </c>
      <c r="O28">
        <v>64.956610082051867</v>
      </c>
      <c r="P28">
        <v>39.558976719872298</v>
      </c>
      <c r="Q28">
        <v>15.79371735881857</v>
      </c>
      <c r="R28">
        <v>99.922676232422091</v>
      </c>
      <c r="S28">
        <v>99.772140942828344</v>
      </c>
      <c r="T28">
        <v>99.590325595845087</v>
      </c>
      <c r="U28">
        <v>99.616137207680111</v>
      </c>
      <c r="V28">
        <v>98.984556157896563</v>
      </c>
      <c r="W28" t="s">
        <v>148</v>
      </c>
      <c r="X28" t="s">
        <v>149</v>
      </c>
      <c r="Y28" t="s">
        <v>150</v>
      </c>
      <c r="Z28" t="s">
        <v>151</v>
      </c>
      <c r="AA28" t="s">
        <v>152</v>
      </c>
      <c r="AB28" t="s">
        <v>153</v>
      </c>
      <c r="AC28" t="s">
        <v>154</v>
      </c>
      <c r="AD28" t="s">
        <v>155</v>
      </c>
      <c r="AE28" t="s">
        <v>156</v>
      </c>
      <c r="AF28" t="s">
        <v>157</v>
      </c>
      <c r="AG28" t="s">
        <v>158</v>
      </c>
      <c r="AH28">
        <v>34.126280745555754</v>
      </c>
      <c r="AI28">
        <v>94.668068450849546</v>
      </c>
      <c r="AJ28">
        <v>98.971198530659123</v>
      </c>
      <c r="AK28">
        <v>97.868065051994051</v>
      </c>
      <c r="AL28">
        <v>47.953106740131169</v>
      </c>
      <c r="AM28">
        <v>93.935064092613317</v>
      </c>
      <c r="AN28">
        <v>70.303365632793046</v>
      </c>
      <c r="AO28">
        <v>96.622763802359842</v>
      </c>
      <c r="AP28">
        <v>99.171774851119579</v>
      </c>
      <c r="AQ28">
        <v>84.598179765769629</v>
      </c>
      <c r="AR28">
        <v>93.004454237388188</v>
      </c>
      <c r="AS28"/>
      <c r="AT28"/>
      <c r="AU28"/>
      <c r="AV28"/>
      <c r="AW28"/>
      <c r="AX28"/>
      <c r="AY28"/>
      <c r="AZ28"/>
      <c r="BA28"/>
      <c r="BB28"/>
      <c r="BC28"/>
      <c r="BD28"/>
      <c r="BE28"/>
      <c r="BF28"/>
      <c r="BG28"/>
      <c r="BH28"/>
      <c r="BI28"/>
      <c r="BJ28"/>
      <c r="BK28"/>
      <c r="BL28"/>
      <c r="BM28"/>
      <c r="BN28"/>
      <c r="BO28"/>
      <c r="BP28"/>
      <c r="BQ28"/>
      <c r="BR28"/>
    </row>
    <row r="29">
      <c r="A29" t="s">
        <v>515</v>
      </c>
      <c r="B29">
        <v>2000</v>
      </c>
      <c r="C29" t="s">
        <v>518</v>
      </c>
      <c r="D29">
        <v>124</v>
      </c>
      <c r="E29" t="s">
        <v>50</v>
      </c>
      <c r="F29" t="s">
        <v>15</v>
      </c>
      <c r="G29" t="s">
        <v>535</v>
      </c>
      <c r="H29">
        <v>0.1541636922702678</v>
      </c>
      <c r="I29">
        <v>0.21574545814466489</v>
      </c>
      <c r="J29">
        <v>0.4024769533816499</v>
      </c>
      <c r="K29">
        <v>0.26144451868963758</v>
      </c>
      <c r="L29">
        <v>11.3473056828081</v>
      </c>
      <c r="M29">
        <v>5.6303950560133691</v>
      </c>
      <c r="N29">
        <v>5.5709638578999181</v>
      </c>
      <c r="O29">
        <v>8.1041715375296128</v>
      </c>
      <c r="P29">
        <v>23.33295258281564</v>
      </c>
      <c r="Q29">
        <v>51.332676326953113</v>
      </c>
      <c r="R29">
        <v>0.071706594812586802</v>
      </c>
      <c r="S29">
        <v>0.19512943891415341</v>
      </c>
      <c r="T29">
        <v>0.34709648266953469</v>
      </c>
      <c r="U29">
        <v>0.2949641219535542</v>
      </c>
      <c r="V29">
        <v>0.78333369800443398</v>
      </c>
      <c r="W29" t="s">
        <v>148</v>
      </c>
      <c r="X29" t="s">
        <v>149</v>
      </c>
      <c r="Y29" t="s">
        <v>150</v>
      </c>
      <c r="Z29" t="s">
        <v>151</v>
      </c>
      <c r="AA29" t="s">
        <v>152</v>
      </c>
      <c r="AB29" t="s">
        <v>153</v>
      </c>
      <c r="AC29" t="s">
        <v>154</v>
      </c>
      <c r="AD29" t="s">
        <v>155</v>
      </c>
      <c r="AE29" t="s">
        <v>156</v>
      </c>
      <c r="AF29" t="s">
        <v>157</v>
      </c>
      <c r="AG29" t="s">
        <v>158</v>
      </c>
      <c r="AH29">
        <v>24.248195685568639</v>
      </c>
      <c r="AI29">
        <v>3.2413065424245771</v>
      </c>
      <c r="AJ29">
        <v>0.65236378646705628</v>
      </c>
      <c r="AK29">
        <v>1.246574770761042</v>
      </c>
      <c r="AL29">
        <v>24.793269476745909</v>
      </c>
      <c r="AM29">
        <v>3.988566566135276</v>
      </c>
      <c r="AN29">
        <v>14.686565188663041</v>
      </c>
      <c r="AO29">
        <v>2.2466988322283452</v>
      </c>
      <c r="AP29">
        <v>0.70233262329029855</v>
      </c>
      <c r="AQ29">
        <v>7.4440860052907043</v>
      </c>
      <c r="AR29">
        <v>2.3543353640662859</v>
      </c>
      <c r="AS29"/>
      <c r="AT29"/>
      <c r="AU29"/>
      <c r="AV29"/>
      <c r="AW29"/>
      <c r="AX29"/>
      <c r="AY29"/>
      <c r="AZ29"/>
      <c r="BA29"/>
      <c r="BB29"/>
      <c r="BC29"/>
      <c r="BD29"/>
      <c r="BE29"/>
      <c r="BF29"/>
      <c r="BG29"/>
      <c r="BH29"/>
      <c r="BI29"/>
      <c r="BJ29"/>
      <c r="BK29"/>
      <c r="BL29"/>
      <c r="BM29"/>
      <c r="BN29"/>
      <c r="BO29"/>
      <c r="BP29"/>
      <c r="BQ29"/>
      <c r="BR29"/>
    </row>
    <row r="30">
      <c r="A30" t="s">
        <v>515</v>
      </c>
      <c r="B30">
        <v>2000</v>
      </c>
      <c r="C30" t="s">
        <v>518</v>
      </c>
      <c r="D30">
        <v>125</v>
      </c>
      <c r="E30" t="s">
        <v>50</v>
      </c>
      <c r="F30" t="s">
        <v>16</v>
      </c>
      <c r="G30" t="s">
        <v>536</v>
      </c>
      <c r="H30">
        <v>0.0146394720457443</v>
      </c>
      <c r="I30">
        <v>0.033450803652313302</v>
      </c>
      <c r="J30">
        <v>0.092489005525350401</v>
      </c>
      <c r="K30">
        <v>0.061671479473717303</v>
      </c>
      <c r="L30">
        <v>12.870241391443709</v>
      </c>
      <c r="M30">
        <v>5.6151294711190598</v>
      </c>
      <c r="N30">
        <v>12.44260910597634</v>
      </c>
      <c r="O30">
        <v>26.939218380418541</v>
      </c>
      <c r="P30">
        <v>37.108070697311973</v>
      </c>
      <c r="Q30">
        <v>32.873606314228212</v>
      </c>
      <c r="R30">
        <v>0.0056171727653224002</v>
      </c>
      <c r="S30">
        <v>0.032729618257506997</v>
      </c>
      <c r="T30">
        <v>0.062577921485372404</v>
      </c>
      <c r="U30">
        <v>0.088898670366336197</v>
      </c>
      <c r="V30">
        <v>0.23211014409900699</v>
      </c>
      <c r="W30" t="s">
        <v>148</v>
      </c>
      <c r="X30" t="s">
        <v>149</v>
      </c>
      <c r="Y30" t="s">
        <v>150</v>
      </c>
      <c r="Z30" t="s">
        <v>151</v>
      </c>
      <c r="AA30" t="s">
        <v>152</v>
      </c>
      <c r="AB30" t="s">
        <v>153</v>
      </c>
      <c r="AC30" t="s">
        <v>154</v>
      </c>
      <c r="AD30" t="s">
        <v>155</v>
      </c>
      <c r="AE30" t="s">
        <v>156</v>
      </c>
      <c r="AF30" t="s">
        <v>157</v>
      </c>
      <c r="AG30" t="s">
        <v>158</v>
      </c>
      <c r="AH30">
        <v>41.62552356887565</v>
      </c>
      <c r="AI30">
        <v>2.0906250067258778</v>
      </c>
      <c r="AJ30">
        <v>0.37643768287382412</v>
      </c>
      <c r="AK30">
        <v>0.88536017724491411</v>
      </c>
      <c r="AL30">
        <v>27.25362378312289</v>
      </c>
      <c r="AM30">
        <v>2.076369341251405</v>
      </c>
      <c r="AN30">
        <v>15.01006917854393</v>
      </c>
      <c r="AO30">
        <v>1.130537365411808</v>
      </c>
      <c r="AP30">
        <v>0.12589252559012401</v>
      </c>
      <c r="AQ30">
        <v>7.9577342289396666</v>
      </c>
      <c r="AR30">
        <v>4.6412103985455211</v>
      </c>
      <c r="AS30"/>
      <c r="AT30"/>
      <c r="AU30"/>
      <c r="AV30"/>
      <c r="AW30"/>
      <c r="AX30"/>
      <c r="AY30"/>
      <c r="AZ30"/>
      <c r="BA30"/>
      <c r="BB30"/>
      <c r="BC30"/>
      <c r="BD30"/>
      <c r="BE30"/>
      <c r="BF30"/>
      <c r="BG30"/>
      <c r="BH30"/>
      <c r="BI30"/>
      <c r="BJ30"/>
      <c r="BK30"/>
      <c r="BL30"/>
      <c r="BM30"/>
      <c r="BN30"/>
      <c r="BO30"/>
      <c r="BP30"/>
      <c r="BQ30"/>
      <c r="BR30"/>
    </row>
    <row r="31">
      <c r="A31" t="s">
        <v>515</v>
      </c>
      <c r="B31">
        <v>2000</v>
      </c>
      <c r="C31" t="s">
        <v>518</v>
      </c>
      <c r="D31">
        <v>126</v>
      </c>
      <c r="E31" t="s">
        <v>50</v>
      </c>
      <c r="F31" t="s">
        <v>22</v>
      </c>
      <c r="G31" t="s">
        <v>537</v>
      </c>
      <c r="H31">
        <v>5.3554396178759447</v>
      </c>
      <c r="I31">
        <v>5.6834048997370701</v>
      </c>
      <c r="J31">
        <v>7.8564588427421569</v>
      </c>
      <c r="K31">
        <v>11.2564720412678</v>
      </c>
      <c r="L31">
        <v>32.699563940445799</v>
      </c>
      <c r="M31">
        <v>38.547066495378658</v>
      </c>
      <c r="N31">
        <v>43.086181787802047</v>
      </c>
      <c r="O31">
        <v>35.56024140449928</v>
      </c>
      <c r="P31">
        <v>27.813227222599661</v>
      </c>
      <c r="Q31">
        <v>10.82609682046686</v>
      </c>
      <c r="R31">
        <v>2.5965758993614401</v>
      </c>
      <c r="S31">
        <v>4.9016228202299459</v>
      </c>
      <c r="T31">
        <v>7.2152515398958306</v>
      </c>
      <c r="U31">
        <v>10.796791747121249</v>
      </c>
      <c r="V31">
        <v>14.21038510510596</v>
      </c>
      <c r="W31" t="s">
        <v>148</v>
      </c>
      <c r="X31" t="s">
        <v>149</v>
      </c>
      <c r="Y31" t="s">
        <v>150</v>
      </c>
      <c r="Z31" t="s">
        <v>151</v>
      </c>
      <c r="AA31" t="s">
        <v>152</v>
      </c>
      <c r="AB31" t="s">
        <v>153</v>
      </c>
      <c r="AC31" t="s">
        <v>154</v>
      </c>
      <c r="AD31" t="s">
        <v>155</v>
      </c>
      <c r="AE31" t="s">
        <v>156</v>
      </c>
      <c r="AF31" t="s">
        <v>157</v>
      </c>
      <c r="AG31" t="s">
        <v>158</v>
      </c>
      <c r="AH31">
        <v>21.6742865778394</v>
      </c>
      <c r="AI31">
        <v>2.1079107715918468</v>
      </c>
      <c r="AJ31">
        <v>4.7682784826333906</v>
      </c>
      <c r="AK31">
        <v>35.395708895067877</v>
      </c>
      <c r="AL31">
        <v>11.418148943339739</v>
      </c>
      <c r="AM31">
        <v>25.622990498307249</v>
      </c>
      <c r="AN31">
        <v>12.682351570771459</v>
      </c>
      <c r="AO31">
        <v>14.824348121267629</v>
      </c>
      <c r="AP31">
        <v>18.376251367240609</v>
      </c>
      <c r="AQ31">
        <v>9.6003216287926989</v>
      </c>
      <c r="AR31">
        <v>9.4127134059451265</v>
      </c>
      <c r="AS31"/>
      <c r="AT31"/>
      <c r="AU31"/>
      <c r="AV31"/>
      <c r="AW31"/>
      <c r="AX31"/>
      <c r="AY31"/>
      <c r="AZ31"/>
      <c r="BA31"/>
      <c r="BB31"/>
      <c r="BC31"/>
      <c r="BD31"/>
      <c r="BE31"/>
      <c r="BF31"/>
      <c r="BG31"/>
      <c r="BH31"/>
      <c r="BI31"/>
      <c r="BJ31"/>
      <c r="BK31"/>
      <c r="BL31"/>
      <c r="BM31"/>
      <c r="BN31"/>
      <c r="BO31"/>
      <c r="BP31"/>
      <c r="BQ31"/>
      <c r="BR31"/>
    </row>
    <row r="32">
      <c r="A32" t="s">
        <v>515</v>
      </c>
      <c r="B32">
        <v>2000</v>
      </c>
      <c r="C32" t="s">
        <v>518</v>
      </c>
      <c r="D32">
        <v>127</v>
      </c>
      <c r="E32" t="s">
        <v>50</v>
      </c>
      <c r="F32" t="s">
        <v>19</v>
      </c>
      <c r="G32" t="s">
        <v>538</v>
      </c>
      <c r="H32">
        <v>94.475757217808038</v>
      </c>
      <c r="I32">
        <v>94.067398838465948</v>
      </c>
      <c r="J32">
        <v>91.648575198350841</v>
      </c>
      <c r="K32">
        <v>88.420411960568842</v>
      </c>
      <c r="L32">
        <v>43.082888985302397</v>
      </c>
      <c r="M32">
        <v>50.20740897748891</v>
      </c>
      <c r="N32">
        <v>38.900245248321703</v>
      </c>
      <c r="O32">
        <v>29.396368677552569</v>
      </c>
      <c r="P32">
        <v>11.74574949727271</v>
      </c>
      <c r="Q32">
        <v>4.9676205383518104</v>
      </c>
      <c r="R32">
        <v>97.326100333060651</v>
      </c>
      <c r="S32">
        <v>94.870518122598398</v>
      </c>
      <c r="T32">
        <v>92.375074055949256</v>
      </c>
      <c r="U32">
        <v>88.819345460558864</v>
      </c>
      <c r="V32">
        <v>84.774171052790606</v>
      </c>
      <c r="W32" t="s">
        <v>148</v>
      </c>
      <c r="X32" t="s">
        <v>149</v>
      </c>
      <c r="Y32" t="s">
        <v>150</v>
      </c>
      <c r="Z32" t="s">
        <v>151</v>
      </c>
      <c r="AA32" t="s">
        <v>152</v>
      </c>
      <c r="AB32" t="s">
        <v>153</v>
      </c>
      <c r="AC32" t="s">
        <v>154</v>
      </c>
      <c r="AD32" t="s">
        <v>155</v>
      </c>
      <c r="AE32" t="s">
        <v>156</v>
      </c>
      <c r="AF32" t="s">
        <v>157</v>
      </c>
      <c r="AG32" t="s">
        <v>158</v>
      </c>
      <c r="AH32">
        <v>12.451994167716331</v>
      </c>
      <c r="AI32">
        <v>92.560157679257699</v>
      </c>
      <c r="AJ32">
        <v>94.202920048025732</v>
      </c>
      <c r="AK32">
        <v>62.472356156926153</v>
      </c>
      <c r="AL32">
        <v>36.534957796791453</v>
      </c>
      <c r="AM32">
        <v>68.312073594306071</v>
      </c>
      <c r="AN32">
        <v>57.62101406202158</v>
      </c>
      <c r="AO32">
        <v>81.798415681092209</v>
      </c>
      <c r="AP32">
        <v>80.795523483878966</v>
      </c>
      <c r="AQ32">
        <v>74.99785813697693</v>
      </c>
      <c r="AR32">
        <v>83.591740831443062</v>
      </c>
      <c r="AS32"/>
      <c r="AT32"/>
      <c r="AU32"/>
      <c r="AV32"/>
      <c r="AW32"/>
      <c r="AX32"/>
      <c r="AY32"/>
      <c r="AZ32"/>
      <c r="BA32"/>
      <c r="BB32"/>
      <c r="BC32"/>
      <c r="BD32"/>
      <c r="BE32"/>
      <c r="BF32"/>
      <c r="BG32"/>
      <c r="BH32"/>
      <c r="BI32"/>
      <c r="BJ32"/>
      <c r="BK32"/>
      <c r="BL32"/>
      <c r="BM32"/>
      <c r="BN32"/>
      <c r="BO32"/>
      <c r="BP32"/>
      <c r="BQ32"/>
      <c r="BR32"/>
    </row>
    <row r="33">
      <c r="A33" t="s">
        <v>515</v>
      </c>
      <c r="B33">
        <v>2000</v>
      </c>
      <c r="C33" t="s">
        <v>518</v>
      </c>
      <c r="D33">
        <v>139</v>
      </c>
      <c r="E33" t="s">
        <v>50</v>
      </c>
      <c r="F33" t="s">
        <v>19</v>
      </c>
      <c r="G33" t="s">
        <v>182</v>
      </c>
      <c r="H33">
        <v>94.475757217808038</v>
      </c>
      <c r="I33">
        <v>94.064219744164163</v>
      </c>
      <c r="J33">
        <v>91.64161333365837</v>
      </c>
      <c r="K33">
        <v>88.406714734711656</v>
      </c>
      <c r="L33">
        <v>43.082888985302397</v>
      </c>
      <c r="M33">
        <v>50.20740897748891</v>
      </c>
      <c r="N33">
        <v>38.900245248321703</v>
      </c>
      <c r="O33">
        <v>29.396368677552569</v>
      </c>
      <c r="P33">
        <v>11.74574949727271</v>
      </c>
      <c r="Q33">
        <v>4.9676205383518104</v>
      </c>
      <c r="R33">
        <v>97.326100333060651</v>
      </c>
      <c r="S33">
        <v>94.866690086333719</v>
      </c>
      <c r="T33">
        <v>92.366925781578161</v>
      </c>
      <c r="U33">
        <v>88.819345460558864</v>
      </c>
      <c r="V33">
        <v>84.758808418870885</v>
      </c>
      <c r="W33" t="s">
        <v>148</v>
      </c>
      <c r="X33" t="s">
        <v>149</v>
      </c>
      <c r="Y33" t="s">
        <v>150</v>
      </c>
      <c r="Z33" t="s">
        <v>151</v>
      </c>
      <c r="AA33" t="s">
        <v>152</v>
      </c>
      <c r="AB33" t="s">
        <v>153</v>
      </c>
      <c r="AC33" t="s">
        <v>154</v>
      </c>
      <c r="AD33" t="s">
        <v>155</v>
      </c>
      <c r="AE33" t="s">
        <v>156</v>
      </c>
      <c r="AF33" t="s">
        <v>157</v>
      </c>
      <c r="AG33" t="s">
        <v>158</v>
      </c>
      <c r="AH33">
        <v>12.451994167716331</v>
      </c>
      <c r="AI33">
        <v>92.560157679257699</v>
      </c>
      <c r="AJ33">
        <v>94.202920048025732</v>
      </c>
      <c r="AK33">
        <v>62.381593670638587</v>
      </c>
      <c r="AL33">
        <v>36.534957796791453</v>
      </c>
      <c r="AM33">
        <v>68.312073594306071</v>
      </c>
      <c r="AN33">
        <v>57.62101406202158</v>
      </c>
      <c r="AO33">
        <v>81.791783172923886</v>
      </c>
      <c r="AP33">
        <v>80.795523483878966</v>
      </c>
      <c r="AQ33">
        <v>74.958839341855565</v>
      </c>
      <c r="AR33">
        <v>83.591740831443062</v>
      </c>
      <c r="AS33"/>
      <c r="AT33"/>
      <c r="AU33"/>
      <c r="AV33"/>
      <c r="AW33"/>
      <c r="AX33"/>
      <c r="AY33"/>
      <c r="AZ33"/>
      <c r="BA33"/>
      <c r="BB33"/>
      <c r="BC33"/>
      <c r="BD33"/>
      <c r="BE33"/>
      <c r="BF33"/>
      <c r="BG33"/>
      <c r="BH33"/>
      <c r="BI33"/>
      <c r="BJ33"/>
      <c r="BK33"/>
      <c r="BL33"/>
      <c r="BM33"/>
      <c r="BN33"/>
      <c r="BO33"/>
      <c r="BP33"/>
      <c r="BQ33"/>
      <c r="BR33"/>
    </row>
    <row r="34">
      <c r="A34" t="s">
        <v>515</v>
      </c>
      <c r="B34">
        <v>2000</v>
      </c>
      <c r="C34" t="s">
        <v>518</v>
      </c>
      <c r="D34">
        <v>151</v>
      </c>
      <c r="E34" t="s">
        <v>109</v>
      </c>
      <c r="F34" t="s">
        <v>49</v>
      </c>
      <c r="G34" t="s">
        <v>182</v>
      </c>
      <c r="H34">
        <v>2.17696923597124</v>
      </c>
      <c r="I34">
        <v>1.4945238655029189</v>
      </c>
      <c r="J34">
        <v>2.0716204828613898</v>
      </c>
      <c r="K34">
        <v>3.5398551821528632</v>
      </c>
      <c r="L34">
        <v>27.1126540905972</v>
      </c>
      <c r="M34">
        <v>22.61837528046118</v>
      </c>
      <c r="N34">
        <v>24.070937505890491</v>
      </c>
      <c r="O34">
        <v>36.65691088426334</v>
      </c>
      <c r="P34">
        <v>48.174242389179888</v>
      </c>
      <c r="Q34">
        <v>55.207892326721513</v>
      </c>
      <c r="R34">
        <v>0.56829102932228581</v>
      </c>
      <c r="S34">
        <v>1.0223746522488639</v>
      </c>
      <c r="T34">
        <v>2.3441974100140981</v>
      </c>
      <c r="U34">
        <v>2.9231916580462132</v>
      </c>
      <c r="V34">
        <v>4.2507042754303166</v>
      </c>
      <c r="W34" t="s">
        <v>148</v>
      </c>
      <c r="X34" t="s">
        <v>149</v>
      </c>
      <c r="Y34" t="s">
        <v>150</v>
      </c>
      <c r="Z34" t="s">
        <v>151</v>
      </c>
      <c r="AA34" t="s">
        <v>152</v>
      </c>
      <c r="AB34" t="s">
        <v>153</v>
      </c>
      <c r="AC34" t="s">
        <v>154</v>
      </c>
      <c r="AD34" t="s">
        <v>155</v>
      </c>
      <c r="AE34" t="s">
        <v>156</v>
      </c>
      <c r="AF34" t="s">
        <v>157</v>
      </c>
      <c r="AG34" t="s">
        <v>158</v>
      </c>
      <c r="AH34">
        <v>55.469807727790879</v>
      </c>
      <c r="AI34">
        <v>4.3629181689795402</v>
      </c>
      <c r="AJ34">
        <v>2.1301644045487622</v>
      </c>
      <c r="AK34">
        <v>13.256223731940491</v>
      </c>
      <c r="AL34">
        <v>33.7180718375864</v>
      </c>
      <c r="AM34">
        <v>17.350477564498949</v>
      </c>
      <c r="AN34">
        <v>19.47052147489056</v>
      </c>
      <c r="AO34">
        <v>6.3728149259611122</v>
      </c>
      <c r="AP34">
        <v>5.5469979144851003</v>
      </c>
      <c r="AQ34">
        <v>17.014748884382669</v>
      </c>
      <c r="AR34">
        <v>11.091535252591511</v>
      </c>
      <c r="AS34"/>
      <c r="AT34"/>
      <c r="AU34"/>
      <c r="AV34"/>
      <c r="AW34"/>
      <c r="AX34"/>
      <c r="AY34"/>
      <c r="AZ34"/>
      <c r="BA34"/>
      <c r="BB34"/>
      <c r="BC34"/>
      <c r="BD34"/>
      <c r="BE34"/>
      <c r="BF34"/>
      <c r="BG34"/>
      <c r="BH34"/>
      <c r="BI34"/>
      <c r="BJ34"/>
      <c r="BK34"/>
      <c r="BL34"/>
      <c r="BM34"/>
      <c r="BN34"/>
      <c r="BO34"/>
      <c r="BP34"/>
      <c r="BQ34"/>
      <c r="BR34"/>
    </row>
    <row r="35">
      <c r="A35" t="s">
        <v>515</v>
      </c>
      <c r="B35">
        <v>2000</v>
      </c>
      <c r="C35" t="s">
        <v>518</v>
      </c>
      <c r="D35">
        <v>152</v>
      </c>
      <c r="E35" t="s">
        <v>109</v>
      </c>
      <c r="F35" t="s">
        <v>48</v>
      </c>
      <c r="G35" t="s">
        <v>182</v>
      </c>
      <c r="H35">
        <v>97.823030764028715</v>
      </c>
      <c r="I35">
        <v>98.505476134497073</v>
      </c>
      <c r="J35">
        <v>97.92837951713858</v>
      </c>
      <c r="K35">
        <v>96.460144817847194</v>
      </c>
      <c r="L35">
        <v>72.887345909403209</v>
      </c>
      <c r="M35">
        <v>77.381624719538934</v>
      </c>
      <c r="N35">
        <v>75.929062494109473</v>
      </c>
      <c r="O35">
        <v>63.343089115736603</v>
      </c>
      <c r="P35">
        <v>51.825757610819913</v>
      </c>
      <c r="Q35">
        <v>44.792107673278181</v>
      </c>
      <c r="R35">
        <v>99.43170897067769</v>
      </c>
      <c r="S35">
        <v>98.977625347751101</v>
      </c>
      <c r="T35">
        <v>97.655802589985896</v>
      </c>
      <c r="U35">
        <v>97.076808341953836</v>
      </c>
      <c r="V35">
        <v>95.749295724569791</v>
      </c>
      <c r="W35" t="s">
        <v>148</v>
      </c>
      <c r="X35" t="s">
        <v>149</v>
      </c>
      <c r="Y35" t="s">
        <v>150</v>
      </c>
      <c r="Z35" t="s">
        <v>151</v>
      </c>
      <c r="AA35" t="s">
        <v>152</v>
      </c>
      <c r="AB35" t="s">
        <v>153</v>
      </c>
      <c r="AC35" t="s">
        <v>154</v>
      </c>
      <c r="AD35" t="s">
        <v>155</v>
      </c>
      <c r="AE35" t="s">
        <v>156</v>
      </c>
      <c r="AF35" t="s">
        <v>157</v>
      </c>
      <c r="AG35" t="s">
        <v>158</v>
      </c>
      <c r="AH35">
        <v>44.530192272209362</v>
      </c>
      <c r="AI35">
        <v>95.637081831020538</v>
      </c>
      <c r="AJ35">
        <v>97.869835595451136</v>
      </c>
      <c r="AK35">
        <v>86.743776268059477</v>
      </c>
      <c r="AL35">
        <v>66.281928162413521</v>
      </c>
      <c r="AM35">
        <v>82.649522435501126</v>
      </c>
      <c r="AN35">
        <v>80.529478525109312</v>
      </c>
      <c r="AO35">
        <v>93.627185074038806</v>
      </c>
      <c r="AP35">
        <v>94.453002085514967</v>
      </c>
      <c r="AQ35">
        <v>82.985251115617302</v>
      </c>
      <c r="AR35">
        <v>88.908464747408686</v>
      </c>
      <c r="AS35"/>
      <c r="AT35"/>
      <c r="AU35"/>
      <c r="AV35"/>
      <c r="AW35"/>
      <c r="AX35"/>
      <c r="AY35"/>
      <c r="AZ35"/>
      <c r="BA35"/>
      <c r="BB35"/>
      <c r="BC35"/>
      <c r="BD35"/>
      <c r="BE35"/>
      <c r="BF35"/>
      <c r="BG35"/>
      <c r="BH35"/>
      <c r="BI35"/>
      <c r="BJ35"/>
      <c r="BK35"/>
      <c r="BL35"/>
      <c r="BM35"/>
      <c r="BN35"/>
      <c r="BO35"/>
      <c r="BP35"/>
      <c r="BQ35"/>
      <c r="BR35"/>
    </row>
    <row r="36">
      <c r="A36" t="s">
        <v>515</v>
      </c>
      <c r="B36">
        <v>2000</v>
      </c>
      <c r="C36" t="s">
        <v>518</v>
      </c>
      <c r="D36">
        <v>153</v>
      </c>
      <c r="E36" t="s">
        <v>62</v>
      </c>
      <c r="F36" t="s">
        <v>173</v>
      </c>
      <c r="G36" t="s">
        <v>182</v>
      </c>
      <c r="H36">
        <v>0</v>
      </c>
      <c r="I36">
        <v>0</v>
      </c>
      <c r="J36">
        <v>0</v>
      </c>
      <c r="K36">
        <v>0</v>
      </c>
      <c r="L36">
        <v>1.7026565262637969</v>
      </c>
      <c r="M36">
        <v>0.0018793871730140999</v>
      </c>
      <c r="N36">
        <v>0.57188404375565394</v>
      </c>
      <c r="O36">
        <v>1.178264969367478</v>
      </c>
      <c r="P36">
        <v>0.80037530305242799</v>
      </c>
      <c r="Q36">
        <v>9.2816095172222273</v>
      </c>
      <c r="R36">
        <v>0</v>
      </c>
      <c r="S36">
        <v>0</v>
      </c>
      <c r="T36">
        <v>0</v>
      </c>
      <c r="U36">
        <v>0</v>
      </c>
      <c r="V36">
        <v>0</v>
      </c>
      <c r="W36" t="s">
        <v>148</v>
      </c>
      <c r="X36" t="s">
        <v>149</v>
      </c>
      <c r="Y36" t="s">
        <v>150</v>
      </c>
      <c r="Z36" t="s">
        <v>151</v>
      </c>
      <c r="AA36" t="s">
        <v>152</v>
      </c>
      <c r="AB36" t="s">
        <v>153</v>
      </c>
      <c r="AC36" t="s">
        <v>154</v>
      </c>
      <c r="AD36" t="s">
        <v>155</v>
      </c>
      <c r="AE36" t="s">
        <v>156</v>
      </c>
      <c r="AF36" t="s">
        <v>157</v>
      </c>
      <c r="AG36" t="s">
        <v>158</v>
      </c>
      <c r="AH36">
        <v>5.3146486980363168</v>
      </c>
      <c r="AI36">
        <v>0.32702556196683219</v>
      </c>
      <c r="AJ36">
        <v>0.12726632212059849</v>
      </c>
      <c r="AK36">
        <v>0</v>
      </c>
      <c r="AL36">
        <v>6.2525588779367522</v>
      </c>
      <c r="AM36">
        <v>0.44395170233079378</v>
      </c>
      <c r="AN36">
        <v>1.8912069607509541</v>
      </c>
      <c r="AO36">
        <v>0.039811548190143597</v>
      </c>
      <c r="AP36">
        <v>0</v>
      </c>
      <c r="AQ36">
        <v>0</v>
      </c>
      <c r="AR36">
        <v>1.403158559171017</v>
      </c>
      <c r="AS36">
        <v>0</v>
      </c>
      <c r="AT36">
        <v>0</v>
      </c>
      <c r="AU36">
        <v>0</v>
      </c>
      <c r="AV36">
        <v>0</v>
      </c>
      <c r="AW36">
        <v>240.52733699999979</v>
      </c>
      <c r="AX36">
        <v>0.038390000000000001</v>
      </c>
      <c r="AY36">
        <v>11.553825</v>
      </c>
      <c r="AZ36">
        <v>24.002514999999999</v>
      </c>
      <c r="BA36">
        <v>16.305838999999999</v>
      </c>
      <c r="BB36">
        <v>188.62676799999991</v>
      </c>
      <c r="BC36">
        <v>0</v>
      </c>
      <c r="BD36">
        <v>0</v>
      </c>
      <c r="BE36">
        <v>0</v>
      </c>
      <c r="BF36">
        <v>0</v>
      </c>
      <c r="BG36">
        <v>0</v>
      </c>
      <c r="BH36">
        <v>117.05972300000001</v>
      </c>
      <c r="BI36">
        <v>2.5089350000000001</v>
      </c>
      <c r="BJ36">
        <v>23.661552</v>
      </c>
      <c r="BK36">
        <v>0</v>
      </c>
      <c r="BL36">
        <v>18.571339999999999</v>
      </c>
      <c r="BM36">
        <v>0.74603700000000006</v>
      </c>
      <c r="BN36">
        <v>3.2042109999999999</v>
      </c>
      <c r="BO36">
        <v>10.758205</v>
      </c>
      <c r="BP36">
        <v>0</v>
      </c>
      <c r="BQ36">
        <v>0</v>
      </c>
      <c r="BR36">
        <v>64.017334000000005</v>
      </c>
    </row>
    <row r="37">
      <c r="A37" t="s">
        <v>515</v>
      </c>
      <c r="B37">
        <v>2000</v>
      </c>
      <c r="C37" t="s">
        <v>518</v>
      </c>
      <c r="D37">
        <v>154</v>
      </c>
      <c r="E37" t="s">
        <v>62</v>
      </c>
      <c r="F37" t="s">
        <v>174</v>
      </c>
      <c r="G37" t="s">
        <v>182</v>
      </c>
      <c r="H37">
        <v>5.5242427821919549</v>
      </c>
      <c r="I37">
        <v>5.9326011615339702</v>
      </c>
      <c r="J37">
        <v>8.3423086304456113</v>
      </c>
      <c r="K37">
        <v>11.49816962095532</v>
      </c>
      <c r="L37">
        <v>53.842236624969388</v>
      </c>
      <c r="M37">
        <v>49.738120272637858</v>
      </c>
      <c r="N37">
        <v>60.311022744256007</v>
      </c>
      <c r="O37">
        <v>67.172742555726174</v>
      </c>
      <c r="P37">
        <v>85.446757827604344</v>
      </c>
      <c r="Q37">
        <v>80.981459609500632</v>
      </c>
      <c r="R37">
        <v>2.6738996669392789</v>
      </c>
      <c r="S37">
        <v>5.1294818774015392</v>
      </c>
      <c r="T37">
        <v>7.624925944050748</v>
      </c>
      <c r="U37">
        <v>11.081082158189639</v>
      </c>
      <c r="V37">
        <v>15.1808577761156</v>
      </c>
      <c r="W37" t="s">
        <v>148</v>
      </c>
      <c r="X37" t="s">
        <v>149</v>
      </c>
      <c r="Y37" t="s">
        <v>150</v>
      </c>
      <c r="Z37" t="s">
        <v>151</v>
      </c>
      <c r="AA37" t="s">
        <v>152</v>
      </c>
      <c r="AB37" t="s">
        <v>153</v>
      </c>
      <c r="AC37" t="s">
        <v>154</v>
      </c>
      <c r="AD37" t="s">
        <v>155</v>
      </c>
      <c r="AE37" t="s">
        <v>156</v>
      </c>
      <c r="AF37" t="s">
        <v>157</v>
      </c>
      <c r="AG37" t="s">
        <v>158</v>
      </c>
      <c r="AH37">
        <v>76.468885421582428</v>
      </c>
      <c r="AI37">
        <v>6.9516497203187129</v>
      </c>
      <c r="AJ37">
        <v>5.5563640545599444</v>
      </c>
      <c r="AK37">
        <v>37.52764384307374</v>
      </c>
      <c r="AL37">
        <v>54.728144855134452</v>
      </c>
      <c r="AM37">
        <v>29.748508894640079</v>
      </c>
      <c r="AN37">
        <v>38.14477094137245</v>
      </c>
      <c r="AO37">
        <v>18.018952044202159</v>
      </c>
      <c r="AP37">
        <v>19.20447651612119</v>
      </c>
      <c r="AQ37">
        <v>25.00214186302297</v>
      </c>
      <c r="AR37">
        <v>14.897856298494499</v>
      </c>
      <c r="AS37">
        <v>778.34993199999985</v>
      </c>
      <c r="AT37">
        <v>845.27430200000015</v>
      </c>
      <c r="AU37">
        <v>1173.6847760000001</v>
      </c>
      <c r="AV37">
        <v>1626.223423000002</v>
      </c>
      <c r="AW37">
        <v>7606.0729769999898</v>
      </c>
      <c r="AX37">
        <v>1015.994184</v>
      </c>
      <c r="AY37">
        <v>1218.4690410000001</v>
      </c>
      <c r="AZ37">
        <v>1368.380460000001</v>
      </c>
      <c r="BA37">
        <v>1740.7846930000051</v>
      </c>
      <c r="BB37">
        <v>1645.7566940000061</v>
      </c>
      <c r="BC37">
        <v>328.00118099999997</v>
      </c>
      <c r="BD37">
        <v>612.12860000000035</v>
      </c>
      <c r="BE37">
        <v>923.81401300000039</v>
      </c>
      <c r="BF37">
        <v>1340.9458060000011</v>
      </c>
      <c r="BG37">
        <v>1835.330737999999</v>
      </c>
      <c r="BH37">
        <v>1684.2931780000049</v>
      </c>
      <c r="BI37">
        <v>53.332947999999973</v>
      </c>
      <c r="BJ37">
        <v>1033.0478230000001</v>
      </c>
      <c r="BK37">
        <v>275.676312</v>
      </c>
      <c r="BL37">
        <v>162.55344499999981</v>
      </c>
      <c r="BM37">
        <v>49.99077200000005</v>
      </c>
      <c r="BN37">
        <v>64.627455999999981</v>
      </c>
      <c r="BO37">
        <v>4869.2298790000041</v>
      </c>
      <c r="BP37">
        <v>2925.8673130000011</v>
      </c>
      <c r="BQ37">
        <v>231.29043899999991</v>
      </c>
      <c r="BR37">
        <v>679.69584499999962</v>
      </c>
    </row>
    <row r="38">
      <c r="A38" t="s">
        <v>515</v>
      </c>
      <c r="B38">
        <v>2000</v>
      </c>
      <c r="C38" t="s">
        <v>518</v>
      </c>
      <c r="D38">
        <v>155</v>
      </c>
      <c r="E38" t="s">
        <v>62</v>
      </c>
      <c r="F38" t="s">
        <v>175</v>
      </c>
      <c r="G38" t="s">
        <v>182</v>
      </c>
      <c r="H38">
        <v>0</v>
      </c>
      <c r="I38">
        <v>0</v>
      </c>
      <c r="J38">
        <v>0.0091161712035909993</v>
      </c>
      <c r="K38">
        <v>0.081418418475988005</v>
      </c>
      <c r="L38">
        <v>1.372217863465053</v>
      </c>
      <c r="M38">
        <v>0.052591362700289399</v>
      </c>
      <c r="N38">
        <v>0.21684796366653261</v>
      </c>
      <c r="O38">
        <v>2.2526237973536958</v>
      </c>
      <c r="P38">
        <v>2.0071173720705291</v>
      </c>
      <c r="Q38">
        <v>4.769310334925243</v>
      </c>
      <c r="R38">
        <v>0</v>
      </c>
      <c r="S38">
        <v>0</v>
      </c>
      <c r="T38">
        <v>0</v>
      </c>
      <c r="U38">
        <v>0.0995723812515069</v>
      </c>
      <c r="V38">
        <v>0.044971171093849197</v>
      </c>
      <c r="W38" t="s">
        <v>148</v>
      </c>
      <c r="X38" t="s">
        <v>149</v>
      </c>
      <c r="Y38" t="s">
        <v>150</v>
      </c>
      <c r="Z38" t="s">
        <v>151</v>
      </c>
      <c r="AA38" t="s">
        <v>152</v>
      </c>
      <c r="AB38" t="s">
        <v>153</v>
      </c>
      <c r="AC38" t="s">
        <v>154</v>
      </c>
      <c r="AD38" t="s">
        <v>155</v>
      </c>
      <c r="AE38" t="s">
        <v>156</v>
      </c>
      <c r="AF38" t="s">
        <v>157</v>
      </c>
      <c r="AG38" t="s">
        <v>158</v>
      </c>
      <c r="AH38">
        <v>5.764471712665201</v>
      </c>
      <c r="AI38">
        <v>0.1611670384568317</v>
      </c>
      <c r="AJ38">
        <v>0.1134495752935358</v>
      </c>
      <c r="AK38">
        <v>0</v>
      </c>
      <c r="AL38">
        <v>2.484338470137319</v>
      </c>
      <c r="AM38">
        <v>1.4954658087231609</v>
      </c>
      <c r="AN38">
        <v>2.3430080358549201</v>
      </c>
      <c r="AO38">
        <v>0.14282072651546429</v>
      </c>
      <c r="AP38">
        <v>0</v>
      </c>
      <c r="AQ38">
        <v>0</v>
      </c>
      <c r="AR38">
        <v>0.10724431089161</v>
      </c>
      <c r="AS38">
        <v>0</v>
      </c>
      <c r="AT38">
        <v>0</v>
      </c>
      <c r="AU38">
        <v>1.2825599999999999</v>
      </c>
      <c r="AV38">
        <v>11.515271</v>
      </c>
      <c r="AW38">
        <v>193.8476159999999</v>
      </c>
      <c r="AX38">
        <v>1.0742769999999999</v>
      </c>
      <c r="AY38">
        <v>4.3809990000000001</v>
      </c>
      <c r="AZ38">
        <v>45.888351</v>
      </c>
      <c r="BA38">
        <v>40.890482999999989</v>
      </c>
      <c r="BB38">
        <v>96.924956000000009</v>
      </c>
      <c r="BC38">
        <v>0</v>
      </c>
      <c r="BD38">
        <v>0</v>
      </c>
      <c r="BE38">
        <v>0</v>
      </c>
      <c r="BF38">
        <v>12.049469999999999</v>
      </c>
      <c r="BG38">
        <v>5.4369110000000003</v>
      </c>
      <c r="BH38">
        <v>126.9674629999999</v>
      </c>
      <c r="BI38">
        <v>1.2364710000000001</v>
      </c>
      <c r="BJ38">
        <v>21.092721000000001</v>
      </c>
      <c r="BK38">
        <v>0</v>
      </c>
      <c r="BL38">
        <v>7.3789780000000009</v>
      </c>
      <c r="BM38">
        <v>2.5130499999999998</v>
      </c>
      <c r="BN38">
        <v>3.9696829999999999</v>
      </c>
      <c r="BO38">
        <v>38.594194999999999</v>
      </c>
      <c r="BP38">
        <v>0</v>
      </c>
      <c r="BQ38">
        <v>0</v>
      </c>
      <c r="BR38">
        <v>4.8928859999999998</v>
      </c>
    </row>
    <row r="39">
      <c r="A39" t="s">
        <v>515</v>
      </c>
      <c r="B39">
        <v>2000</v>
      </c>
      <c r="C39" t="s">
        <v>518</v>
      </c>
      <c r="D39">
        <v>156</v>
      </c>
      <c r="E39" t="s">
        <v>62</v>
      </c>
      <c r="F39" t="s">
        <v>176</v>
      </c>
      <c r="G39" t="s">
        <v>182</v>
      </c>
      <c r="H39">
        <v>94.475757217808038</v>
      </c>
      <c r="I39">
        <v>94.067398838465948</v>
      </c>
      <c r="J39">
        <v>91.648575198350841</v>
      </c>
      <c r="K39">
        <v>88.420411960568842</v>
      </c>
      <c r="L39">
        <v>43.082888985302397</v>
      </c>
      <c r="M39">
        <v>50.20740897748891</v>
      </c>
      <c r="N39">
        <v>38.900245248321703</v>
      </c>
      <c r="O39">
        <v>29.396368677552569</v>
      </c>
      <c r="P39">
        <v>11.74574949727271</v>
      </c>
      <c r="Q39">
        <v>4.9676205383518104</v>
      </c>
      <c r="R39">
        <v>97.326100333060651</v>
      </c>
      <c r="S39">
        <v>94.870518122598398</v>
      </c>
      <c r="T39">
        <v>92.375074055949256</v>
      </c>
      <c r="U39">
        <v>88.819345460558864</v>
      </c>
      <c r="V39">
        <v>84.774171052790606</v>
      </c>
      <c r="W39" t="s">
        <v>148</v>
      </c>
      <c r="X39" t="s">
        <v>149</v>
      </c>
      <c r="Y39" t="s">
        <v>150</v>
      </c>
      <c r="Z39" t="s">
        <v>151</v>
      </c>
      <c r="AA39" t="s">
        <v>152</v>
      </c>
      <c r="AB39" t="s">
        <v>153</v>
      </c>
      <c r="AC39" t="s">
        <v>154</v>
      </c>
      <c r="AD39" t="s">
        <v>155</v>
      </c>
      <c r="AE39" t="s">
        <v>156</v>
      </c>
      <c r="AF39" t="s">
        <v>157</v>
      </c>
      <c r="AG39" t="s">
        <v>158</v>
      </c>
      <c r="AH39">
        <v>12.451994167716331</v>
      </c>
      <c r="AI39">
        <v>92.560157679257699</v>
      </c>
      <c r="AJ39">
        <v>94.202920048025732</v>
      </c>
      <c r="AK39">
        <v>62.472356156926153</v>
      </c>
      <c r="AL39">
        <v>36.534957796791453</v>
      </c>
      <c r="AM39">
        <v>68.312073594306071</v>
      </c>
      <c r="AN39">
        <v>57.62101406202158</v>
      </c>
      <c r="AO39">
        <v>81.798415681092209</v>
      </c>
      <c r="AP39">
        <v>80.795523483878966</v>
      </c>
      <c r="AQ39">
        <v>74.99785813697693</v>
      </c>
      <c r="AR39">
        <v>83.591740831443062</v>
      </c>
      <c r="AS39">
        <v>13311.36268</v>
      </c>
      <c r="AT39">
        <v>13402.679993</v>
      </c>
      <c r="AU39">
        <v>12894.09709200004</v>
      </c>
      <c r="AV39">
        <v>12505.58564899999</v>
      </c>
      <c r="AW39">
        <v>6086.1438570000228</v>
      </c>
      <c r="AX39">
        <v>1025.5802839999999</v>
      </c>
      <c r="AY39">
        <v>785.90516899999966</v>
      </c>
      <c r="AZ39">
        <v>598.83540499999958</v>
      </c>
      <c r="BA39">
        <v>239.29311600000011</v>
      </c>
      <c r="BB39">
        <v>100.955142</v>
      </c>
      <c r="BC39">
        <v>11938.771018999991</v>
      </c>
      <c r="BD39">
        <v>11321.408054</v>
      </c>
      <c r="BE39">
        <v>11191.897271000011</v>
      </c>
      <c r="BF39">
        <v>10748.221796999989</v>
      </c>
      <c r="BG39">
        <v>10249.002014</v>
      </c>
      <c r="BH39">
        <v>274.26591499999989</v>
      </c>
      <c r="BI39">
        <v>710.12008299999968</v>
      </c>
      <c r="BJ39">
        <v>17514.353005000012</v>
      </c>
      <c r="BK39">
        <v>458.91899899999947</v>
      </c>
      <c r="BL39">
        <v>108.516071</v>
      </c>
      <c r="BM39">
        <v>114.79477199999999</v>
      </c>
      <c r="BN39">
        <v>97.625427000000073</v>
      </c>
      <c r="BO39">
        <v>22104.242728000019</v>
      </c>
      <c r="BP39">
        <v>12309.472793999979</v>
      </c>
      <c r="BQ39">
        <v>693.79206100000079</v>
      </c>
      <c r="BR39">
        <v>3813.7674159999979</v>
      </c>
    </row>
    <row r="40">
      <c r="A40" t="s">
        <v>515</v>
      </c>
      <c r="B40">
        <v>2005</v>
      </c>
      <c r="C40" t="s">
        <v>519</v>
      </c>
      <c r="D40">
        <v>16</v>
      </c>
      <c r="E40" t="s">
        <v>13</v>
      </c>
      <c r="F40" t="s">
        <v>14</v>
      </c>
      <c r="G40" t="s">
        <v>526</v>
      </c>
      <c r="H40">
        <v>52.600000000000001</v>
      </c>
      <c r="I40">
        <v>58.299999999999997</v>
      </c>
      <c r="J40">
        <v>53.399999999999999</v>
      </c>
      <c r="K40">
        <v>57</v>
      </c>
      <c r="L40">
        <v>79.799999999999997</v>
      </c>
      <c r="M40">
        <v>77</v>
      </c>
      <c r="N40">
        <v>92.299999999999997</v>
      </c>
      <c r="O40">
        <v>98.799999999999997</v>
      </c>
      <c r="P40">
        <v>99.599999999999994</v>
      </c>
      <c r="Q40">
        <v>100</v>
      </c>
      <c r="R40">
        <v>51.5</v>
      </c>
      <c r="S40">
        <v>57.799999999999997</v>
      </c>
      <c r="T40">
        <v>54.399999999999999</v>
      </c>
      <c r="U40">
        <v>55.200000000000003</v>
      </c>
      <c r="V40">
        <v>59.200000000000003</v>
      </c>
      <c r="W40" t="s">
        <v>246</v>
      </c>
      <c r="X40" t="s">
        <v>247</v>
      </c>
      <c r="Y40" t="s">
        <v>150</v>
      </c>
      <c r="Z40" t="s">
        <v>151</v>
      </c>
      <c r="AA40" t="s">
        <v>152</v>
      </c>
      <c r="AB40" t="s">
        <v>153</v>
      </c>
      <c r="AC40" t="s">
        <v>154</v>
      </c>
      <c r="AD40" t="s">
        <v>155</v>
      </c>
      <c r="AE40" t="s">
        <v>156</v>
      </c>
      <c r="AF40" t="s">
        <v>157</v>
      </c>
      <c r="AG40" t="s">
        <v>158</v>
      </c>
      <c r="AH40">
        <v>99.5</v>
      </c>
      <c r="AI40">
        <v>39.5</v>
      </c>
      <c r="AJ40">
        <v>60.5</v>
      </c>
      <c r="AK40">
        <v>57.5</v>
      </c>
      <c r="AL40">
        <v>92.799999999999997</v>
      </c>
      <c r="AM40">
        <v>56.399999999999999</v>
      </c>
      <c r="AN40">
        <v>83.099999999999994</v>
      </c>
      <c r="AO40">
        <v>60.200000000000003</v>
      </c>
      <c r="AP40">
        <v>56.700000000000003</v>
      </c>
      <c r="AQ40">
        <v>32</v>
      </c>
      <c r="AR40">
        <v>69.400000000000006</v>
      </c>
      <c r="AS40"/>
      <c r="AT40"/>
      <c r="AU40"/>
      <c r="AV40"/>
      <c r="AW40"/>
      <c r="AX40"/>
      <c r="AY40"/>
      <c r="AZ40"/>
      <c r="BA40"/>
      <c r="BB40"/>
      <c r="BC40"/>
      <c r="BD40"/>
      <c r="BE40"/>
      <c r="BF40"/>
      <c r="BG40"/>
      <c r="BH40"/>
      <c r="BI40"/>
      <c r="BJ40"/>
      <c r="BK40"/>
      <c r="BL40"/>
      <c r="BM40"/>
      <c r="BN40"/>
      <c r="BO40"/>
      <c r="BP40"/>
      <c r="BQ40"/>
      <c r="BR40"/>
    </row>
    <row r="41">
      <c r="A41" t="s">
        <v>515</v>
      </c>
      <c r="B41">
        <v>2005</v>
      </c>
      <c r="C41" t="s">
        <v>519</v>
      </c>
      <c r="D41">
        <v>17</v>
      </c>
      <c r="E41" t="s">
        <v>13</v>
      </c>
      <c r="F41" t="s">
        <v>51</v>
      </c>
      <c r="G41" t="s">
        <v>182</v>
      </c>
      <c r="H41">
        <v>47.399999999999999</v>
      </c>
      <c r="I41">
        <v>41.700000000000003</v>
      </c>
      <c r="J41">
        <v>46.600000000000001</v>
      </c>
      <c r="K41">
        <v>43</v>
      </c>
      <c r="L41">
        <v>20.199999999999999</v>
      </c>
      <c r="M41">
        <v>23</v>
      </c>
      <c r="N41">
        <v>7.7000000000000002</v>
      </c>
      <c r="O41">
        <v>1.2</v>
      </c>
      <c r="P41">
        <v>0.40000000000000002</v>
      </c>
      <c r="Q41">
        <v>0</v>
      </c>
      <c r="R41">
        <v>48.5</v>
      </c>
      <c r="S41">
        <v>42.200000000000003</v>
      </c>
      <c r="T41">
        <v>45.600000000000001</v>
      </c>
      <c r="U41">
        <v>44.799999999999997</v>
      </c>
      <c r="V41">
        <v>40.799999999999997</v>
      </c>
      <c r="W41" t="s">
        <v>246</v>
      </c>
      <c r="X41" t="s">
        <v>247</v>
      </c>
      <c r="Y41" t="s">
        <v>150</v>
      </c>
      <c r="Z41" t="s">
        <v>151</v>
      </c>
      <c r="AA41" t="s">
        <v>152</v>
      </c>
      <c r="AB41" t="s">
        <v>153</v>
      </c>
      <c r="AC41" t="s">
        <v>154</v>
      </c>
      <c r="AD41" t="s">
        <v>155</v>
      </c>
      <c r="AE41" t="s">
        <v>156</v>
      </c>
      <c r="AF41" t="s">
        <v>157</v>
      </c>
      <c r="AG41" t="s">
        <v>158</v>
      </c>
      <c r="AH41">
        <v>0.5</v>
      </c>
      <c r="AI41">
        <v>60.5</v>
      </c>
      <c r="AJ41">
        <v>39.5</v>
      </c>
      <c r="AK41">
        <v>42.5</v>
      </c>
      <c r="AL41">
        <v>7.2000000000000002</v>
      </c>
      <c r="AM41">
        <v>43.600000000000001</v>
      </c>
      <c r="AN41">
        <v>16.899999999999999</v>
      </c>
      <c r="AO41">
        <v>39.799999999999997</v>
      </c>
      <c r="AP41">
        <v>43.299999999999997</v>
      </c>
      <c r="AQ41">
        <v>68</v>
      </c>
      <c r="AR41">
        <v>30.600000000000001</v>
      </c>
      <c r="AS41"/>
      <c r="AT41"/>
      <c r="AU41"/>
      <c r="AV41"/>
      <c r="AW41"/>
      <c r="AX41"/>
      <c r="AY41"/>
      <c r="AZ41"/>
      <c r="BA41"/>
      <c r="BB41"/>
      <c r="BC41"/>
      <c r="BD41"/>
      <c r="BE41"/>
      <c r="BF41"/>
      <c r="BG41"/>
      <c r="BH41"/>
      <c r="BI41"/>
      <c r="BJ41"/>
      <c r="BK41"/>
      <c r="BL41"/>
      <c r="BM41"/>
      <c r="BN41"/>
      <c r="BO41"/>
      <c r="BP41"/>
      <c r="BQ41"/>
      <c r="BR41"/>
    </row>
    <row r="42">
      <c r="A42" t="s">
        <v>515</v>
      </c>
      <c r="B42">
        <v>2005</v>
      </c>
      <c r="C42" t="s">
        <v>519</v>
      </c>
      <c r="D42">
        <v>18</v>
      </c>
      <c r="E42" t="s">
        <v>60</v>
      </c>
      <c r="F42" t="s">
        <v>15</v>
      </c>
      <c r="G42" t="s">
        <v>527</v>
      </c>
      <c r="H42">
        <v>35</v>
      </c>
      <c r="I42">
        <v>39.700000000000003</v>
      </c>
      <c r="J42">
        <v>38.399999999999999</v>
      </c>
      <c r="K42">
        <v>42.299999999999997</v>
      </c>
      <c r="L42">
        <v>72.599999999999994</v>
      </c>
      <c r="M42">
        <v>63</v>
      </c>
      <c r="N42">
        <v>86</v>
      </c>
      <c r="O42">
        <v>93</v>
      </c>
      <c r="P42">
        <v>97.5</v>
      </c>
      <c r="Q42">
        <v>99.400000000000006</v>
      </c>
      <c r="R42">
        <v>33.799999999999997</v>
      </c>
      <c r="S42">
        <v>39.899999999999999</v>
      </c>
      <c r="T42">
        <v>38.299999999999997</v>
      </c>
      <c r="U42">
        <v>40.200000000000003</v>
      </c>
      <c r="V42">
        <v>46.700000000000003</v>
      </c>
      <c r="W42" t="s">
        <v>246</v>
      </c>
      <c r="X42" t="s">
        <v>247</v>
      </c>
      <c r="Y42" t="s">
        <v>150</v>
      </c>
      <c r="Z42" t="s">
        <v>151</v>
      </c>
      <c r="AA42" t="s">
        <v>152</v>
      </c>
      <c r="AB42" t="s">
        <v>153</v>
      </c>
      <c r="AC42" t="s">
        <v>154</v>
      </c>
      <c r="AD42" t="s">
        <v>155</v>
      </c>
      <c r="AE42" t="s">
        <v>156</v>
      </c>
      <c r="AF42" t="s">
        <v>157</v>
      </c>
      <c r="AG42" t="s">
        <v>158</v>
      </c>
      <c r="AH42">
        <v>95.900000000000006</v>
      </c>
      <c r="AI42">
        <v>18.199999999999999</v>
      </c>
      <c r="AJ42">
        <v>42.899999999999999</v>
      </c>
      <c r="AK42">
        <v>42.799999999999997</v>
      </c>
      <c r="AL42">
        <v>71.200000000000003</v>
      </c>
      <c r="AM42">
        <v>47.100000000000001</v>
      </c>
      <c r="AN42">
        <v>63.5</v>
      </c>
      <c r="AO42">
        <v>46.600000000000001</v>
      </c>
      <c r="AP42">
        <v>44.799999999999997</v>
      </c>
      <c r="AQ42">
        <v>18.600000000000001</v>
      </c>
      <c r="AR42">
        <v>46.5</v>
      </c>
      <c r="AS42"/>
      <c r="AT42"/>
      <c r="AU42"/>
      <c r="AV42"/>
      <c r="AW42"/>
      <c r="AX42"/>
      <c r="AY42"/>
      <c r="AZ42"/>
      <c r="BA42"/>
      <c r="BB42"/>
      <c r="BC42"/>
      <c r="BD42"/>
      <c r="BE42"/>
      <c r="BF42"/>
      <c r="BG42"/>
      <c r="BH42"/>
      <c r="BI42"/>
      <c r="BJ42"/>
      <c r="BK42"/>
      <c r="BL42"/>
      <c r="BM42"/>
      <c r="BN42"/>
      <c r="BO42"/>
      <c r="BP42"/>
      <c r="BQ42"/>
      <c r="BR42"/>
    </row>
    <row r="43">
      <c r="A43" t="s">
        <v>515</v>
      </c>
      <c r="B43">
        <v>2005</v>
      </c>
      <c r="C43" t="s">
        <v>519</v>
      </c>
      <c r="D43">
        <v>19</v>
      </c>
      <c r="E43" t="s">
        <v>60</v>
      </c>
      <c r="F43" t="s">
        <v>16</v>
      </c>
      <c r="G43" t="s">
        <v>528</v>
      </c>
      <c r="H43">
        <v>17.5</v>
      </c>
      <c r="I43">
        <v>18.600000000000001</v>
      </c>
      <c r="J43">
        <v>15</v>
      </c>
      <c r="K43">
        <v>14.699999999999999</v>
      </c>
      <c r="L43">
        <v>7.2000000000000002</v>
      </c>
      <c r="M43">
        <v>13.9</v>
      </c>
      <c r="N43">
        <v>6.2999999999999998</v>
      </c>
      <c r="O43">
        <v>5.7000000000000002</v>
      </c>
      <c r="P43">
        <v>2.1000000000000001</v>
      </c>
      <c r="Q43">
        <v>0.5</v>
      </c>
      <c r="R43">
        <v>17.699999999999999</v>
      </c>
      <c r="S43">
        <v>17.899999999999999</v>
      </c>
      <c r="T43">
        <v>16.100000000000001</v>
      </c>
      <c r="U43">
        <v>15</v>
      </c>
      <c r="V43">
        <v>12.5</v>
      </c>
      <c r="W43" t="s">
        <v>246</v>
      </c>
      <c r="X43" t="s">
        <v>247</v>
      </c>
      <c r="Y43" t="s">
        <v>150</v>
      </c>
      <c r="Z43" t="s">
        <v>151</v>
      </c>
      <c r="AA43" t="s">
        <v>152</v>
      </c>
      <c r="AB43" t="s">
        <v>153</v>
      </c>
      <c r="AC43" t="s">
        <v>154</v>
      </c>
      <c r="AD43" t="s">
        <v>155</v>
      </c>
      <c r="AE43" t="s">
        <v>156</v>
      </c>
      <c r="AF43" t="s">
        <v>157</v>
      </c>
      <c r="AG43" t="s">
        <v>158</v>
      </c>
      <c r="AH43">
        <v>3.6000000000000001</v>
      </c>
      <c r="AI43">
        <v>21.199999999999999</v>
      </c>
      <c r="AJ43">
        <v>17.600000000000001</v>
      </c>
      <c r="AK43">
        <v>14.800000000000001</v>
      </c>
      <c r="AL43">
        <v>21.600000000000001</v>
      </c>
      <c r="AM43">
        <v>9.3000000000000007</v>
      </c>
      <c r="AN43">
        <v>19.600000000000001</v>
      </c>
      <c r="AO43">
        <v>13.6</v>
      </c>
      <c r="AP43">
        <v>11.9</v>
      </c>
      <c r="AQ43">
        <v>13.4</v>
      </c>
      <c r="AR43">
        <v>22.899999999999999</v>
      </c>
      <c r="AS43"/>
      <c r="AT43"/>
      <c r="AU43"/>
      <c r="AV43"/>
      <c r="AW43"/>
      <c r="AX43"/>
      <c r="AY43"/>
      <c r="AZ43"/>
      <c r="BA43"/>
      <c r="BB43"/>
      <c r="BC43"/>
      <c r="BD43"/>
      <c r="BE43"/>
      <c r="BF43"/>
      <c r="BG43"/>
      <c r="BH43"/>
      <c r="BI43"/>
      <c r="BJ43"/>
      <c r="BK43"/>
      <c r="BL43"/>
      <c r="BM43"/>
      <c r="BN43"/>
      <c r="BO43"/>
      <c r="BP43"/>
      <c r="BQ43"/>
      <c r="BR43"/>
    </row>
    <row r="44">
      <c r="A44" t="s">
        <v>515</v>
      </c>
      <c r="B44">
        <v>2005</v>
      </c>
      <c r="C44" t="s">
        <v>519</v>
      </c>
      <c r="D44">
        <v>20</v>
      </c>
      <c r="E44" t="s">
        <v>60</v>
      </c>
      <c r="F44" t="s">
        <v>22</v>
      </c>
      <c r="G44" t="s">
        <v>529</v>
      </c>
      <c r="H44">
        <v>15.699999999999999</v>
      </c>
      <c r="I44">
        <v>12.199999999999999</v>
      </c>
      <c r="J44">
        <v>14.4</v>
      </c>
      <c r="K44">
        <v>14</v>
      </c>
      <c r="L44">
        <v>8</v>
      </c>
      <c r="M44">
        <v>18.300000000000001</v>
      </c>
      <c r="N44">
        <v>7.5999999999999996</v>
      </c>
      <c r="O44">
        <v>1.2</v>
      </c>
      <c r="P44">
        <v>0.40000000000000002</v>
      </c>
      <c r="Q44">
        <v>0</v>
      </c>
      <c r="R44">
        <v>16.399999999999999</v>
      </c>
      <c r="S44">
        <v>11.699999999999999</v>
      </c>
      <c r="T44">
        <v>15.1</v>
      </c>
      <c r="U44">
        <v>14.199999999999999</v>
      </c>
      <c r="V44">
        <v>12.1</v>
      </c>
      <c r="W44" t="s">
        <v>246</v>
      </c>
      <c r="X44" t="s">
        <v>247</v>
      </c>
      <c r="Y44" t="s">
        <v>150</v>
      </c>
      <c r="Z44" t="s">
        <v>151</v>
      </c>
      <c r="AA44" t="s">
        <v>152</v>
      </c>
      <c r="AB44" t="s">
        <v>153</v>
      </c>
      <c r="AC44" t="s">
        <v>154</v>
      </c>
      <c r="AD44" t="s">
        <v>155</v>
      </c>
      <c r="AE44" t="s">
        <v>156</v>
      </c>
      <c r="AF44" t="s">
        <v>157</v>
      </c>
      <c r="AG44" t="s">
        <v>158</v>
      </c>
      <c r="AH44">
        <v>0.20000000000000001</v>
      </c>
      <c r="AI44">
        <v>8.5999999999999996</v>
      </c>
      <c r="AJ44">
        <v>13</v>
      </c>
      <c r="AK44">
        <v>9</v>
      </c>
      <c r="AL44">
        <v>0.90000000000000002</v>
      </c>
      <c r="AM44">
        <v>14.1</v>
      </c>
      <c r="AN44">
        <v>10.300000000000001</v>
      </c>
      <c r="AO44">
        <v>8.8000000000000007</v>
      </c>
      <c r="AP44">
        <v>17.100000000000001</v>
      </c>
      <c r="AQ44">
        <v>32.700000000000003</v>
      </c>
      <c r="AR44">
        <v>17.800000000000001</v>
      </c>
      <c r="AS44"/>
      <c r="AT44"/>
      <c r="AU44"/>
      <c r="AV44"/>
      <c r="AW44"/>
      <c r="AX44"/>
      <c r="AY44"/>
      <c r="AZ44"/>
      <c r="BA44"/>
      <c r="BB44"/>
      <c r="BC44"/>
      <c r="BD44"/>
      <c r="BE44"/>
      <c r="BF44"/>
      <c r="BG44"/>
      <c r="BH44"/>
      <c r="BI44"/>
      <c r="BJ44"/>
      <c r="BK44"/>
      <c r="BL44"/>
      <c r="BM44"/>
      <c r="BN44"/>
      <c r="BO44"/>
      <c r="BP44"/>
      <c r="BQ44"/>
      <c r="BR44"/>
    </row>
    <row r="45">
      <c r="A45" t="s">
        <v>515</v>
      </c>
      <c r="B45">
        <v>2005</v>
      </c>
      <c r="C45" t="s">
        <v>519</v>
      </c>
      <c r="D45">
        <v>21</v>
      </c>
      <c r="E45" t="s">
        <v>60</v>
      </c>
      <c r="F45" t="s">
        <v>17</v>
      </c>
      <c r="G45" t="s">
        <v>530</v>
      </c>
      <c r="H45">
        <v>31.699999999999999</v>
      </c>
      <c r="I45">
        <v>29.5</v>
      </c>
      <c r="J45">
        <v>32.100000000000001</v>
      </c>
      <c r="K45">
        <v>29</v>
      </c>
      <c r="L45">
        <v>12.199999999999999</v>
      </c>
      <c r="M45">
        <v>4.7000000000000002</v>
      </c>
      <c r="N45">
        <v>0.10000000000000001</v>
      </c>
      <c r="O45">
        <v>0</v>
      </c>
      <c r="P45">
        <v>0</v>
      </c>
      <c r="Q45">
        <v>0</v>
      </c>
      <c r="R45">
        <v>32.100000000000001</v>
      </c>
      <c r="S45">
        <v>30.5</v>
      </c>
      <c r="T45">
        <v>30.5</v>
      </c>
      <c r="U45">
        <v>30.5</v>
      </c>
      <c r="V45">
        <v>28.699999999999999</v>
      </c>
      <c r="W45" t="s">
        <v>246</v>
      </c>
      <c r="X45" t="s">
        <v>247</v>
      </c>
      <c r="Y45" t="s">
        <v>150</v>
      </c>
      <c r="Z45" t="s">
        <v>151</v>
      </c>
      <c r="AA45" t="s">
        <v>152</v>
      </c>
      <c r="AB45" t="s">
        <v>153</v>
      </c>
      <c r="AC45" t="s">
        <v>154</v>
      </c>
      <c r="AD45" t="s">
        <v>155</v>
      </c>
      <c r="AE45" t="s">
        <v>156</v>
      </c>
      <c r="AF45" t="s">
        <v>157</v>
      </c>
      <c r="AG45" t="s">
        <v>158</v>
      </c>
      <c r="AH45">
        <v>0.40000000000000002</v>
      </c>
      <c r="AI45">
        <v>51.899999999999999</v>
      </c>
      <c r="AJ45">
        <v>26.5</v>
      </c>
      <c r="AK45">
        <v>33.5</v>
      </c>
      <c r="AL45">
        <v>6.4000000000000004</v>
      </c>
      <c r="AM45">
        <v>29.5</v>
      </c>
      <c r="AN45">
        <v>6.7000000000000002</v>
      </c>
      <c r="AO45">
        <v>31</v>
      </c>
      <c r="AP45">
        <v>26.100000000000001</v>
      </c>
      <c r="AQ45">
        <v>35.299999999999997</v>
      </c>
      <c r="AR45">
        <v>12.9</v>
      </c>
      <c r="AS45"/>
      <c r="AT45"/>
      <c r="AU45"/>
      <c r="AV45"/>
      <c r="AW45"/>
      <c r="AX45"/>
      <c r="AY45"/>
      <c r="AZ45"/>
      <c r="BA45"/>
      <c r="BB45"/>
      <c r="BC45"/>
      <c r="BD45"/>
      <c r="BE45"/>
      <c r="BF45"/>
      <c r="BG45"/>
      <c r="BH45"/>
      <c r="BI45"/>
      <c r="BJ45"/>
      <c r="BK45"/>
      <c r="BL45"/>
      <c r="BM45"/>
      <c r="BN45"/>
      <c r="BO45"/>
      <c r="BP45"/>
      <c r="BQ45"/>
      <c r="BR45"/>
    </row>
    <row r="46">
      <c r="A46" t="s">
        <v>515</v>
      </c>
      <c r="B46">
        <v>2005</v>
      </c>
      <c r="C46" t="s">
        <v>519</v>
      </c>
      <c r="D46">
        <v>22</v>
      </c>
      <c r="E46" t="s">
        <v>54</v>
      </c>
      <c r="F46" t="s">
        <v>49</v>
      </c>
      <c r="G46" t="s">
        <v>182</v>
      </c>
      <c r="H46">
        <v>33.399999999999999</v>
      </c>
      <c r="I46">
        <v>31.899999999999999</v>
      </c>
      <c r="J46">
        <v>28.100000000000001</v>
      </c>
      <c r="K46">
        <v>25.899999999999999</v>
      </c>
      <c r="L46"/>
      <c r="M46">
        <v>18.100000000000001</v>
      </c>
      <c r="N46">
        <v>6.7999999999999998</v>
      </c>
      <c r="O46">
        <v>5.7999999999999998</v>
      </c>
      <c r="P46">
        <v>2.1000000000000001</v>
      </c>
      <c r="Q46">
        <v>0.5</v>
      </c>
      <c r="R46">
        <v>34.299999999999997</v>
      </c>
      <c r="S46">
        <v>30.899999999999999</v>
      </c>
      <c r="T46">
        <v>29.5</v>
      </c>
      <c r="U46">
        <v>27.199999999999999</v>
      </c>
      <c r="V46">
        <v>21.100000000000001</v>
      </c>
      <c r="W46" t="s">
        <v>246</v>
      </c>
      <c r="X46" t="s">
        <v>247</v>
      </c>
      <c r="Y46" t="s">
        <v>150</v>
      </c>
      <c r="Z46" t="s">
        <v>151</v>
      </c>
      <c r="AA46" t="s">
        <v>152</v>
      </c>
      <c r="AB46" t="s">
        <v>153</v>
      </c>
      <c r="AC46" t="s">
        <v>154</v>
      </c>
      <c r="AD46" t="s">
        <v>155</v>
      </c>
      <c r="AE46" t="s">
        <v>156</v>
      </c>
      <c r="AF46" t="s">
        <v>157</v>
      </c>
      <c r="AG46" t="s">
        <v>158</v>
      </c>
      <c r="AH46">
        <v>3.6000000000000001</v>
      </c>
      <c r="AI46">
        <v>53.899999999999999</v>
      </c>
      <c r="AJ46">
        <v>29.199999999999999</v>
      </c>
      <c r="AK46">
        <v>25.600000000000001</v>
      </c>
      <c r="AL46">
        <v>23.300000000000001</v>
      </c>
      <c r="AM46">
        <v>16.5</v>
      </c>
      <c r="AN46">
        <v>23.600000000000001</v>
      </c>
      <c r="AO46">
        <v>22.600000000000001</v>
      </c>
      <c r="AP46">
        <v>21</v>
      </c>
      <c r="AQ46">
        <v>41.899999999999999</v>
      </c>
      <c r="AR46">
        <v>33</v>
      </c>
      <c r="AS46"/>
      <c r="AT46"/>
      <c r="AU46"/>
      <c r="AV46"/>
      <c r="AW46"/>
      <c r="AX46"/>
      <c r="AY46"/>
      <c r="AZ46"/>
      <c r="BA46"/>
      <c r="BB46"/>
      <c r="BC46"/>
      <c r="BD46"/>
      <c r="BE46"/>
      <c r="BF46"/>
      <c r="BG46"/>
      <c r="BH46"/>
      <c r="BI46"/>
      <c r="BJ46"/>
      <c r="BK46"/>
      <c r="BL46"/>
      <c r="BM46"/>
      <c r="BN46"/>
      <c r="BO46"/>
      <c r="BP46"/>
      <c r="BQ46"/>
      <c r="BR46"/>
    </row>
    <row r="47">
      <c r="A47" t="s">
        <v>515</v>
      </c>
      <c r="B47">
        <v>2005</v>
      </c>
      <c r="C47" t="s">
        <v>519</v>
      </c>
      <c r="D47">
        <v>23</v>
      </c>
      <c r="E47" t="s">
        <v>54</v>
      </c>
      <c r="F47" t="s">
        <v>48</v>
      </c>
      <c r="G47" t="s">
        <v>182</v>
      </c>
      <c r="H47">
        <v>66.599999999999994</v>
      </c>
      <c r="I47">
        <v>68.099999999999994</v>
      </c>
      <c r="J47">
        <v>71.900000000000006</v>
      </c>
      <c r="K47">
        <v>74.099999999999994</v>
      </c>
      <c r="L47">
        <v>91</v>
      </c>
      <c r="M47">
        <v>81.900000000000006</v>
      </c>
      <c r="N47">
        <v>93.200000000000003</v>
      </c>
      <c r="O47">
        <v>94.200000000000003</v>
      </c>
      <c r="P47">
        <v>97.900000000000006</v>
      </c>
      <c r="Q47">
        <v>99.5</v>
      </c>
      <c r="R47">
        <v>65.700000000000003</v>
      </c>
      <c r="S47">
        <v>69.099999999999994</v>
      </c>
      <c r="T47">
        <v>70.5</v>
      </c>
      <c r="U47">
        <v>72.799999999999997</v>
      </c>
      <c r="V47">
        <v>78.900000000000006</v>
      </c>
      <c r="W47" t="s">
        <v>246</v>
      </c>
      <c r="X47" t="s">
        <v>247</v>
      </c>
      <c r="Y47" t="s">
        <v>150</v>
      </c>
      <c r="Z47" t="s">
        <v>151</v>
      </c>
      <c r="AA47" t="s">
        <v>152</v>
      </c>
      <c r="AB47" t="s">
        <v>153</v>
      </c>
      <c r="AC47" t="s">
        <v>154</v>
      </c>
      <c r="AD47" t="s">
        <v>155</v>
      </c>
      <c r="AE47" t="s">
        <v>156</v>
      </c>
      <c r="AF47" t="s">
        <v>157</v>
      </c>
      <c r="AG47" t="s">
        <v>158</v>
      </c>
      <c r="AH47">
        <v>96.400000000000006</v>
      </c>
      <c r="AI47">
        <v>46.100000000000001</v>
      </c>
      <c r="AJ47">
        <v>70.799999999999997</v>
      </c>
      <c r="AK47">
        <v>74.400000000000006</v>
      </c>
      <c r="AL47">
        <v>76.700000000000003</v>
      </c>
      <c r="AM47">
        <v>83.5</v>
      </c>
      <c r="AN47">
        <v>76.400000000000006</v>
      </c>
      <c r="AO47">
        <v>77.400000000000006</v>
      </c>
      <c r="AP47">
        <v>79</v>
      </c>
      <c r="AQ47">
        <v>58.100000000000001</v>
      </c>
      <c r="AR47">
        <v>67</v>
      </c>
      <c r="AS47"/>
      <c r="AT47"/>
      <c r="AU47"/>
      <c r="AV47"/>
      <c r="AW47"/>
      <c r="AX47"/>
      <c r="AY47"/>
      <c r="AZ47"/>
      <c r="BA47"/>
      <c r="BB47"/>
      <c r="BC47"/>
      <c r="BD47"/>
      <c r="BE47"/>
      <c r="BF47"/>
      <c r="BG47"/>
      <c r="BH47"/>
      <c r="BI47"/>
      <c r="BJ47"/>
      <c r="BK47"/>
      <c r="BL47"/>
      <c r="BM47"/>
      <c r="BN47"/>
      <c r="BO47"/>
      <c r="BP47"/>
      <c r="BQ47"/>
      <c r="BR47"/>
    </row>
    <row r="48">
      <c r="A48" t="s">
        <v>515</v>
      </c>
      <c r="B48">
        <v>2005</v>
      </c>
      <c r="C48" t="s">
        <v>519</v>
      </c>
      <c r="D48">
        <v>29</v>
      </c>
      <c r="E48" t="s">
        <v>57</v>
      </c>
      <c r="F48" t="s">
        <v>49</v>
      </c>
      <c r="G48" t="s">
        <v>531</v>
      </c>
      <c r="H48">
        <v>12.199999999999999</v>
      </c>
      <c r="I48">
        <v>11.6</v>
      </c>
      <c r="J48">
        <v>12.199999999999999</v>
      </c>
      <c r="K48">
        <v>11.800000000000001</v>
      </c>
      <c r="L48">
        <v>61.899999999999999</v>
      </c>
      <c r="M48">
        <v>65.5</v>
      </c>
      <c r="N48">
        <v>85.700000000000003</v>
      </c>
      <c r="O48">
        <v>97</v>
      </c>
      <c r="P48">
        <v>99.299999999999997</v>
      </c>
      <c r="Q48">
        <v>99.799999999999997</v>
      </c>
      <c r="R48">
        <v>10.800000000000001</v>
      </c>
      <c r="S48">
        <v>11.6</v>
      </c>
      <c r="T48">
        <v>11.4</v>
      </c>
      <c r="U48">
        <v>11.5</v>
      </c>
      <c r="V48">
        <v>17.800000000000001</v>
      </c>
      <c r="W48" t="s">
        <v>246</v>
      </c>
      <c r="X48" t="s">
        <v>247</v>
      </c>
      <c r="Y48" t="s">
        <v>150</v>
      </c>
      <c r="Z48" t="s">
        <v>151</v>
      </c>
      <c r="AA48" t="s">
        <v>152</v>
      </c>
      <c r="AB48" t="s">
        <v>153</v>
      </c>
      <c r="AC48" t="s">
        <v>154</v>
      </c>
      <c r="AD48" t="s">
        <v>155</v>
      </c>
      <c r="AE48" t="s">
        <v>156</v>
      </c>
      <c r="AF48" t="s">
        <v>157</v>
      </c>
      <c r="AG48" t="s">
        <v>158</v>
      </c>
      <c r="AH48">
        <v>98.599999999999994</v>
      </c>
      <c r="AI48">
        <v>16.600000000000001</v>
      </c>
      <c r="AJ48">
        <v>18.399999999999999</v>
      </c>
      <c r="AK48">
        <v>15.9</v>
      </c>
      <c r="AL48">
        <v>80.200000000000003</v>
      </c>
      <c r="AM48">
        <v>26.300000000000001</v>
      </c>
      <c r="AN48">
        <v>55.399999999999999</v>
      </c>
      <c r="AO48">
        <v>19.5</v>
      </c>
      <c r="AP48">
        <v>17.199999999999999</v>
      </c>
      <c r="AQ48">
        <v>12</v>
      </c>
      <c r="AR48">
        <v>28.100000000000001</v>
      </c>
      <c r="AS48"/>
      <c r="AT48"/>
      <c r="AU48"/>
      <c r="AV48"/>
      <c r="AW48"/>
      <c r="AX48"/>
      <c r="AY48"/>
      <c r="AZ48"/>
      <c r="BA48"/>
      <c r="BB48"/>
      <c r="BC48"/>
      <c r="BD48"/>
      <c r="BE48"/>
      <c r="BF48"/>
      <c r="BG48"/>
      <c r="BH48"/>
      <c r="BI48"/>
      <c r="BJ48"/>
      <c r="BK48"/>
      <c r="BL48"/>
      <c r="BM48"/>
      <c r="BN48"/>
      <c r="BO48"/>
      <c r="BP48"/>
      <c r="BQ48"/>
      <c r="BR48"/>
    </row>
    <row r="49">
      <c r="A49" t="s">
        <v>515</v>
      </c>
      <c r="B49">
        <v>2005</v>
      </c>
      <c r="C49" t="s">
        <v>519</v>
      </c>
      <c r="D49">
        <v>30</v>
      </c>
      <c r="E49" t="s">
        <v>57</v>
      </c>
      <c r="F49" t="s">
        <v>48</v>
      </c>
      <c r="G49" t="s">
        <v>182</v>
      </c>
      <c r="H49">
        <v>87.799999999999997</v>
      </c>
      <c r="I49">
        <v>88.400000000000006</v>
      </c>
      <c r="J49">
        <v>87.799999999999997</v>
      </c>
      <c r="K49">
        <v>88.200000000000003</v>
      </c>
      <c r="L49">
        <v>38.100000000000001</v>
      </c>
      <c r="M49">
        <v>34.5</v>
      </c>
      <c r="N49">
        <v>14.300000000000001</v>
      </c>
      <c r="O49">
        <v>3</v>
      </c>
      <c r="P49">
        <v>0.69999999999999996</v>
      </c>
      <c r="Q49">
        <v>0.20000000000000001</v>
      </c>
      <c r="R49">
        <v>89.200000000000003</v>
      </c>
      <c r="S49">
        <v>88.400000000000006</v>
      </c>
      <c r="T49">
        <v>88.599999999999994</v>
      </c>
      <c r="U49">
        <v>88.5</v>
      </c>
      <c r="V49">
        <v>82.200000000000003</v>
      </c>
      <c r="W49" t="s">
        <v>246</v>
      </c>
      <c r="X49" t="s">
        <v>247</v>
      </c>
      <c r="Y49" t="s">
        <v>150</v>
      </c>
      <c r="Z49" t="s">
        <v>151</v>
      </c>
      <c r="AA49" t="s">
        <v>152</v>
      </c>
      <c r="AB49" t="s">
        <v>153</v>
      </c>
      <c r="AC49" t="s">
        <v>154</v>
      </c>
      <c r="AD49" t="s">
        <v>155</v>
      </c>
      <c r="AE49" t="s">
        <v>156</v>
      </c>
      <c r="AF49" t="s">
        <v>157</v>
      </c>
      <c r="AG49" t="s">
        <v>158</v>
      </c>
      <c r="AH49">
        <v>1.3999999999999999</v>
      </c>
      <c r="AI49">
        <v>83.400000000000006</v>
      </c>
      <c r="AJ49">
        <v>81.599999999999994</v>
      </c>
      <c r="AK49">
        <v>84.099999999999994</v>
      </c>
      <c r="AL49">
        <v>19.800000000000001</v>
      </c>
      <c r="AM49">
        <v>73.700000000000003</v>
      </c>
      <c r="AN49">
        <v>44.600000000000001</v>
      </c>
      <c r="AO49">
        <v>80.5</v>
      </c>
      <c r="AP49">
        <v>82.799999999999997</v>
      </c>
      <c r="AQ49">
        <v>88</v>
      </c>
      <c r="AR49">
        <v>71.900000000000006</v>
      </c>
      <c r="AS49"/>
      <c r="AT49"/>
      <c r="AU49"/>
      <c r="AV49"/>
      <c r="AW49"/>
      <c r="AX49"/>
      <c r="AY49"/>
      <c r="AZ49"/>
      <c r="BA49"/>
      <c r="BB49"/>
      <c r="BC49"/>
      <c r="BD49"/>
      <c r="BE49"/>
      <c r="BF49"/>
      <c r="BG49"/>
      <c r="BH49"/>
      <c r="BI49"/>
      <c r="BJ49"/>
      <c r="BK49"/>
      <c r="BL49"/>
      <c r="BM49"/>
      <c r="BN49"/>
      <c r="BO49"/>
      <c r="BP49"/>
      <c r="BQ49"/>
      <c r="BR49"/>
    </row>
    <row r="50">
      <c r="A50" t="s">
        <v>515</v>
      </c>
      <c r="B50">
        <v>2005</v>
      </c>
      <c r="C50" t="s">
        <v>519</v>
      </c>
      <c r="D50">
        <v>31</v>
      </c>
      <c r="E50" t="s">
        <v>103</v>
      </c>
      <c r="F50" t="s">
        <v>49</v>
      </c>
      <c r="G50" t="s">
        <v>532</v>
      </c>
      <c r="H50">
        <v>0.20000000000000001</v>
      </c>
      <c r="I50">
        <v>0.10000000000000001</v>
      </c>
      <c r="J50">
        <v>0</v>
      </c>
      <c r="K50">
        <v>0</v>
      </c>
      <c r="L50">
        <v>30.300000000000001</v>
      </c>
      <c r="M50">
        <v>9.5999999999999996</v>
      </c>
      <c r="N50">
        <v>27.800000000000001</v>
      </c>
      <c r="O50">
        <v>45.399999999999999</v>
      </c>
      <c r="P50">
        <v>68.700000000000003</v>
      </c>
      <c r="Q50">
        <v>93.299999999999997</v>
      </c>
      <c r="R50">
        <v>0</v>
      </c>
      <c r="S50">
        <v>0.10000000000000001</v>
      </c>
      <c r="T50">
        <v>0</v>
      </c>
      <c r="U50">
        <v>0</v>
      </c>
      <c r="V50">
        <v>1</v>
      </c>
      <c r="W50" t="s">
        <v>246</v>
      </c>
      <c r="X50" t="s">
        <v>247</v>
      </c>
      <c r="Y50" t="s">
        <v>150</v>
      </c>
      <c r="Z50" t="s">
        <v>151</v>
      </c>
      <c r="AA50" t="s">
        <v>152</v>
      </c>
      <c r="AB50" t="s">
        <v>153</v>
      </c>
      <c r="AC50" t="s">
        <v>154</v>
      </c>
      <c r="AD50" t="s">
        <v>155</v>
      </c>
      <c r="AE50" t="s">
        <v>156</v>
      </c>
      <c r="AF50" t="s">
        <v>157</v>
      </c>
      <c r="AG50" t="s">
        <v>158</v>
      </c>
      <c r="AH50">
        <v>69.200000000000003</v>
      </c>
      <c r="AI50">
        <v>7.2000000000000002</v>
      </c>
      <c r="AJ50">
        <v>3.7000000000000002</v>
      </c>
      <c r="AK50">
        <v>0.29999999999999999</v>
      </c>
      <c r="AL50">
        <v>23.600000000000001</v>
      </c>
      <c r="AM50">
        <v>1.3999999999999999</v>
      </c>
      <c r="AN50">
        <v>31.100000000000001</v>
      </c>
      <c r="AO50">
        <v>3.7999999999999998</v>
      </c>
      <c r="AP50">
        <v>1.8999999999999999</v>
      </c>
      <c r="AQ50">
        <v>3.8999999999999999</v>
      </c>
      <c r="AR50">
        <v>10</v>
      </c>
      <c r="AS50"/>
      <c r="AT50"/>
      <c r="AU50"/>
      <c r="AV50"/>
      <c r="AW50"/>
      <c r="AX50"/>
      <c r="AY50"/>
      <c r="AZ50"/>
      <c r="BA50"/>
      <c r="BB50"/>
      <c r="BC50"/>
      <c r="BD50"/>
      <c r="BE50"/>
      <c r="BF50"/>
      <c r="BG50"/>
      <c r="BH50"/>
      <c r="BI50"/>
      <c r="BJ50"/>
      <c r="BK50"/>
      <c r="BL50"/>
      <c r="BM50"/>
      <c r="BN50"/>
      <c r="BO50"/>
      <c r="BP50"/>
      <c r="BQ50"/>
      <c r="BR50"/>
    </row>
    <row r="51">
      <c r="A51" t="s">
        <v>515</v>
      </c>
      <c r="B51">
        <v>2005</v>
      </c>
      <c r="C51" t="s">
        <v>519</v>
      </c>
      <c r="D51">
        <v>32</v>
      </c>
      <c r="E51" t="s">
        <v>103</v>
      </c>
      <c r="F51" t="s">
        <v>48</v>
      </c>
      <c r="G51" t="s">
        <v>182</v>
      </c>
      <c r="H51">
        <v>99.799999999999997</v>
      </c>
      <c r="I51">
        <v>99.900000000000006</v>
      </c>
      <c r="J51">
        <v>100</v>
      </c>
      <c r="K51">
        <v>100</v>
      </c>
      <c r="L51">
        <v>69.700000000000003</v>
      </c>
      <c r="M51">
        <v>90.400000000000006</v>
      </c>
      <c r="N51">
        <v>72.200000000000003</v>
      </c>
      <c r="O51">
        <v>54.600000000000001</v>
      </c>
      <c r="P51">
        <v>31.300000000000001</v>
      </c>
      <c r="Q51">
        <v>6.7000000000000002</v>
      </c>
      <c r="R51">
        <v>100</v>
      </c>
      <c r="S51">
        <v>99.900000000000006</v>
      </c>
      <c r="T51">
        <v>100</v>
      </c>
      <c r="U51">
        <v>100</v>
      </c>
      <c r="V51">
        <v>99</v>
      </c>
      <c r="W51" t="s">
        <v>246</v>
      </c>
      <c r="X51" t="s">
        <v>247</v>
      </c>
      <c r="Y51" t="s">
        <v>150</v>
      </c>
      <c r="Z51" t="s">
        <v>151</v>
      </c>
      <c r="AA51" t="s">
        <v>152</v>
      </c>
      <c r="AB51" t="s">
        <v>153</v>
      </c>
      <c r="AC51" t="s">
        <v>154</v>
      </c>
      <c r="AD51" t="s">
        <v>155</v>
      </c>
      <c r="AE51" t="s">
        <v>156</v>
      </c>
      <c r="AF51" t="s">
        <v>157</v>
      </c>
      <c r="AG51" t="s">
        <v>158</v>
      </c>
      <c r="AH51">
        <v>30.800000000000001</v>
      </c>
      <c r="AI51">
        <v>92.799999999999997</v>
      </c>
      <c r="AJ51">
        <v>96.299999999999997</v>
      </c>
      <c r="AK51">
        <v>99.700000000000003</v>
      </c>
      <c r="AL51">
        <v>76.400000000000006</v>
      </c>
      <c r="AM51">
        <v>98.599999999999994</v>
      </c>
      <c r="AN51">
        <v>68.900000000000006</v>
      </c>
      <c r="AO51">
        <v>96.200000000000003</v>
      </c>
      <c r="AP51">
        <v>98.099999999999994</v>
      </c>
      <c r="AQ51">
        <v>96.099999999999994</v>
      </c>
      <c r="AR51">
        <v>90</v>
      </c>
      <c r="AS51"/>
      <c r="AT51"/>
      <c r="AU51"/>
      <c r="AV51"/>
      <c r="AW51"/>
      <c r="AX51"/>
      <c r="AY51"/>
      <c r="AZ51"/>
      <c r="BA51"/>
      <c r="BB51"/>
      <c r="BC51"/>
      <c r="BD51"/>
      <c r="BE51"/>
      <c r="BF51"/>
      <c r="BG51"/>
      <c r="BH51"/>
      <c r="BI51"/>
      <c r="BJ51"/>
      <c r="BK51"/>
      <c r="BL51"/>
      <c r="BM51"/>
      <c r="BN51"/>
      <c r="BO51"/>
      <c r="BP51"/>
      <c r="BQ51"/>
      <c r="BR51"/>
    </row>
    <row r="52">
      <c r="A52" t="s">
        <v>515</v>
      </c>
      <c r="B52">
        <v>2005</v>
      </c>
      <c r="C52" t="s">
        <v>519</v>
      </c>
      <c r="D52">
        <v>35</v>
      </c>
      <c r="E52" t="s">
        <v>55</v>
      </c>
      <c r="F52" t="s">
        <v>49</v>
      </c>
      <c r="G52" t="s">
        <v>182</v>
      </c>
      <c r="H52">
        <v>1.7</v>
      </c>
      <c r="I52">
        <v>1.3</v>
      </c>
      <c r="J52">
        <v>0.80000000000000004</v>
      </c>
      <c r="K52">
        <v>2.2999999999999998</v>
      </c>
      <c r="L52">
        <v>31.800000000000001</v>
      </c>
      <c r="M52">
        <v>10.199999999999999</v>
      </c>
      <c r="N52">
        <v>29.5</v>
      </c>
      <c r="O52">
        <v>46.600000000000001</v>
      </c>
      <c r="P52">
        <v>69.099999999999994</v>
      </c>
      <c r="Q52">
        <v>93.299999999999997</v>
      </c>
      <c r="R52">
        <v>1.5</v>
      </c>
      <c r="S52">
        <v>1</v>
      </c>
      <c r="T52">
        <v>1.3999999999999999</v>
      </c>
      <c r="U52">
        <v>1.3</v>
      </c>
      <c r="V52">
        <v>3.6000000000000001</v>
      </c>
      <c r="W52" t="s">
        <v>246</v>
      </c>
      <c r="X52" t="s">
        <v>247</v>
      </c>
      <c r="Y52" t="s">
        <v>150</v>
      </c>
      <c r="Z52" t="s">
        <v>151</v>
      </c>
      <c r="AA52" t="s">
        <v>152</v>
      </c>
      <c r="AB52" t="s">
        <v>153</v>
      </c>
      <c r="AC52" t="s">
        <v>154</v>
      </c>
      <c r="AD52" t="s">
        <v>155</v>
      </c>
      <c r="AE52" t="s">
        <v>156</v>
      </c>
      <c r="AF52" t="s">
        <v>157</v>
      </c>
      <c r="AG52" t="s">
        <v>158</v>
      </c>
      <c r="AH52">
        <v>69.299999999999997</v>
      </c>
      <c r="AI52">
        <v>7.5</v>
      </c>
      <c r="AJ52">
        <v>5.5</v>
      </c>
      <c r="AK52">
        <v>1.8</v>
      </c>
      <c r="AL52">
        <v>23.800000000000001</v>
      </c>
      <c r="AM52">
        <v>1.5</v>
      </c>
      <c r="AN52">
        <v>31.899999999999999</v>
      </c>
      <c r="AO52">
        <v>4.5</v>
      </c>
      <c r="AP52">
        <v>4.2000000000000002</v>
      </c>
      <c r="AQ52">
        <v>7.7000000000000002</v>
      </c>
      <c r="AR52">
        <v>10.699999999999999</v>
      </c>
      <c r="AS52"/>
      <c r="AT52"/>
      <c r="AU52"/>
      <c r="AV52"/>
      <c r="AW52"/>
      <c r="AX52"/>
      <c r="AY52"/>
      <c r="AZ52"/>
      <c r="BA52"/>
      <c r="BB52"/>
      <c r="BC52"/>
      <c r="BD52"/>
      <c r="BE52"/>
      <c r="BF52"/>
      <c r="BG52"/>
      <c r="BH52"/>
      <c r="BI52"/>
      <c r="BJ52"/>
      <c r="BK52"/>
      <c r="BL52"/>
      <c r="BM52"/>
      <c r="BN52"/>
      <c r="BO52"/>
      <c r="BP52"/>
      <c r="BQ52"/>
      <c r="BR52"/>
    </row>
    <row r="53">
      <c r="A53" t="s">
        <v>515</v>
      </c>
      <c r="B53">
        <v>2005</v>
      </c>
      <c r="C53" t="s">
        <v>519</v>
      </c>
      <c r="D53">
        <v>36</v>
      </c>
      <c r="E53" t="s">
        <v>55</v>
      </c>
      <c r="F53" t="s">
        <v>48</v>
      </c>
      <c r="G53" t="s">
        <v>182</v>
      </c>
      <c r="H53">
        <v>98.299999999999997</v>
      </c>
      <c r="I53">
        <v>98.700000000000003</v>
      </c>
      <c r="J53">
        <v>99.200000000000003</v>
      </c>
      <c r="K53">
        <v>97.700000000000003</v>
      </c>
      <c r="L53">
        <v>68.200000000000003</v>
      </c>
      <c r="M53">
        <v>89.799999999999997</v>
      </c>
      <c r="N53">
        <v>70.5</v>
      </c>
      <c r="O53">
        <v>53.399999999999999</v>
      </c>
      <c r="P53">
        <v>30.899999999999999</v>
      </c>
      <c r="Q53">
        <v>6.7000000000000002</v>
      </c>
      <c r="R53">
        <v>98.5</v>
      </c>
      <c r="S53">
        <v>99</v>
      </c>
      <c r="T53">
        <v>98.599999999999994</v>
      </c>
      <c r="U53">
        <v>98.700000000000003</v>
      </c>
      <c r="V53">
        <v>96.400000000000006</v>
      </c>
      <c r="W53" t="s">
        <v>246</v>
      </c>
      <c r="X53" t="s">
        <v>247</v>
      </c>
      <c r="Y53" t="s">
        <v>150</v>
      </c>
      <c r="Z53" t="s">
        <v>151</v>
      </c>
      <c r="AA53" t="s">
        <v>152</v>
      </c>
      <c r="AB53" t="s">
        <v>153</v>
      </c>
      <c r="AC53" t="s">
        <v>154</v>
      </c>
      <c r="AD53" t="s">
        <v>155</v>
      </c>
      <c r="AE53" t="s">
        <v>156</v>
      </c>
      <c r="AF53" t="s">
        <v>157</v>
      </c>
      <c r="AG53" t="s">
        <v>158</v>
      </c>
      <c r="AH53">
        <v>30.699999999999999</v>
      </c>
      <c r="AI53">
        <v>92.5</v>
      </c>
      <c r="AJ53">
        <v>94.5</v>
      </c>
      <c r="AK53">
        <v>98.200000000000003</v>
      </c>
      <c r="AL53">
        <v>76.200000000000003</v>
      </c>
      <c r="AM53">
        <v>98.5</v>
      </c>
      <c r="AN53">
        <v>68.099999999999994</v>
      </c>
      <c r="AO53">
        <v>95.5</v>
      </c>
      <c r="AP53">
        <v>95.799999999999997</v>
      </c>
      <c r="AQ53">
        <v>92.299999999999997</v>
      </c>
      <c r="AR53">
        <v>89.299999999999997</v>
      </c>
      <c r="AS53"/>
      <c r="AT53"/>
      <c r="AU53"/>
      <c r="AV53"/>
      <c r="AW53"/>
      <c r="AX53"/>
      <c r="AY53"/>
      <c r="AZ53"/>
      <c r="BA53"/>
      <c r="BB53"/>
      <c r="BC53"/>
      <c r="BD53"/>
      <c r="BE53"/>
      <c r="BF53"/>
      <c r="BG53"/>
      <c r="BH53"/>
      <c r="BI53"/>
      <c r="BJ53"/>
      <c r="BK53"/>
      <c r="BL53"/>
      <c r="BM53"/>
      <c r="BN53"/>
      <c r="BO53"/>
      <c r="BP53"/>
      <c r="BQ53"/>
      <c r="BR53"/>
    </row>
    <row r="54">
      <c r="A54" t="s">
        <v>515</v>
      </c>
      <c r="B54">
        <v>2005</v>
      </c>
      <c r="C54" t="s">
        <v>519</v>
      </c>
      <c r="D54">
        <v>37</v>
      </c>
      <c r="E54" t="s">
        <v>159</v>
      </c>
      <c r="F54" t="s">
        <v>49</v>
      </c>
      <c r="G54" t="s">
        <v>539</v>
      </c>
      <c r="H54">
        <v>1.2</v>
      </c>
      <c r="I54">
        <v>0.69999999999999996</v>
      </c>
      <c r="J54">
        <v>0.40000000000000002</v>
      </c>
      <c r="K54">
        <v>1.3</v>
      </c>
      <c r="L54">
        <v>31.300000000000001</v>
      </c>
      <c r="M54">
        <v>10</v>
      </c>
      <c r="N54">
        <v>29.100000000000001</v>
      </c>
      <c r="O54">
        <v>46.5</v>
      </c>
      <c r="P54">
        <v>69.099999999999994</v>
      </c>
      <c r="Q54">
        <v>93.299999999999997</v>
      </c>
      <c r="R54">
        <v>1.1000000000000001</v>
      </c>
      <c r="S54">
        <v>0.5</v>
      </c>
      <c r="T54">
        <v>0.69999999999999996</v>
      </c>
      <c r="U54">
        <v>0.90000000000000002</v>
      </c>
      <c r="V54">
        <v>2.3999999999999999</v>
      </c>
      <c r="W54" t="s">
        <v>246</v>
      </c>
      <c r="X54" t="s">
        <v>247</v>
      </c>
      <c r="Y54" t="s">
        <v>150</v>
      </c>
      <c r="Z54" t="s">
        <v>151</v>
      </c>
      <c r="AA54" t="s">
        <v>152</v>
      </c>
      <c r="AB54" t="s">
        <v>153</v>
      </c>
      <c r="AC54" t="s">
        <v>154</v>
      </c>
      <c r="AD54" t="s">
        <v>155</v>
      </c>
      <c r="AE54" t="s">
        <v>156</v>
      </c>
      <c r="AF54" t="s">
        <v>157</v>
      </c>
      <c r="AG54" t="s">
        <v>158</v>
      </c>
      <c r="AH54">
        <v>69.299999999999997</v>
      </c>
      <c r="AI54">
        <v>7.5</v>
      </c>
      <c r="AJ54">
        <v>4.5999999999999996</v>
      </c>
      <c r="AK54">
        <v>0.69999999999999996</v>
      </c>
      <c r="AL54">
        <v>23.800000000000001</v>
      </c>
      <c r="AM54">
        <v>1.5</v>
      </c>
      <c r="AN54">
        <v>31.699999999999999</v>
      </c>
      <c r="AO54">
        <v>4.2999999999999998</v>
      </c>
      <c r="AP54">
        <v>3.2000000000000002</v>
      </c>
      <c r="AQ54">
        <v>7.5</v>
      </c>
      <c r="AR54">
        <v>10.4</v>
      </c>
      <c r="AS54"/>
      <c r="AT54"/>
      <c r="AU54"/>
      <c r="AV54"/>
      <c r="AW54"/>
      <c r="AX54"/>
      <c r="AY54"/>
      <c r="AZ54"/>
      <c r="BA54"/>
      <c r="BB54"/>
      <c r="BC54"/>
      <c r="BD54"/>
      <c r="BE54"/>
      <c r="BF54"/>
      <c r="BG54"/>
      <c r="BH54"/>
      <c r="BI54"/>
      <c r="BJ54"/>
      <c r="BK54"/>
      <c r="BL54"/>
      <c r="BM54"/>
      <c r="BN54"/>
      <c r="BO54"/>
      <c r="BP54"/>
      <c r="BQ54"/>
      <c r="BR54"/>
    </row>
    <row r="55">
      <c r="A55" t="s">
        <v>515</v>
      </c>
      <c r="B55">
        <v>2005</v>
      </c>
      <c r="C55" t="s">
        <v>519</v>
      </c>
      <c r="D55">
        <v>38</v>
      </c>
      <c r="E55" t="s">
        <v>159</v>
      </c>
      <c r="F55" t="s">
        <v>48</v>
      </c>
      <c r="G55" t="s">
        <v>182</v>
      </c>
      <c r="H55">
        <v>98.799999999999997</v>
      </c>
      <c r="I55">
        <v>99.299999999999997</v>
      </c>
      <c r="J55">
        <v>99.599999999999994</v>
      </c>
      <c r="K55">
        <v>98.700000000000003</v>
      </c>
      <c r="L55">
        <v>68.700000000000003</v>
      </c>
      <c r="M55">
        <v>90</v>
      </c>
      <c r="N55">
        <v>70.900000000000006</v>
      </c>
      <c r="O55">
        <v>53.5</v>
      </c>
      <c r="P55">
        <v>30.899999999999999</v>
      </c>
      <c r="Q55">
        <v>6.7000000000000002</v>
      </c>
      <c r="R55">
        <v>98.900000000000006</v>
      </c>
      <c r="S55">
        <v>99.5</v>
      </c>
      <c r="T55">
        <v>99.299999999999997</v>
      </c>
      <c r="U55">
        <v>99.099999999999994</v>
      </c>
      <c r="V55">
        <v>97.599999999999994</v>
      </c>
      <c r="W55" t="s">
        <v>246</v>
      </c>
      <c r="X55" t="s">
        <v>247</v>
      </c>
      <c r="Y55" t="s">
        <v>150</v>
      </c>
      <c r="Z55" t="s">
        <v>151</v>
      </c>
      <c r="AA55" t="s">
        <v>152</v>
      </c>
      <c r="AB55" t="s">
        <v>153</v>
      </c>
      <c r="AC55" t="s">
        <v>154</v>
      </c>
      <c r="AD55" t="s">
        <v>155</v>
      </c>
      <c r="AE55" t="s">
        <v>156</v>
      </c>
      <c r="AF55" t="s">
        <v>157</v>
      </c>
      <c r="AG55" t="s">
        <v>158</v>
      </c>
      <c r="AH55">
        <v>30.699999999999999</v>
      </c>
      <c r="AI55">
        <v>92.5</v>
      </c>
      <c r="AJ55">
        <v>95.400000000000006</v>
      </c>
      <c r="AK55">
        <v>99.299999999999997</v>
      </c>
      <c r="AL55">
        <v>76.200000000000003</v>
      </c>
      <c r="AM55">
        <v>98.5</v>
      </c>
      <c r="AN55">
        <v>68.299999999999997</v>
      </c>
      <c r="AO55">
        <v>95.700000000000003</v>
      </c>
      <c r="AP55">
        <v>96.799999999999997</v>
      </c>
      <c r="AQ55">
        <v>92.5</v>
      </c>
      <c r="AR55">
        <v>89.599999999999994</v>
      </c>
      <c r="AS55"/>
      <c r="AT55"/>
      <c r="AU55"/>
      <c r="AV55"/>
      <c r="AW55"/>
      <c r="AX55"/>
      <c r="AY55"/>
      <c r="AZ55"/>
      <c r="BA55"/>
      <c r="BB55"/>
      <c r="BC55"/>
      <c r="BD55"/>
      <c r="BE55"/>
      <c r="BF55"/>
      <c r="BG55"/>
      <c r="BH55"/>
      <c r="BI55"/>
      <c r="BJ55"/>
      <c r="BK55"/>
      <c r="BL55"/>
      <c r="BM55"/>
      <c r="BN55"/>
      <c r="BO55"/>
      <c r="BP55"/>
      <c r="BQ55"/>
      <c r="BR55"/>
    </row>
    <row r="56">
      <c r="A56" t="s">
        <v>515</v>
      </c>
      <c r="B56">
        <v>2005</v>
      </c>
      <c r="C56" t="s">
        <v>519</v>
      </c>
      <c r="D56">
        <v>41</v>
      </c>
      <c r="E56" t="s">
        <v>56</v>
      </c>
      <c r="F56" t="s">
        <v>49</v>
      </c>
      <c r="G56" t="s">
        <v>182</v>
      </c>
      <c r="H56">
        <v>43</v>
      </c>
      <c r="I56">
        <v>33</v>
      </c>
      <c r="J56">
        <v>32.299999999999997</v>
      </c>
      <c r="K56">
        <v>28.5</v>
      </c>
      <c r="L56">
        <v>13.699999999999999</v>
      </c>
      <c r="M56">
        <v>20.5</v>
      </c>
      <c r="N56">
        <v>9.0999999999999996</v>
      </c>
      <c r="O56">
        <v>6.9000000000000004</v>
      </c>
      <c r="P56">
        <v>2.1000000000000001</v>
      </c>
      <c r="Q56">
        <v>0.5</v>
      </c>
      <c r="R56">
        <v>43.700000000000003</v>
      </c>
      <c r="S56">
        <v>33.299999999999997</v>
      </c>
      <c r="T56">
        <v>32.5</v>
      </c>
      <c r="U56">
        <v>30.899999999999999</v>
      </c>
      <c r="V56">
        <v>25.5</v>
      </c>
      <c r="W56" t="s">
        <v>246</v>
      </c>
      <c r="X56" t="s">
        <v>247</v>
      </c>
      <c r="Y56" t="s">
        <v>150</v>
      </c>
      <c r="Z56" t="s">
        <v>151</v>
      </c>
      <c r="AA56" t="s">
        <v>152</v>
      </c>
      <c r="AB56" t="s">
        <v>153</v>
      </c>
      <c r="AC56" t="s">
        <v>154</v>
      </c>
      <c r="AD56" t="s">
        <v>155</v>
      </c>
      <c r="AE56" t="s">
        <v>156</v>
      </c>
      <c r="AF56" t="s">
        <v>157</v>
      </c>
      <c r="AG56" t="s">
        <v>158</v>
      </c>
      <c r="AH56">
        <v>4</v>
      </c>
      <c r="AI56">
        <v>72.099999999999994</v>
      </c>
      <c r="AJ56">
        <v>30.600000000000001</v>
      </c>
      <c r="AK56">
        <v>30.600000000000001</v>
      </c>
      <c r="AL56">
        <v>25.600000000000001</v>
      </c>
      <c r="AM56">
        <v>18.600000000000001</v>
      </c>
      <c r="AN56">
        <v>28.600000000000001</v>
      </c>
      <c r="AO56">
        <v>29.100000000000001</v>
      </c>
      <c r="AP56">
        <v>25</v>
      </c>
      <c r="AQ56">
        <v>63.700000000000003</v>
      </c>
      <c r="AR56">
        <v>38.200000000000003</v>
      </c>
      <c r="AS56"/>
      <c r="AT56"/>
      <c r="AU56"/>
      <c r="AV56"/>
      <c r="AW56"/>
      <c r="AX56"/>
      <c r="AY56"/>
      <c r="AZ56"/>
      <c r="BA56"/>
      <c r="BB56"/>
      <c r="BC56"/>
      <c r="BD56"/>
      <c r="BE56"/>
      <c r="BF56"/>
      <c r="BG56"/>
      <c r="BH56"/>
      <c r="BI56"/>
      <c r="BJ56"/>
      <c r="BK56"/>
      <c r="BL56"/>
      <c r="BM56"/>
      <c r="BN56"/>
      <c r="BO56"/>
      <c r="BP56"/>
      <c r="BQ56"/>
      <c r="BR56"/>
    </row>
    <row r="57">
      <c r="A57" t="s">
        <v>515</v>
      </c>
      <c r="B57">
        <v>2005</v>
      </c>
      <c r="C57" t="s">
        <v>519</v>
      </c>
      <c r="D57">
        <v>42</v>
      </c>
      <c r="E57" t="s">
        <v>56</v>
      </c>
      <c r="F57" t="s">
        <v>48</v>
      </c>
      <c r="G57" t="s">
        <v>533</v>
      </c>
      <c r="H57">
        <v>57</v>
      </c>
      <c r="I57">
        <v>67</v>
      </c>
      <c r="J57">
        <v>67.700000000000003</v>
      </c>
      <c r="K57">
        <v>71.5</v>
      </c>
      <c r="L57">
        <v>86.299999999999997</v>
      </c>
      <c r="M57">
        <v>79.5</v>
      </c>
      <c r="N57">
        <v>90.900000000000006</v>
      </c>
      <c r="O57">
        <v>93.099999999999994</v>
      </c>
      <c r="P57">
        <v>97.900000000000006</v>
      </c>
      <c r="Q57">
        <v>99.5</v>
      </c>
      <c r="R57">
        <v>56.299999999999997</v>
      </c>
      <c r="S57">
        <v>66.700000000000003</v>
      </c>
      <c r="T57">
        <v>67.5</v>
      </c>
      <c r="U57">
        <v>69.099999999999994</v>
      </c>
      <c r="V57">
        <v>74.5</v>
      </c>
      <c r="W57" t="s">
        <v>246</v>
      </c>
      <c r="X57" t="s">
        <v>247</v>
      </c>
      <c r="Y57" t="s">
        <v>150</v>
      </c>
      <c r="Z57" t="s">
        <v>151</v>
      </c>
      <c r="AA57" t="s">
        <v>152</v>
      </c>
      <c r="AB57" t="s">
        <v>153</v>
      </c>
      <c r="AC57" t="s">
        <v>154</v>
      </c>
      <c r="AD57" t="s">
        <v>155</v>
      </c>
      <c r="AE57" t="s">
        <v>156</v>
      </c>
      <c r="AF57" t="s">
        <v>157</v>
      </c>
      <c r="AG57" t="s">
        <v>158</v>
      </c>
      <c r="AH57">
        <v>96</v>
      </c>
      <c r="AI57">
        <v>27.899999999999999</v>
      </c>
      <c r="AJ57">
        <v>69.400000000000006</v>
      </c>
      <c r="AK57">
        <v>69.400000000000006</v>
      </c>
      <c r="AL57">
        <v>74.400000000000006</v>
      </c>
      <c r="AM57">
        <v>81.400000000000006</v>
      </c>
      <c r="AN57">
        <v>71.400000000000006</v>
      </c>
      <c r="AO57">
        <v>70.900000000000006</v>
      </c>
      <c r="AP57">
        <v>75</v>
      </c>
      <c r="AQ57">
        <v>36.299999999999997</v>
      </c>
      <c r="AR57">
        <v>61.799999999999997</v>
      </c>
      <c r="AS57"/>
      <c r="AT57"/>
      <c r="AU57"/>
      <c r="AV57"/>
      <c r="AW57"/>
      <c r="AX57"/>
      <c r="AY57"/>
      <c r="AZ57"/>
      <c r="BA57"/>
      <c r="BB57"/>
      <c r="BC57"/>
      <c r="BD57"/>
      <c r="BE57"/>
      <c r="BF57"/>
      <c r="BG57"/>
      <c r="BH57"/>
      <c r="BI57"/>
      <c r="BJ57"/>
      <c r="BK57"/>
      <c r="BL57"/>
      <c r="BM57"/>
      <c r="BN57"/>
      <c r="BO57"/>
      <c r="BP57"/>
      <c r="BQ57"/>
      <c r="BR57"/>
    </row>
    <row r="58">
      <c r="A58" t="s">
        <v>515</v>
      </c>
      <c r="B58">
        <v>2005</v>
      </c>
      <c r="C58" t="s">
        <v>519</v>
      </c>
      <c r="D58">
        <v>58</v>
      </c>
      <c r="E58" t="s">
        <v>160</v>
      </c>
      <c r="F58" t="s">
        <v>248</v>
      </c>
      <c r="G58" t="s">
        <v>182</v>
      </c>
      <c r="H58">
        <v>0</v>
      </c>
      <c r="I58">
        <v>0.10000000000000001</v>
      </c>
      <c r="J58">
        <v>0</v>
      </c>
      <c r="K58">
        <v>0</v>
      </c>
      <c r="L58">
        <v>1.6000000000000001</v>
      </c>
      <c r="M58">
        <v>0</v>
      </c>
      <c r="N58">
        <v>1</v>
      </c>
      <c r="O58">
        <v>1.5</v>
      </c>
      <c r="P58">
        <v>3.7000000000000002</v>
      </c>
      <c r="Q58">
        <v>7</v>
      </c>
      <c r="R58">
        <v>0</v>
      </c>
      <c r="S58">
        <v>0.10000000000000001</v>
      </c>
      <c r="T58">
        <v>0</v>
      </c>
      <c r="U58">
        <v>0</v>
      </c>
      <c r="V58">
        <v>0</v>
      </c>
      <c r="W58" t="s">
        <v>246</v>
      </c>
      <c r="X58" t="s">
        <v>247</v>
      </c>
      <c r="Y58" t="s">
        <v>150</v>
      </c>
      <c r="Z58" t="s">
        <v>151</v>
      </c>
      <c r="AA58" t="s">
        <v>152</v>
      </c>
      <c r="AB58" t="s">
        <v>153</v>
      </c>
      <c r="AC58" t="s">
        <v>154</v>
      </c>
      <c r="AD58" t="s">
        <v>155</v>
      </c>
      <c r="AE58" t="s">
        <v>156</v>
      </c>
      <c r="AF58" t="s">
        <v>157</v>
      </c>
      <c r="AG58" t="s">
        <v>158</v>
      </c>
      <c r="AH58">
        <v>4.5</v>
      </c>
      <c r="AI58">
        <v>0.69999999999999996</v>
      </c>
      <c r="AJ58">
        <v>0.29999999999999999</v>
      </c>
      <c r="AK58">
        <v>0</v>
      </c>
      <c r="AL58">
        <v>1</v>
      </c>
      <c r="AM58">
        <v>0.20000000000000001</v>
      </c>
      <c r="AN58">
        <v>1.1000000000000001</v>
      </c>
      <c r="AO58">
        <v>0.10000000000000001</v>
      </c>
      <c r="AP58">
        <v>0.10000000000000001</v>
      </c>
      <c r="AQ58">
        <v>0.10000000000000001</v>
      </c>
      <c r="AR58">
        <v>0.40000000000000002</v>
      </c>
      <c r="AS58"/>
      <c r="AT58"/>
      <c r="AU58"/>
      <c r="AV58"/>
      <c r="AW58"/>
      <c r="AX58"/>
      <c r="AY58"/>
      <c r="AZ58"/>
      <c r="BA58"/>
      <c r="BB58"/>
      <c r="BC58"/>
      <c r="BD58"/>
      <c r="BE58"/>
      <c r="BF58"/>
      <c r="BG58"/>
      <c r="BH58"/>
      <c r="BI58"/>
      <c r="BJ58"/>
      <c r="BK58"/>
      <c r="BL58"/>
      <c r="BM58"/>
      <c r="BN58"/>
      <c r="BO58"/>
      <c r="BP58"/>
      <c r="BQ58"/>
      <c r="BR58"/>
    </row>
    <row r="59">
      <c r="A59" t="s">
        <v>515</v>
      </c>
      <c r="B59">
        <v>2005</v>
      </c>
      <c r="C59" t="s">
        <v>519</v>
      </c>
      <c r="D59">
        <v>59</v>
      </c>
      <c r="E59" t="s">
        <v>160</v>
      </c>
      <c r="F59" t="s">
        <v>162</v>
      </c>
      <c r="G59" t="s">
        <v>182</v>
      </c>
      <c r="H59">
        <v>0.20000000000000001</v>
      </c>
      <c r="I59">
        <v>0</v>
      </c>
      <c r="J59">
        <v>0</v>
      </c>
      <c r="K59">
        <v>0</v>
      </c>
      <c r="L59">
        <v>28.699999999999999</v>
      </c>
      <c r="M59">
        <v>9.5999999999999996</v>
      </c>
      <c r="N59">
        <v>26.800000000000001</v>
      </c>
      <c r="O59">
        <v>43.799999999999997</v>
      </c>
      <c r="P59">
        <v>65</v>
      </c>
      <c r="Q59">
        <v>86.299999999999997</v>
      </c>
      <c r="R59">
        <v>0</v>
      </c>
      <c r="S59">
        <v>0</v>
      </c>
      <c r="T59">
        <v>0</v>
      </c>
      <c r="U59">
        <v>0</v>
      </c>
      <c r="V59">
        <v>1</v>
      </c>
      <c r="W59" t="s">
        <v>246</v>
      </c>
      <c r="X59" t="s">
        <v>247</v>
      </c>
      <c r="Y59" t="s">
        <v>150</v>
      </c>
      <c r="Z59" t="s">
        <v>151</v>
      </c>
      <c r="AA59" t="s">
        <v>152</v>
      </c>
      <c r="AB59" t="s">
        <v>153</v>
      </c>
      <c r="AC59" t="s">
        <v>154</v>
      </c>
      <c r="AD59" t="s">
        <v>155</v>
      </c>
      <c r="AE59" t="s">
        <v>156</v>
      </c>
      <c r="AF59" t="s">
        <v>157</v>
      </c>
      <c r="AG59" t="s">
        <v>158</v>
      </c>
      <c r="AH59">
        <v>64.700000000000003</v>
      </c>
      <c r="AI59">
        <v>6.5</v>
      </c>
      <c r="AJ59">
        <v>3.5</v>
      </c>
      <c r="AK59">
        <v>0.29999999999999999</v>
      </c>
      <c r="AL59">
        <v>22.5</v>
      </c>
      <c r="AM59">
        <v>1.2</v>
      </c>
      <c r="AN59">
        <v>30</v>
      </c>
      <c r="AO59">
        <v>3.6000000000000001</v>
      </c>
      <c r="AP59">
        <v>1.8</v>
      </c>
      <c r="AQ59">
        <v>3.7999999999999998</v>
      </c>
      <c r="AR59">
        <v>9.5999999999999996</v>
      </c>
      <c r="AS59"/>
      <c r="AT59"/>
      <c r="AU59"/>
      <c r="AV59"/>
      <c r="AW59"/>
      <c r="AX59"/>
      <c r="AY59"/>
      <c r="AZ59"/>
      <c r="BA59"/>
      <c r="BB59"/>
      <c r="BC59"/>
      <c r="BD59"/>
      <c r="BE59"/>
      <c r="BF59"/>
      <c r="BG59"/>
      <c r="BH59"/>
      <c r="BI59"/>
      <c r="BJ59"/>
      <c r="BK59"/>
      <c r="BL59"/>
      <c r="BM59"/>
      <c r="BN59"/>
      <c r="BO59"/>
      <c r="BP59"/>
      <c r="BQ59"/>
      <c r="BR59"/>
    </row>
    <row r="60">
      <c r="A60" t="s">
        <v>515</v>
      </c>
      <c r="B60">
        <v>2005</v>
      </c>
      <c r="C60" t="s">
        <v>519</v>
      </c>
      <c r="D60">
        <v>60</v>
      </c>
      <c r="E60" t="s">
        <v>160</v>
      </c>
      <c r="F60" t="s">
        <v>163</v>
      </c>
      <c r="G60" t="s">
        <v>182</v>
      </c>
      <c r="H60">
        <v>12</v>
      </c>
      <c r="I60">
        <v>11.6</v>
      </c>
      <c r="J60">
        <v>12.1</v>
      </c>
      <c r="K60">
        <v>11.800000000000001</v>
      </c>
      <c r="L60">
        <v>31.699999999999999</v>
      </c>
      <c r="M60">
        <v>55.799999999999997</v>
      </c>
      <c r="N60">
        <v>57.899999999999999</v>
      </c>
      <c r="O60">
        <v>51.600000000000001</v>
      </c>
      <c r="P60">
        <v>30.5</v>
      </c>
      <c r="Q60">
        <v>6.5</v>
      </c>
      <c r="R60">
        <v>10.800000000000001</v>
      </c>
      <c r="S60">
        <v>11.5</v>
      </c>
      <c r="T60">
        <v>11.4</v>
      </c>
      <c r="U60">
        <v>11.5</v>
      </c>
      <c r="V60">
        <v>16.800000000000001</v>
      </c>
      <c r="W60" t="s">
        <v>246</v>
      </c>
      <c r="X60" t="s">
        <v>247</v>
      </c>
      <c r="Y60" t="s">
        <v>150</v>
      </c>
      <c r="Z60" t="s">
        <v>151</v>
      </c>
      <c r="AA60" t="s">
        <v>152</v>
      </c>
      <c r="AB60" t="s">
        <v>153</v>
      </c>
      <c r="AC60" t="s">
        <v>154</v>
      </c>
      <c r="AD60" t="s">
        <v>155</v>
      </c>
      <c r="AE60" t="s">
        <v>156</v>
      </c>
      <c r="AF60" t="s">
        <v>157</v>
      </c>
      <c r="AG60" t="s">
        <v>158</v>
      </c>
      <c r="AH60">
        <v>29.399999999999999</v>
      </c>
      <c r="AI60">
        <v>9.5</v>
      </c>
      <c r="AJ60">
        <v>14.6</v>
      </c>
      <c r="AK60">
        <v>15.5</v>
      </c>
      <c r="AL60">
        <v>56.700000000000003</v>
      </c>
      <c r="AM60">
        <v>24.899999999999999</v>
      </c>
      <c r="AN60">
        <v>24.399999999999999</v>
      </c>
      <c r="AO60">
        <v>15.800000000000001</v>
      </c>
      <c r="AP60">
        <v>15.300000000000001</v>
      </c>
      <c r="AQ60">
        <v>8</v>
      </c>
      <c r="AR60">
        <v>18</v>
      </c>
      <c r="AS60"/>
      <c r="AT60"/>
      <c r="AU60"/>
      <c r="AV60"/>
      <c r="AW60"/>
      <c r="AX60"/>
      <c r="AY60"/>
      <c r="AZ60"/>
      <c r="BA60"/>
      <c r="BB60"/>
      <c r="BC60"/>
      <c r="BD60"/>
      <c r="BE60"/>
      <c r="BF60"/>
      <c r="BG60"/>
      <c r="BH60"/>
      <c r="BI60"/>
      <c r="BJ60"/>
      <c r="BK60"/>
      <c r="BL60"/>
      <c r="BM60"/>
      <c r="BN60"/>
      <c r="BO60"/>
      <c r="BP60"/>
      <c r="BQ60"/>
      <c r="BR60"/>
    </row>
    <row r="61">
      <c r="A61" t="s">
        <v>515</v>
      </c>
      <c r="B61">
        <v>2005</v>
      </c>
      <c r="C61" t="s">
        <v>519</v>
      </c>
      <c r="D61">
        <v>61</v>
      </c>
      <c r="E61" t="s">
        <v>160</v>
      </c>
      <c r="F61" t="s">
        <v>249</v>
      </c>
      <c r="G61" t="s">
        <v>182</v>
      </c>
      <c r="H61">
        <v>9.5</v>
      </c>
      <c r="I61">
        <v>5.7999999999999998</v>
      </c>
      <c r="J61">
        <v>5.5</v>
      </c>
      <c r="K61">
        <v>4.2999999999999998</v>
      </c>
      <c r="L61">
        <v>2.1000000000000001</v>
      </c>
      <c r="M61">
        <v>2.7999999999999998</v>
      </c>
      <c r="N61">
        <v>1.3999999999999999</v>
      </c>
      <c r="O61">
        <v>0.10000000000000001</v>
      </c>
      <c r="P61">
        <v>0</v>
      </c>
      <c r="Q61">
        <v>0</v>
      </c>
      <c r="R61">
        <v>10.199999999999999</v>
      </c>
      <c r="S61">
        <v>5.5</v>
      </c>
      <c r="T61">
        <v>6.2000000000000002</v>
      </c>
      <c r="U61">
        <v>4.0999999999999996</v>
      </c>
      <c r="V61">
        <v>4.4000000000000004</v>
      </c>
      <c r="W61" t="s">
        <v>246</v>
      </c>
      <c r="X61" t="s">
        <v>247</v>
      </c>
      <c r="Y61" t="s">
        <v>150</v>
      </c>
      <c r="Z61" t="s">
        <v>151</v>
      </c>
      <c r="AA61" t="s">
        <v>152</v>
      </c>
      <c r="AB61" t="s">
        <v>153</v>
      </c>
      <c r="AC61" t="s">
        <v>154</v>
      </c>
      <c r="AD61" t="s">
        <v>155</v>
      </c>
      <c r="AE61" t="s">
        <v>156</v>
      </c>
      <c r="AF61" t="s">
        <v>157</v>
      </c>
      <c r="AG61" t="s">
        <v>158</v>
      </c>
      <c r="AH61">
        <v>0</v>
      </c>
      <c r="AI61">
        <v>7.9000000000000004</v>
      </c>
      <c r="AJ61">
        <v>5.2999999999999998</v>
      </c>
      <c r="AK61">
        <v>4.2999999999999998</v>
      </c>
      <c r="AL61">
        <v>0.59999999999999998</v>
      </c>
      <c r="AM61">
        <v>3.7999999999999998</v>
      </c>
      <c r="AN61">
        <v>1.6000000000000001</v>
      </c>
      <c r="AO61">
        <v>2.7000000000000002</v>
      </c>
      <c r="AP61">
        <v>3.7999999999999998</v>
      </c>
      <c r="AQ61">
        <v>30.399999999999999</v>
      </c>
      <c r="AR61">
        <v>14.6</v>
      </c>
      <c r="AS61"/>
      <c r="AT61"/>
      <c r="AU61"/>
      <c r="AV61"/>
      <c r="AW61"/>
      <c r="AX61"/>
      <c r="AY61"/>
      <c r="AZ61"/>
      <c r="BA61"/>
      <c r="BB61"/>
      <c r="BC61"/>
      <c r="BD61"/>
      <c r="BE61"/>
      <c r="BF61"/>
      <c r="BG61"/>
      <c r="BH61"/>
      <c r="BI61"/>
      <c r="BJ61"/>
      <c r="BK61"/>
      <c r="BL61"/>
      <c r="BM61"/>
      <c r="BN61"/>
      <c r="BO61"/>
      <c r="BP61"/>
      <c r="BQ61"/>
      <c r="BR61"/>
    </row>
    <row r="62">
      <c r="A62" t="s">
        <v>515</v>
      </c>
      <c r="B62">
        <v>2005</v>
      </c>
      <c r="C62" t="s">
        <v>519</v>
      </c>
      <c r="D62">
        <v>62</v>
      </c>
      <c r="E62" t="s">
        <v>160</v>
      </c>
      <c r="F62" t="s">
        <v>250</v>
      </c>
      <c r="G62" t="s">
        <v>182</v>
      </c>
      <c r="H62">
        <v>5.9000000000000004</v>
      </c>
      <c r="I62">
        <v>6.2999999999999998</v>
      </c>
      <c r="J62">
        <v>8.9000000000000004</v>
      </c>
      <c r="K62">
        <v>9.5999999999999996</v>
      </c>
      <c r="L62">
        <v>5.5999999999999996</v>
      </c>
      <c r="M62">
        <v>15</v>
      </c>
      <c r="N62">
        <v>6.2000000000000002</v>
      </c>
      <c r="O62">
        <v>1.1000000000000001</v>
      </c>
      <c r="P62">
        <v>0</v>
      </c>
      <c r="Q62">
        <v>0</v>
      </c>
      <c r="R62">
        <v>5.7999999999999998</v>
      </c>
      <c r="S62">
        <v>6</v>
      </c>
      <c r="T62">
        <v>8.9000000000000004</v>
      </c>
      <c r="U62">
        <v>10.1</v>
      </c>
      <c r="V62">
        <v>7.2999999999999998</v>
      </c>
      <c r="W62" t="s">
        <v>246</v>
      </c>
      <c r="X62" t="s">
        <v>247</v>
      </c>
      <c r="Y62" t="s">
        <v>150</v>
      </c>
      <c r="Z62" t="s">
        <v>151</v>
      </c>
      <c r="AA62" t="s">
        <v>152</v>
      </c>
      <c r="AB62" t="s">
        <v>153</v>
      </c>
      <c r="AC62" t="s">
        <v>154</v>
      </c>
      <c r="AD62" t="s">
        <v>155</v>
      </c>
      <c r="AE62" t="s">
        <v>156</v>
      </c>
      <c r="AF62" t="s">
        <v>157</v>
      </c>
      <c r="AG62" t="s">
        <v>158</v>
      </c>
      <c r="AH62">
        <v>0.10000000000000001</v>
      </c>
      <c r="AI62">
        <v>0.80000000000000004</v>
      </c>
      <c r="AJ62">
        <v>7.7000000000000002</v>
      </c>
      <c r="AK62">
        <v>3.6000000000000001</v>
      </c>
      <c r="AL62">
        <v>0.29999999999999999</v>
      </c>
      <c r="AM62">
        <v>10.300000000000001</v>
      </c>
      <c r="AN62">
        <v>8.6999999999999993</v>
      </c>
      <c r="AO62">
        <v>6</v>
      </c>
      <c r="AP62">
        <v>13</v>
      </c>
      <c r="AQ62">
        <v>1.8999999999999999</v>
      </c>
      <c r="AR62">
        <v>1.8999999999999999</v>
      </c>
      <c r="AS62"/>
      <c r="AT62"/>
      <c r="AU62"/>
      <c r="AV62"/>
      <c r="AW62"/>
      <c r="AX62"/>
      <c r="AY62"/>
      <c r="AZ62"/>
      <c r="BA62"/>
      <c r="BB62"/>
      <c r="BC62"/>
      <c r="BD62"/>
      <c r="BE62"/>
      <c r="BF62"/>
      <c r="BG62"/>
      <c r="BH62"/>
      <c r="BI62"/>
      <c r="BJ62"/>
      <c r="BK62"/>
      <c r="BL62"/>
      <c r="BM62"/>
      <c r="BN62"/>
      <c r="BO62"/>
      <c r="BP62"/>
      <c r="BQ62"/>
      <c r="BR62"/>
    </row>
    <row r="63">
      <c r="A63" t="s">
        <v>515</v>
      </c>
      <c r="B63">
        <v>2005</v>
      </c>
      <c r="C63" t="s">
        <v>519</v>
      </c>
      <c r="D63">
        <v>63</v>
      </c>
      <c r="E63" t="s">
        <v>160</v>
      </c>
      <c r="F63" t="s">
        <v>251</v>
      </c>
      <c r="G63" t="s">
        <v>182</v>
      </c>
      <c r="H63">
        <v>0</v>
      </c>
      <c r="I63">
        <v>0.20000000000000001</v>
      </c>
      <c r="J63">
        <v>0</v>
      </c>
      <c r="K63">
        <v>0.10000000000000001</v>
      </c>
      <c r="L63">
        <v>0.20000000000000001</v>
      </c>
      <c r="M63">
        <v>0.20000000000000001</v>
      </c>
      <c r="N63">
        <v>0</v>
      </c>
      <c r="O63">
        <v>0</v>
      </c>
      <c r="P63">
        <v>0</v>
      </c>
      <c r="Q63">
        <v>0</v>
      </c>
      <c r="R63">
        <v>0.10000000000000001</v>
      </c>
      <c r="S63">
        <v>0.20000000000000001</v>
      </c>
      <c r="T63">
        <v>0</v>
      </c>
      <c r="U63">
        <v>0.10000000000000001</v>
      </c>
      <c r="V63">
        <v>0.20000000000000001</v>
      </c>
      <c r="W63" t="s">
        <v>246</v>
      </c>
      <c r="X63" t="s">
        <v>247</v>
      </c>
      <c r="Y63" t="s">
        <v>150</v>
      </c>
      <c r="Z63" t="s">
        <v>151</v>
      </c>
      <c r="AA63" t="s">
        <v>152</v>
      </c>
      <c r="AB63" t="s">
        <v>153</v>
      </c>
      <c r="AC63" t="s">
        <v>154</v>
      </c>
      <c r="AD63" t="s">
        <v>155</v>
      </c>
      <c r="AE63" t="s">
        <v>156</v>
      </c>
      <c r="AF63" t="s">
        <v>157</v>
      </c>
      <c r="AG63" t="s">
        <v>158</v>
      </c>
      <c r="AH63">
        <v>0</v>
      </c>
      <c r="AI63">
        <v>0</v>
      </c>
      <c r="AJ63">
        <v>0.10000000000000001</v>
      </c>
      <c r="AK63">
        <v>0.10000000000000001</v>
      </c>
      <c r="AL63">
        <v>0</v>
      </c>
      <c r="AM63">
        <v>1.8999999999999999</v>
      </c>
      <c r="AN63">
        <v>0</v>
      </c>
      <c r="AO63">
        <v>0.10000000000000001</v>
      </c>
      <c r="AP63">
        <v>0.20000000000000001</v>
      </c>
      <c r="AQ63">
        <v>0.20000000000000001</v>
      </c>
      <c r="AR63">
        <v>0.10000000000000001</v>
      </c>
      <c r="AS63"/>
      <c r="AT63"/>
      <c r="AU63"/>
      <c r="AV63"/>
      <c r="AW63"/>
      <c r="AX63"/>
      <c r="AY63"/>
      <c r="AZ63"/>
      <c r="BA63"/>
      <c r="BB63"/>
      <c r="BC63"/>
      <c r="BD63"/>
      <c r="BE63"/>
      <c r="BF63"/>
      <c r="BG63"/>
      <c r="BH63"/>
      <c r="BI63"/>
      <c r="BJ63"/>
      <c r="BK63"/>
      <c r="BL63"/>
      <c r="BM63"/>
      <c r="BN63"/>
      <c r="BO63"/>
      <c r="BP63"/>
      <c r="BQ63"/>
      <c r="BR63"/>
    </row>
    <row r="64">
      <c r="A64" t="s">
        <v>515</v>
      </c>
      <c r="B64">
        <v>2005</v>
      </c>
      <c r="C64" t="s">
        <v>519</v>
      </c>
      <c r="D64">
        <v>64</v>
      </c>
      <c r="E64" t="s">
        <v>160</v>
      </c>
      <c r="F64" t="s">
        <v>252</v>
      </c>
      <c r="G64" t="s">
        <v>182</v>
      </c>
      <c r="H64">
        <v>7.4000000000000004</v>
      </c>
      <c r="I64">
        <v>4.4000000000000004</v>
      </c>
      <c r="J64">
        <v>3.2000000000000002</v>
      </c>
      <c r="K64">
        <v>3.3999999999999999</v>
      </c>
      <c r="L64">
        <v>2.3999999999999999</v>
      </c>
      <c r="M64">
        <v>1.5</v>
      </c>
      <c r="N64">
        <v>2.1000000000000001</v>
      </c>
      <c r="O64">
        <v>1.2</v>
      </c>
      <c r="P64">
        <v>0.29999999999999999</v>
      </c>
      <c r="Q64">
        <v>0</v>
      </c>
      <c r="R64">
        <v>8.0999999999999996</v>
      </c>
      <c r="S64">
        <v>3.8999999999999999</v>
      </c>
      <c r="T64">
        <v>3.8999999999999999</v>
      </c>
      <c r="U64">
        <v>3</v>
      </c>
      <c r="V64">
        <v>4</v>
      </c>
      <c r="W64" t="s">
        <v>246</v>
      </c>
      <c r="X64" t="s">
        <v>247</v>
      </c>
      <c r="Y64" t="s">
        <v>150</v>
      </c>
      <c r="Z64" t="s">
        <v>151</v>
      </c>
      <c r="AA64" t="s">
        <v>152</v>
      </c>
      <c r="AB64" t="s">
        <v>153</v>
      </c>
      <c r="AC64" t="s">
        <v>154</v>
      </c>
      <c r="AD64" t="s">
        <v>155</v>
      </c>
      <c r="AE64" t="s">
        <v>156</v>
      </c>
      <c r="AF64" t="s">
        <v>157</v>
      </c>
      <c r="AG64" t="s">
        <v>158</v>
      </c>
      <c r="AH64">
        <v>0</v>
      </c>
      <c r="AI64">
        <v>4.5</v>
      </c>
      <c r="AJ64">
        <v>2.7000000000000002</v>
      </c>
      <c r="AK64">
        <v>6.4000000000000004</v>
      </c>
      <c r="AL64">
        <v>0.20000000000000001</v>
      </c>
      <c r="AM64">
        <v>8.0999999999999996</v>
      </c>
      <c r="AN64">
        <v>5.7999999999999998</v>
      </c>
      <c r="AO64">
        <v>2</v>
      </c>
      <c r="AP64">
        <v>6.0999999999999996</v>
      </c>
      <c r="AQ64">
        <v>10.4</v>
      </c>
      <c r="AR64">
        <v>13.5</v>
      </c>
      <c r="AS64"/>
      <c r="AT64"/>
      <c r="AU64"/>
      <c r="AV64"/>
      <c r="AW64"/>
      <c r="AX64"/>
      <c r="AY64"/>
      <c r="AZ64"/>
      <c r="BA64"/>
      <c r="BB64"/>
      <c r="BC64"/>
      <c r="BD64"/>
      <c r="BE64"/>
      <c r="BF64"/>
      <c r="BG64"/>
      <c r="BH64"/>
      <c r="BI64"/>
      <c r="BJ64"/>
      <c r="BK64"/>
      <c r="BL64"/>
      <c r="BM64"/>
      <c r="BN64"/>
      <c r="BO64"/>
      <c r="BP64"/>
      <c r="BQ64"/>
      <c r="BR64"/>
    </row>
    <row r="65">
      <c r="A65" t="s">
        <v>515</v>
      </c>
      <c r="B65">
        <v>2005</v>
      </c>
      <c r="C65" t="s">
        <v>519</v>
      </c>
      <c r="D65">
        <v>65</v>
      </c>
      <c r="E65" t="s">
        <v>160</v>
      </c>
      <c r="F65" t="s">
        <v>253</v>
      </c>
      <c r="G65" t="s">
        <v>182</v>
      </c>
      <c r="H65">
        <v>31.699999999999999</v>
      </c>
      <c r="I65">
        <v>42</v>
      </c>
      <c r="J65">
        <v>38</v>
      </c>
      <c r="K65">
        <v>41.600000000000001</v>
      </c>
      <c r="L65">
        <v>14.9</v>
      </c>
      <c r="M65">
        <v>7.2999999999999998</v>
      </c>
      <c r="N65">
        <v>3.8999999999999999</v>
      </c>
      <c r="O65">
        <v>0.29999999999999999</v>
      </c>
      <c r="P65">
        <v>0</v>
      </c>
      <c r="Q65">
        <v>0</v>
      </c>
      <c r="R65">
        <v>31.399999999999999</v>
      </c>
      <c r="S65">
        <v>42</v>
      </c>
      <c r="T65">
        <v>38.899999999999999</v>
      </c>
      <c r="U65">
        <v>40.399999999999999</v>
      </c>
      <c r="V65">
        <v>37.200000000000003</v>
      </c>
      <c r="W65" t="s">
        <v>246</v>
      </c>
      <c r="X65" t="s">
        <v>247</v>
      </c>
      <c r="Y65" t="s">
        <v>150</v>
      </c>
      <c r="Z65" t="s">
        <v>151</v>
      </c>
      <c r="AA65" t="s">
        <v>152</v>
      </c>
      <c r="AB65" t="s">
        <v>153</v>
      </c>
      <c r="AC65" t="s">
        <v>154</v>
      </c>
      <c r="AD65" t="s">
        <v>155</v>
      </c>
      <c r="AE65" t="s">
        <v>156</v>
      </c>
      <c r="AF65" t="s">
        <v>157</v>
      </c>
      <c r="AG65" t="s">
        <v>158</v>
      </c>
      <c r="AH65">
        <v>0.90000000000000002</v>
      </c>
      <c r="AI65">
        <v>15.699999999999999</v>
      </c>
      <c r="AJ65">
        <v>39.299999999999997</v>
      </c>
      <c r="AK65">
        <v>35.200000000000003</v>
      </c>
      <c r="AL65">
        <v>12.4</v>
      </c>
      <c r="AM65">
        <v>18.899999999999999</v>
      </c>
      <c r="AN65">
        <v>19.600000000000001</v>
      </c>
      <c r="AO65">
        <v>38.399999999999999</v>
      </c>
      <c r="AP65">
        <v>33.200000000000003</v>
      </c>
      <c r="AQ65">
        <v>3.7999999999999998</v>
      </c>
      <c r="AR65">
        <v>27.800000000000001</v>
      </c>
      <c r="AS65"/>
      <c r="AT65"/>
      <c r="AU65"/>
      <c r="AV65"/>
      <c r="AW65"/>
      <c r="AX65"/>
      <c r="AY65"/>
      <c r="AZ65"/>
      <c r="BA65"/>
      <c r="BB65"/>
      <c r="BC65"/>
      <c r="BD65"/>
      <c r="BE65"/>
      <c r="BF65"/>
      <c r="BG65"/>
      <c r="BH65"/>
      <c r="BI65"/>
      <c r="BJ65"/>
      <c r="BK65"/>
      <c r="BL65"/>
      <c r="BM65"/>
      <c r="BN65"/>
      <c r="BO65"/>
      <c r="BP65"/>
      <c r="BQ65"/>
      <c r="BR65"/>
    </row>
    <row r="66">
      <c r="A66" t="s">
        <v>515</v>
      </c>
      <c r="B66">
        <v>2005</v>
      </c>
      <c r="C66" t="s">
        <v>519</v>
      </c>
      <c r="D66">
        <v>66</v>
      </c>
      <c r="E66" t="s">
        <v>160</v>
      </c>
      <c r="F66" t="s">
        <v>254</v>
      </c>
      <c r="G66" t="s">
        <v>182</v>
      </c>
      <c r="H66">
        <v>31.699999999999999</v>
      </c>
      <c r="I66">
        <v>29.5</v>
      </c>
      <c r="J66">
        <v>32.100000000000001</v>
      </c>
      <c r="K66">
        <v>29</v>
      </c>
      <c r="L66">
        <v>12.199999999999999</v>
      </c>
      <c r="M66">
        <v>4.7000000000000002</v>
      </c>
      <c r="N66">
        <v>0.10000000000000001</v>
      </c>
      <c r="O66">
        <v>0</v>
      </c>
      <c r="P66">
        <v>0</v>
      </c>
      <c r="Q66">
        <v>0</v>
      </c>
      <c r="R66">
        <v>32.100000000000001</v>
      </c>
      <c r="S66">
        <v>30.5</v>
      </c>
      <c r="T66">
        <v>30.5</v>
      </c>
      <c r="U66">
        <v>30.5</v>
      </c>
      <c r="V66">
        <v>28.699999999999999</v>
      </c>
      <c r="W66" t="s">
        <v>246</v>
      </c>
      <c r="X66" t="s">
        <v>247</v>
      </c>
      <c r="Y66" t="s">
        <v>150</v>
      </c>
      <c r="Z66" t="s">
        <v>151</v>
      </c>
      <c r="AA66" t="s">
        <v>152</v>
      </c>
      <c r="AB66" t="s">
        <v>153</v>
      </c>
      <c r="AC66" t="s">
        <v>154</v>
      </c>
      <c r="AD66" t="s">
        <v>155</v>
      </c>
      <c r="AE66" t="s">
        <v>156</v>
      </c>
      <c r="AF66" t="s">
        <v>157</v>
      </c>
      <c r="AG66" t="s">
        <v>158</v>
      </c>
      <c r="AH66">
        <v>0.40000000000000002</v>
      </c>
      <c r="AI66">
        <v>51.899999999999999</v>
      </c>
      <c r="AJ66">
        <v>26.5</v>
      </c>
      <c r="AK66">
        <v>33.5</v>
      </c>
      <c r="AL66">
        <v>6.4000000000000004</v>
      </c>
      <c r="AM66">
        <v>29.5</v>
      </c>
      <c r="AN66">
        <v>6.5999999999999996</v>
      </c>
      <c r="AO66">
        <v>31</v>
      </c>
      <c r="AP66">
        <v>26.100000000000001</v>
      </c>
      <c r="AQ66">
        <v>35.299999999999997</v>
      </c>
      <c r="AR66">
        <v>12.9</v>
      </c>
      <c r="AS66"/>
      <c r="AT66"/>
      <c r="AU66"/>
      <c r="AV66"/>
      <c r="AW66"/>
      <c r="AX66"/>
      <c r="AY66"/>
      <c r="AZ66"/>
      <c r="BA66"/>
      <c r="BB66"/>
      <c r="BC66"/>
      <c r="BD66"/>
      <c r="BE66"/>
      <c r="BF66"/>
      <c r="BG66"/>
      <c r="BH66"/>
      <c r="BI66"/>
      <c r="BJ66"/>
      <c r="BK66"/>
      <c r="BL66"/>
      <c r="BM66"/>
      <c r="BN66"/>
      <c r="BO66"/>
      <c r="BP66"/>
      <c r="BQ66"/>
      <c r="BR66"/>
    </row>
    <row r="67">
      <c r="A67" t="s">
        <v>515</v>
      </c>
      <c r="B67">
        <v>2005</v>
      </c>
      <c r="C67" t="s">
        <v>519</v>
      </c>
      <c r="D67">
        <v>67</v>
      </c>
      <c r="E67" t="s">
        <v>160</v>
      </c>
      <c r="F67" t="s">
        <v>170</v>
      </c>
      <c r="G67" t="s">
        <v>182</v>
      </c>
      <c r="H67">
        <v>0.69999999999999996</v>
      </c>
      <c r="I67">
        <v>0.10000000000000001</v>
      </c>
      <c r="J67">
        <v>0</v>
      </c>
      <c r="K67">
        <v>0.10000000000000001</v>
      </c>
      <c r="L67">
        <v>0</v>
      </c>
      <c r="M67">
        <v>0.10000000000000001</v>
      </c>
      <c r="N67">
        <v>0</v>
      </c>
      <c r="O67">
        <v>0</v>
      </c>
      <c r="P67">
        <v>0</v>
      </c>
      <c r="Q67">
        <v>0</v>
      </c>
      <c r="R67">
        <v>0.80000000000000004</v>
      </c>
      <c r="S67">
        <v>0.10000000000000001</v>
      </c>
      <c r="T67">
        <v>0</v>
      </c>
      <c r="U67">
        <v>0.10000000000000001</v>
      </c>
      <c r="V67">
        <v>0</v>
      </c>
      <c r="W67" t="s">
        <v>246</v>
      </c>
      <c r="X67" t="s">
        <v>247</v>
      </c>
      <c r="Y67" t="s">
        <v>150</v>
      </c>
      <c r="Z67" t="s">
        <v>151</v>
      </c>
      <c r="AA67" t="s">
        <v>152</v>
      </c>
      <c r="AB67" t="s">
        <v>153</v>
      </c>
      <c r="AC67" t="s">
        <v>154</v>
      </c>
      <c r="AD67" t="s">
        <v>155</v>
      </c>
      <c r="AE67" t="s">
        <v>156</v>
      </c>
      <c r="AF67" t="s">
        <v>157</v>
      </c>
      <c r="AG67" t="s">
        <v>158</v>
      </c>
      <c r="AH67">
        <v>0</v>
      </c>
      <c r="AI67">
        <v>0.20000000000000001</v>
      </c>
      <c r="AJ67">
        <v>0</v>
      </c>
      <c r="AK67">
        <v>0</v>
      </c>
      <c r="AL67">
        <v>0</v>
      </c>
      <c r="AM67">
        <v>0</v>
      </c>
      <c r="AN67">
        <v>0.10000000000000001</v>
      </c>
      <c r="AO67">
        <v>0.10000000000000001</v>
      </c>
      <c r="AP67">
        <v>0</v>
      </c>
      <c r="AQ67">
        <v>3.3999999999999999</v>
      </c>
      <c r="AR67">
        <v>0</v>
      </c>
      <c r="AS67"/>
      <c r="AT67"/>
      <c r="AU67"/>
      <c r="AV67"/>
      <c r="AW67"/>
      <c r="AX67"/>
      <c r="AY67"/>
      <c r="AZ67"/>
      <c r="BA67"/>
      <c r="BB67"/>
      <c r="BC67"/>
      <c r="BD67"/>
      <c r="BE67"/>
      <c r="BF67"/>
      <c r="BG67"/>
      <c r="BH67"/>
      <c r="BI67"/>
      <c r="BJ67"/>
      <c r="BK67"/>
      <c r="BL67"/>
      <c r="BM67"/>
      <c r="BN67"/>
      <c r="BO67"/>
      <c r="BP67"/>
      <c r="BQ67"/>
      <c r="BR67"/>
    </row>
    <row r="68">
      <c r="A68" t="s">
        <v>515</v>
      </c>
      <c r="B68">
        <v>2005</v>
      </c>
      <c r="C68" t="s">
        <v>519</v>
      </c>
      <c r="D68">
        <v>68</v>
      </c>
      <c r="E68" t="s">
        <v>160</v>
      </c>
      <c r="F68" t="s">
        <v>255</v>
      </c>
      <c r="G68" t="s">
        <v>182</v>
      </c>
      <c r="H68">
        <v>0.40000000000000002</v>
      </c>
      <c r="I68">
        <v>0</v>
      </c>
      <c r="J68">
        <v>0.10000000000000001</v>
      </c>
      <c r="K68">
        <v>0.10000000000000001</v>
      </c>
      <c r="L68">
        <v>0.29999999999999999</v>
      </c>
      <c r="M68">
        <v>2.2999999999999998</v>
      </c>
      <c r="N68">
        <v>0.59999999999999998</v>
      </c>
      <c r="O68">
        <v>0.20000000000000001</v>
      </c>
      <c r="P68">
        <v>0</v>
      </c>
      <c r="Q68">
        <v>0.10000000000000001</v>
      </c>
      <c r="R68">
        <v>0.29999999999999999</v>
      </c>
      <c r="S68">
        <v>0</v>
      </c>
      <c r="T68">
        <v>0.10000000000000001</v>
      </c>
      <c r="U68">
        <v>0.10000000000000001</v>
      </c>
      <c r="V68">
        <v>0.10000000000000001</v>
      </c>
      <c r="W68" t="s">
        <v>246</v>
      </c>
      <c r="X68" t="s">
        <v>247</v>
      </c>
      <c r="Y68" t="s">
        <v>150</v>
      </c>
      <c r="Z68" t="s">
        <v>151</v>
      </c>
      <c r="AA68" t="s">
        <v>152</v>
      </c>
      <c r="AB68" t="s">
        <v>153</v>
      </c>
      <c r="AC68" t="s">
        <v>154</v>
      </c>
      <c r="AD68" t="s">
        <v>155</v>
      </c>
      <c r="AE68" t="s">
        <v>156</v>
      </c>
      <c r="AF68" t="s">
        <v>157</v>
      </c>
      <c r="AG68" t="s">
        <v>158</v>
      </c>
      <c r="AH68">
        <v>0</v>
      </c>
      <c r="AI68">
        <v>2.5</v>
      </c>
      <c r="AJ68">
        <v>0</v>
      </c>
      <c r="AK68">
        <v>0</v>
      </c>
      <c r="AL68">
        <v>0</v>
      </c>
      <c r="AM68">
        <v>1.3</v>
      </c>
      <c r="AN68">
        <v>2</v>
      </c>
      <c r="AO68">
        <v>0.10000000000000001</v>
      </c>
      <c r="AP68">
        <v>0.10000000000000001</v>
      </c>
      <c r="AQ68">
        <v>2.2000000000000002</v>
      </c>
      <c r="AR68">
        <v>0</v>
      </c>
      <c r="AS68"/>
      <c r="AT68"/>
      <c r="AU68"/>
      <c r="AV68"/>
      <c r="AW68"/>
      <c r="AX68"/>
      <c r="AY68"/>
      <c r="AZ68"/>
      <c r="BA68"/>
      <c r="BB68"/>
      <c r="BC68"/>
      <c r="BD68"/>
      <c r="BE68"/>
      <c r="BF68"/>
      <c r="BG68"/>
      <c r="BH68"/>
      <c r="BI68"/>
      <c r="BJ68"/>
      <c r="BK68"/>
      <c r="BL68"/>
      <c r="BM68"/>
      <c r="BN68"/>
      <c r="BO68"/>
      <c r="BP68"/>
      <c r="BQ68"/>
      <c r="BR68"/>
    </row>
    <row r="69">
      <c r="A69" t="s">
        <v>515</v>
      </c>
      <c r="B69">
        <v>2005</v>
      </c>
      <c r="C69" t="s">
        <v>519</v>
      </c>
      <c r="D69">
        <v>69</v>
      </c>
      <c r="E69" t="s">
        <v>160</v>
      </c>
      <c r="F69" t="s">
        <v>256</v>
      </c>
      <c r="G69" t="s">
        <v>182</v>
      </c>
      <c r="H69">
        <v>0</v>
      </c>
      <c r="I69">
        <v>0</v>
      </c>
      <c r="J69">
        <v>0</v>
      </c>
      <c r="K69">
        <v>0</v>
      </c>
      <c r="L69">
        <v>0</v>
      </c>
      <c r="M69">
        <v>0</v>
      </c>
      <c r="N69">
        <v>0</v>
      </c>
      <c r="O69">
        <v>0</v>
      </c>
      <c r="P69">
        <v>0</v>
      </c>
      <c r="Q69">
        <v>0</v>
      </c>
      <c r="R69">
        <v>0</v>
      </c>
      <c r="S69">
        <v>0</v>
      </c>
      <c r="T69">
        <v>0</v>
      </c>
      <c r="U69">
        <v>0</v>
      </c>
      <c r="V69">
        <v>0</v>
      </c>
      <c r="W69" t="s">
        <v>246</v>
      </c>
      <c r="X69" t="s">
        <v>247</v>
      </c>
      <c r="Y69" t="s">
        <v>150</v>
      </c>
      <c r="Z69" t="s">
        <v>151</v>
      </c>
      <c r="AA69" t="s">
        <v>152</v>
      </c>
      <c r="AB69" t="s">
        <v>153</v>
      </c>
      <c r="AC69" t="s">
        <v>154</v>
      </c>
      <c r="AD69" t="s">
        <v>155</v>
      </c>
      <c r="AE69" t="s">
        <v>156</v>
      </c>
      <c r="AF69" t="s">
        <v>157</v>
      </c>
      <c r="AG69" t="s">
        <v>158</v>
      </c>
      <c r="AH69">
        <v>0</v>
      </c>
      <c r="AI69">
        <v>0</v>
      </c>
      <c r="AJ69">
        <v>0</v>
      </c>
      <c r="AK69">
        <v>0</v>
      </c>
      <c r="AL69">
        <v>0</v>
      </c>
      <c r="AM69">
        <v>0</v>
      </c>
      <c r="AN69">
        <v>0.10000000000000001</v>
      </c>
      <c r="AO69">
        <v>0</v>
      </c>
      <c r="AP69">
        <v>0</v>
      </c>
      <c r="AQ69">
        <v>0</v>
      </c>
      <c r="AR69">
        <v>0</v>
      </c>
      <c r="AS69"/>
      <c r="AT69"/>
      <c r="AU69"/>
      <c r="AV69"/>
      <c r="AW69"/>
      <c r="AX69"/>
      <c r="AY69"/>
      <c r="AZ69"/>
      <c r="BA69"/>
      <c r="BB69"/>
      <c r="BC69"/>
      <c r="BD69"/>
      <c r="BE69"/>
      <c r="BF69"/>
      <c r="BG69"/>
      <c r="BH69"/>
      <c r="BI69"/>
      <c r="BJ69"/>
      <c r="BK69"/>
      <c r="BL69"/>
      <c r="BM69"/>
      <c r="BN69"/>
      <c r="BO69"/>
      <c r="BP69"/>
      <c r="BQ69"/>
      <c r="BR69"/>
    </row>
    <row r="70">
      <c r="A70" t="s">
        <v>515</v>
      </c>
      <c r="B70">
        <v>2005</v>
      </c>
      <c r="C70" t="s">
        <v>519</v>
      </c>
      <c r="D70">
        <v>70</v>
      </c>
      <c r="E70" t="s">
        <v>160</v>
      </c>
      <c r="F70" t="s">
        <v>46</v>
      </c>
      <c r="G70" t="s">
        <v>182</v>
      </c>
      <c r="H70">
        <v>0.29999999999999999</v>
      </c>
      <c r="I70">
        <v>0.10000000000000001</v>
      </c>
      <c r="J70">
        <v>0</v>
      </c>
      <c r="K70">
        <v>0.20000000000000001</v>
      </c>
      <c r="L70">
        <v>0.20000000000000001</v>
      </c>
      <c r="M70">
        <v>0.5</v>
      </c>
      <c r="N70">
        <v>0</v>
      </c>
      <c r="O70">
        <v>0</v>
      </c>
      <c r="P70">
        <v>0.29999999999999999</v>
      </c>
      <c r="Q70">
        <v>0</v>
      </c>
      <c r="R70">
        <v>0.29999999999999999</v>
      </c>
      <c r="S70">
        <v>0.10000000000000001</v>
      </c>
      <c r="T70">
        <v>0</v>
      </c>
      <c r="U70">
        <v>0.10000000000000001</v>
      </c>
      <c r="V70">
        <v>0.29999999999999999</v>
      </c>
      <c r="W70" t="s">
        <v>246</v>
      </c>
      <c r="X70" t="s">
        <v>247</v>
      </c>
      <c r="Y70" t="s">
        <v>150</v>
      </c>
      <c r="Z70" t="s">
        <v>151</v>
      </c>
      <c r="AA70" t="s">
        <v>152</v>
      </c>
      <c r="AB70" t="s">
        <v>153</v>
      </c>
      <c r="AC70" t="s">
        <v>154</v>
      </c>
      <c r="AD70" t="s">
        <v>155</v>
      </c>
      <c r="AE70" t="s">
        <v>156</v>
      </c>
      <c r="AF70" t="s">
        <v>157</v>
      </c>
      <c r="AG70" t="s">
        <v>158</v>
      </c>
      <c r="AH70">
        <v>0.10000000000000001</v>
      </c>
      <c r="AI70">
        <v>0</v>
      </c>
      <c r="AJ70">
        <v>0</v>
      </c>
      <c r="AK70">
        <v>1.1000000000000001</v>
      </c>
      <c r="AL70">
        <v>0</v>
      </c>
      <c r="AM70">
        <v>0</v>
      </c>
      <c r="AN70">
        <v>0</v>
      </c>
      <c r="AO70">
        <v>0</v>
      </c>
      <c r="AP70">
        <v>0.29999999999999999</v>
      </c>
      <c r="AQ70">
        <v>0.5</v>
      </c>
      <c r="AR70">
        <v>1.2</v>
      </c>
      <c r="AS70"/>
      <c r="AT70"/>
      <c r="AU70"/>
      <c r="AV70"/>
      <c r="AW70"/>
      <c r="AX70"/>
      <c r="AY70"/>
      <c r="AZ70"/>
      <c r="BA70"/>
      <c r="BB70"/>
      <c r="BC70"/>
      <c r="BD70"/>
      <c r="BE70"/>
      <c r="BF70"/>
      <c r="BG70"/>
      <c r="BH70"/>
      <c r="BI70"/>
      <c r="BJ70"/>
      <c r="BK70"/>
      <c r="BL70"/>
      <c r="BM70"/>
      <c r="BN70"/>
      <c r="BO70"/>
      <c r="BP70"/>
      <c r="BQ70"/>
      <c r="BR70"/>
    </row>
    <row r="71">
      <c r="A71" t="s">
        <v>515</v>
      </c>
      <c r="B71">
        <v>2005</v>
      </c>
      <c r="C71" t="s">
        <v>519</v>
      </c>
      <c r="D71">
        <v>122</v>
      </c>
      <c r="E71" t="s">
        <v>18</v>
      </c>
      <c r="F71" t="s">
        <v>14</v>
      </c>
      <c r="G71" t="s">
        <v>534</v>
      </c>
      <c r="H71">
        <v>4.4661606736156942</v>
      </c>
      <c r="I71">
        <v>6.3174599401359686</v>
      </c>
      <c r="J71">
        <v>7.96624478852533</v>
      </c>
      <c r="K71">
        <v>6.0094697879446368</v>
      </c>
      <c r="L71">
        <v>36.2353377639934</v>
      </c>
      <c r="M71">
        <v>21.75444829714311</v>
      </c>
      <c r="N71">
        <v>32.726403297369643</v>
      </c>
      <c r="O71">
        <v>48.307597014653311</v>
      </c>
      <c r="P71">
        <v>69.82967843786335</v>
      </c>
      <c r="Q71">
        <v>89.066556319539075</v>
      </c>
      <c r="R71">
        <v>4.6928111498679046</v>
      </c>
      <c r="S71">
        <v>5.9168884425235184</v>
      </c>
      <c r="T71">
        <v>6.9498206775633067</v>
      </c>
      <c r="U71">
        <v>7.0163919094271154</v>
      </c>
      <c r="V71">
        <v>8.7108606426592647</v>
      </c>
      <c r="W71" t="s">
        <v>246</v>
      </c>
      <c r="X71" t="s">
        <v>247</v>
      </c>
      <c r="Y71" t="s">
        <v>150</v>
      </c>
      <c r="Z71" t="s">
        <v>151</v>
      </c>
      <c r="AA71" t="s">
        <v>152</v>
      </c>
      <c r="AB71" t="s">
        <v>153</v>
      </c>
      <c r="AC71" t="s">
        <v>154</v>
      </c>
      <c r="AD71" t="s">
        <v>155</v>
      </c>
      <c r="AE71" t="s">
        <v>156</v>
      </c>
      <c r="AF71" t="s">
        <v>157</v>
      </c>
      <c r="AG71" t="s">
        <v>158</v>
      </c>
      <c r="AH71">
        <v>72.302470737184819</v>
      </c>
      <c r="AI71">
        <v>7.4625004566379802</v>
      </c>
      <c r="AJ71">
        <v>7.7980453838932249</v>
      </c>
      <c r="AK71">
        <v>7.0237417121692554</v>
      </c>
      <c r="AL71">
        <v>50.504018991352282</v>
      </c>
      <c r="AM71">
        <v>6.5402990200219708</v>
      </c>
      <c r="AN71">
        <v>38.424172723113927</v>
      </c>
      <c r="AO71">
        <v>7.8502752829997249</v>
      </c>
      <c r="AP71">
        <v>15.353258979135999</v>
      </c>
      <c r="AQ71">
        <v>10.33529435081512</v>
      </c>
      <c r="AR71">
        <v>10.86358667010848</v>
      </c>
      <c r="AS71">
        <v>625.33790400000021</v>
      </c>
      <c r="AT71">
        <v>883.81171500000005</v>
      </c>
      <c r="AU71">
        <v>1116.114421</v>
      </c>
      <c r="AV71">
        <v>840.77559499999995</v>
      </c>
      <c r="AW71">
        <v>5071.7799420000038</v>
      </c>
      <c r="AX71">
        <v>369.45376399999992</v>
      </c>
      <c r="AY71">
        <v>556.37215299999934</v>
      </c>
      <c r="AZ71">
        <v>818.93305099999895</v>
      </c>
      <c r="BA71">
        <v>1186.243824000001</v>
      </c>
      <c r="BB71">
        <v>1512.5345110000001</v>
      </c>
      <c r="BC71">
        <v>576.90017200000023</v>
      </c>
      <c r="BD71">
        <v>727.99970900000005</v>
      </c>
      <c r="BE71">
        <v>854.7807690000003</v>
      </c>
      <c r="BF71">
        <v>863.44470299999978</v>
      </c>
      <c r="BG71">
        <v>1071.156921</v>
      </c>
      <c r="BH71">
        <v>1717.259204999998</v>
      </c>
      <c r="BI71">
        <v>55.663811999999993</v>
      </c>
      <c r="BJ71">
        <v>1351.3675880000001</v>
      </c>
      <c r="BK71">
        <v>43.011306999999988</v>
      </c>
      <c r="BL71">
        <v>147.43762100000001</v>
      </c>
      <c r="BM71">
        <v>13.436557999999989</v>
      </c>
      <c r="BN71">
        <v>64.339609999999965</v>
      </c>
      <c r="BO71">
        <v>2009.1407690000001</v>
      </c>
      <c r="BP71">
        <v>2354.958261000002</v>
      </c>
      <c r="BQ71">
        <v>296.01883099999998</v>
      </c>
      <c r="BR71">
        <v>485.1860150000004</v>
      </c>
    </row>
    <row r="72">
      <c r="A72" t="s">
        <v>515</v>
      </c>
      <c r="B72">
        <v>2005</v>
      </c>
      <c r="C72" t="s">
        <v>519</v>
      </c>
      <c r="D72">
        <v>123</v>
      </c>
      <c r="E72" t="s">
        <v>18</v>
      </c>
      <c r="F72" t="s">
        <v>51</v>
      </c>
      <c r="G72" t="s">
        <v>182</v>
      </c>
      <c r="H72">
        <v>95.533839326384211</v>
      </c>
      <c r="I72">
        <v>93.682540059863925</v>
      </c>
      <c r="J72">
        <v>92.033755211474627</v>
      </c>
      <c r="K72">
        <v>93.990530212055305</v>
      </c>
      <c r="L72">
        <v>63.764662236007403</v>
      </c>
      <c r="M72">
        <v>78.245551702856801</v>
      </c>
      <c r="N72">
        <v>67.273596702630257</v>
      </c>
      <c r="O72">
        <v>51.69240298534654</v>
      </c>
      <c r="P72">
        <v>30.17032156213666</v>
      </c>
      <c r="Q72">
        <v>10.93344368046097</v>
      </c>
      <c r="R72">
        <v>95.307188850132079</v>
      </c>
      <c r="S72">
        <v>94.083111557476357</v>
      </c>
      <c r="T72">
        <v>93.050179322436676</v>
      </c>
      <c r="U72">
        <v>92.983608090572815</v>
      </c>
      <c r="V72">
        <v>91.289139357340787</v>
      </c>
      <c r="W72" t="s">
        <v>246</v>
      </c>
      <c r="X72" t="s">
        <v>247</v>
      </c>
      <c r="Y72" t="s">
        <v>150</v>
      </c>
      <c r="Z72" t="s">
        <v>151</v>
      </c>
      <c r="AA72" t="s">
        <v>152</v>
      </c>
      <c r="AB72" t="s">
        <v>153</v>
      </c>
      <c r="AC72" t="s">
        <v>154</v>
      </c>
      <c r="AD72" t="s">
        <v>155</v>
      </c>
      <c r="AE72" t="s">
        <v>156</v>
      </c>
      <c r="AF72" t="s">
        <v>157</v>
      </c>
      <c r="AG72" t="s">
        <v>158</v>
      </c>
      <c r="AH72">
        <v>27.697529262815021</v>
      </c>
      <c r="AI72">
        <v>92.537499543362074</v>
      </c>
      <c r="AJ72">
        <v>92.20195461610659</v>
      </c>
      <c r="AK72">
        <v>92.976258287830703</v>
      </c>
      <c r="AL72">
        <v>49.49598100864803</v>
      </c>
      <c r="AM72">
        <v>93.459700979978052</v>
      </c>
      <c r="AN72">
        <v>61.575827276885718</v>
      </c>
      <c r="AO72">
        <v>92.149724717000254</v>
      </c>
      <c r="AP72">
        <v>84.646741020863885</v>
      </c>
      <c r="AQ72">
        <v>89.664705649184967</v>
      </c>
      <c r="AR72">
        <v>89.136413329891198</v>
      </c>
      <c r="AS72">
        <v>13376.350563999989</v>
      </c>
      <c r="AT72">
        <v>13106.17355400001</v>
      </c>
      <c r="AU72">
        <v>12894.431961000009</v>
      </c>
      <c r="AV72">
        <v>13150.06926599999</v>
      </c>
      <c r="AW72">
        <v>8924.9984930000101</v>
      </c>
      <c r="AX72">
        <v>1328.8368980000009</v>
      </c>
      <c r="AY72">
        <v>1143.699034</v>
      </c>
      <c r="AZ72">
        <v>876.31387000000029</v>
      </c>
      <c r="BA72">
        <v>512.52359200000001</v>
      </c>
      <c r="BB72">
        <v>185.67250800000011</v>
      </c>
      <c r="BC72">
        <v>11716.374659999979</v>
      </c>
      <c r="BD72">
        <v>11575.759539999999</v>
      </c>
      <c r="BE72">
        <v>11444.54044599999</v>
      </c>
      <c r="BF72">
        <v>11442.662397999989</v>
      </c>
      <c r="BG72">
        <v>11225.640891999979</v>
      </c>
      <c r="BH72">
        <v>657.84525199999905</v>
      </c>
      <c r="BI72">
        <v>690.24987099999805</v>
      </c>
      <c r="BJ72">
        <v>15978.200546999989</v>
      </c>
      <c r="BK72">
        <v>569.35897600000078</v>
      </c>
      <c r="BL72">
        <v>144.4948310000002</v>
      </c>
      <c r="BM72">
        <v>192.00600599999979</v>
      </c>
      <c r="BN72">
        <v>103.10605099999979</v>
      </c>
      <c r="BO72">
        <v>23584.111653000069</v>
      </c>
      <c r="BP72">
        <v>12983.532832000001</v>
      </c>
      <c r="BQ72">
        <v>2568.1359859999998</v>
      </c>
      <c r="BR72">
        <v>3980.9818329999998</v>
      </c>
    </row>
    <row r="73">
      <c r="A73" t="s">
        <v>515</v>
      </c>
      <c r="B73">
        <v>2005</v>
      </c>
      <c r="C73" t="s">
        <v>519</v>
      </c>
      <c r="D73">
        <v>124</v>
      </c>
      <c r="E73" t="s">
        <v>50</v>
      </c>
      <c r="F73" t="s">
        <v>15</v>
      </c>
      <c r="G73" t="s">
        <v>535</v>
      </c>
      <c r="H73">
        <v>4.0788324229983131</v>
      </c>
      <c r="I73">
        <v>5.4694371386903731</v>
      </c>
      <c r="J73">
        <v>6.4776776557689368</v>
      </c>
      <c r="K73">
        <v>4.8624733693773834</v>
      </c>
      <c r="L73">
        <v>16.978327857365642</v>
      </c>
      <c r="M73">
        <v>10.89198977273198</v>
      </c>
      <c r="N73">
        <v>10.121124239722789</v>
      </c>
      <c r="O73">
        <v>11.171666145577239</v>
      </c>
      <c r="P73">
        <v>26.957395613777351</v>
      </c>
      <c r="Q73">
        <v>54.295529546049252</v>
      </c>
      <c r="R73">
        <v>4.3519026322212522</v>
      </c>
      <c r="S73">
        <v>5.066988059366242</v>
      </c>
      <c r="T73">
        <v>5.8882329183887627</v>
      </c>
      <c r="U73">
        <v>5.3914677855037132</v>
      </c>
      <c r="V73">
        <v>6.7197321969878736</v>
      </c>
      <c r="W73" t="s">
        <v>246</v>
      </c>
      <c r="X73" t="s">
        <v>247</v>
      </c>
      <c r="Y73" t="s">
        <v>150</v>
      </c>
      <c r="Z73" t="s">
        <v>151</v>
      </c>
      <c r="AA73" t="s">
        <v>152</v>
      </c>
      <c r="AB73" t="s">
        <v>153</v>
      </c>
      <c r="AC73" t="s">
        <v>154</v>
      </c>
      <c r="AD73" t="s">
        <v>155</v>
      </c>
      <c r="AE73" t="s">
        <v>156</v>
      </c>
      <c r="AF73" t="s">
        <v>157</v>
      </c>
      <c r="AG73" t="s">
        <v>158</v>
      </c>
      <c r="AH73">
        <v>26.614626877426161</v>
      </c>
      <c r="AI73">
        <v>4.5364895122858497</v>
      </c>
      <c r="AJ73">
        <v>4.944746450389224</v>
      </c>
      <c r="AK73">
        <v>4.106888544100034</v>
      </c>
      <c r="AL73">
        <v>24.058299623366342</v>
      </c>
      <c r="AM73">
        <v>4.3011860969570126</v>
      </c>
      <c r="AN73">
        <v>19.002797102880471</v>
      </c>
      <c r="AO73">
        <v>5.2223780863507674</v>
      </c>
      <c r="AP73">
        <v>13.019520923082659</v>
      </c>
      <c r="AQ73">
        <v>4.995306974591986</v>
      </c>
      <c r="AR73">
        <v>3.6561159266130532</v>
      </c>
      <c r="AS73">
        <v>571.10540900000012</v>
      </c>
      <c r="AT73">
        <v>765.17344999999978</v>
      </c>
      <c r="AU73">
        <v>901.01286800000037</v>
      </c>
      <c r="AV73">
        <v>667.03512400000011</v>
      </c>
      <c r="AW73">
        <v>2370.1099910000021</v>
      </c>
      <c r="AX73">
        <v>184.473296</v>
      </c>
      <c r="AY73">
        <v>172.06631700000011</v>
      </c>
      <c r="AZ73">
        <v>188.019296</v>
      </c>
      <c r="BA73">
        <v>456.26033700000011</v>
      </c>
      <c r="BB73">
        <v>920.95097499999883</v>
      </c>
      <c r="BC73">
        <v>534.99135100000001</v>
      </c>
      <c r="BD73">
        <v>623.43001200000015</v>
      </c>
      <c r="BE73">
        <v>717.39296500000012</v>
      </c>
      <c r="BF73">
        <v>663.47979999999984</v>
      </c>
      <c r="BG73">
        <v>813.37249300000042</v>
      </c>
      <c r="BH73">
        <v>629.79432299999928</v>
      </c>
      <c r="BI73">
        <v>33.838296000000007</v>
      </c>
      <c r="BJ73">
        <v>853.15216700000042</v>
      </c>
      <c r="BK73">
        <v>25.149365</v>
      </c>
      <c r="BL73">
        <v>70.23398399999995</v>
      </c>
      <c r="BM73">
        <v>8.8364670000000007</v>
      </c>
      <c r="BN73">
        <v>31.715689000000001</v>
      </c>
      <c r="BO73">
        <v>1325.669496</v>
      </c>
      <c r="BP73">
        <v>1990.1723239999999</v>
      </c>
      <c r="BQ73">
        <v>142.586457</v>
      </c>
      <c r="BR73">
        <v>163.288274</v>
      </c>
    </row>
    <row r="74">
      <c r="A74" t="s">
        <v>515</v>
      </c>
      <c r="B74">
        <v>2005</v>
      </c>
      <c r="C74" t="s">
        <v>519</v>
      </c>
      <c r="D74">
        <v>125</v>
      </c>
      <c r="E74" t="s">
        <v>50</v>
      </c>
      <c r="F74" t="s">
        <v>16</v>
      </c>
      <c r="G74" t="s">
        <v>536</v>
      </c>
      <c r="H74">
        <v>0.38732825061738102</v>
      </c>
      <c r="I74">
        <v>0.84802280144559417</v>
      </c>
      <c r="J74">
        <v>1.488567132756395</v>
      </c>
      <c r="K74">
        <v>1.146996418567255</v>
      </c>
      <c r="L74">
        <v>19.257009906627761</v>
      </c>
      <c r="M74">
        <v>10.86245852441113</v>
      </c>
      <c r="N74">
        <v>22.605279057646879</v>
      </c>
      <c r="O74">
        <v>37.135930869076113</v>
      </c>
      <c r="P74">
        <v>42.872282824085893</v>
      </c>
      <c r="Q74">
        <v>34.771026773489723</v>
      </c>
      <c r="R74">
        <v>0.34090851764665131</v>
      </c>
      <c r="S74">
        <v>0.8499003831572769</v>
      </c>
      <c r="T74">
        <v>1.0615877591745431</v>
      </c>
      <c r="U74">
        <v>1.624924123923404</v>
      </c>
      <c r="V74">
        <v>1.991128445671392</v>
      </c>
      <c r="W74" t="s">
        <v>246</v>
      </c>
      <c r="X74" t="s">
        <v>247</v>
      </c>
      <c r="Y74" t="s">
        <v>150</v>
      </c>
      <c r="Z74" t="s">
        <v>151</v>
      </c>
      <c r="AA74" t="s">
        <v>152</v>
      </c>
      <c r="AB74" t="s">
        <v>153</v>
      </c>
      <c r="AC74" t="s">
        <v>154</v>
      </c>
      <c r="AD74" t="s">
        <v>155</v>
      </c>
      <c r="AE74" t="s">
        <v>156</v>
      </c>
      <c r="AF74" t="s">
        <v>157</v>
      </c>
      <c r="AG74" t="s">
        <v>158</v>
      </c>
      <c r="AH74">
        <v>45.687843859758686</v>
      </c>
      <c r="AI74">
        <v>2.9260109443521309</v>
      </c>
      <c r="AJ74">
        <v>2.8532989335040049</v>
      </c>
      <c r="AK74">
        <v>2.916853168069224</v>
      </c>
      <c r="AL74">
        <v>26.445719367985919</v>
      </c>
      <c r="AM74">
        <v>2.2391129230649618</v>
      </c>
      <c r="AN74">
        <v>19.42137562023348</v>
      </c>
      <c r="AO74">
        <v>2.6278971966489588</v>
      </c>
      <c r="AP74">
        <v>2.333738056053333</v>
      </c>
      <c r="AQ74">
        <v>5.3399873762231387</v>
      </c>
      <c r="AR74">
        <v>7.2074707434954197</v>
      </c>
      <c r="AS74">
        <v>54.232495000000007</v>
      </c>
      <c r="AT74">
        <v>118.638265</v>
      </c>
      <c r="AU74">
        <v>207.05231300000011</v>
      </c>
      <c r="AV74">
        <v>157.34521100000001</v>
      </c>
      <c r="AW74">
        <v>2688.2053380000029</v>
      </c>
      <c r="AX74">
        <v>183.97313699999989</v>
      </c>
      <c r="AY74">
        <v>384.30583599999989</v>
      </c>
      <c r="AZ74">
        <v>624.99823099999958</v>
      </c>
      <c r="BA74">
        <v>725.62359099999912</v>
      </c>
      <c r="BB74">
        <v>589.7798819999997</v>
      </c>
      <c r="BC74">
        <v>41.908821000000003</v>
      </c>
      <c r="BD74">
        <v>104.56969700000001</v>
      </c>
      <c r="BE74">
        <v>129.33856399999999</v>
      </c>
      <c r="BF74">
        <v>199.96490299999999</v>
      </c>
      <c r="BG74">
        <v>241.01096000000001</v>
      </c>
      <c r="BH74">
        <v>1081.132748</v>
      </c>
      <c r="BI74">
        <v>21.825516</v>
      </c>
      <c r="BJ74">
        <v>492.29989700000021</v>
      </c>
      <c r="BK74">
        <v>17.861941999999999</v>
      </c>
      <c r="BL74">
        <v>77.203637000000001</v>
      </c>
      <c r="BM74">
        <v>4.600090999999999</v>
      </c>
      <c r="BN74">
        <v>32.414296999999991</v>
      </c>
      <c r="BO74">
        <v>667.07601300000022</v>
      </c>
      <c r="BP74">
        <v>356.73669700000022</v>
      </c>
      <c r="BQ74">
        <v>152.42504299999999</v>
      </c>
      <c r="BR74">
        <v>321.89774100000011</v>
      </c>
    </row>
    <row r="75">
      <c r="A75" t="s">
        <v>515</v>
      </c>
      <c r="B75">
        <v>2005</v>
      </c>
      <c r="C75" t="s">
        <v>519</v>
      </c>
      <c r="D75">
        <v>126</v>
      </c>
      <c r="E75" t="s">
        <v>50</v>
      </c>
      <c r="F75" t="s">
        <v>22</v>
      </c>
      <c r="G75" t="s">
        <v>537</v>
      </c>
      <c r="H75">
        <v>13.413103436005031</v>
      </c>
      <c r="I75">
        <v>20.98039406448811</v>
      </c>
      <c r="J75">
        <v>24.37318250132185</v>
      </c>
      <c r="K75">
        <v>30.655592502833279</v>
      </c>
      <c r="L75">
        <v>38.761735701529588</v>
      </c>
      <c r="M75">
        <v>41.242004709323183</v>
      </c>
      <c r="N75">
        <v>56.691295186335061</v>
      </c>
      <c r="O75">
        <v>45.088849520460698</v>
      </c>
      <c r="P75">
        <v>28.68730530404083</v>
      </c>
      <c r="Q75">
        <v>10.05847565656773</v>
      </c>
      <c r="R75">
        <v>11.78620272304018</v>
      </c>
      <c r="S75">
        <v>20.128181711628589</v>
      </c>
      <c r="T75">
        <v>23.213097200592198</v>
      </c>
      <c r="U75">
        <v>28.766895915543731</v>
      </c>
      <c r="V75">
        <v>36.909828401666907</v>
      </c>
      <c r="W75" t="s">
        <v>246</v>
      </c>
      <c r="X75" t="s">
        <v>247</v>
      </c>
      <c r="Y75" t="s">
        <v>150</v>
      </c>
      <c r="Z75" t="s">
        <v>151</v>
      </c>
      <c r="AA75" t="s">
        <v>152</v>
      </c>
      <c r="AB75" t="s">
        <v>153</v>
      </c>
      <c r="AC75" t="s">
        <v>154</v>
      </c>
      <c r="AD75" t="s">
        <v>155</v>
      </c>
      <c r="AE75" t="s">
        <v>156</v>
      </c>
      <c r="AF75" t="s">
        <v>157</v>
      </c>
      <c r="AG75" t="s">
        <v>158</v>
      </c>
      <c r="AH75">
        <v>23.07467328224061</v>
      </c>
      <c r="AI75">
        <v>2.4120166193545169</v>
      </c>
      <c r="AJ75">
        <v>23.516283942679792</v>
      </c>
      <c r="AK75">
        <v>32.550831830616552</v>
      </c>
      <c r="AL75">
        <v>11.0120086957648</v>
      </c>
      <c r="AM75">
        <v>19.1005336167824</v>
      </c>
      <c r="AN75">
        <v>16.003867209451681</v>
      </c>
      <c r="AO75">
        <v>18.218388043259552</v>
      </c>
      <c r="AP75">
        <v>50.579638617171803</v>
      </c>
      <c r="AQ75">
        <v>4.2990046522505034</v>
      </c>
      <c r="AR75">
        <v>10.269091145004641</v>
      </c>
      <c r="AS75">
        <v>1878.0609569999999</v>
      </c>
      <c r="AT75">
        <v>2935.1540390000018</v>
      </c>
      <c r="AU75">
        <v>3420.2622009999968</v>
      </c>
      <c r="AV75">
        <v>4299.3603160000002</v>
      </c>
      <c r="AW75">
        <v>5428.7608109999992</v>
      </c>
      <c r="AX75">
        <v>700.78186300000016</v>
      </c>
      <c r="AY75">
        <v>963.79237499999999</v>
      </c>
      <c r="AZ75">
        <v>764.75796800000012</v>
      </c>
      <c r="BA75">
        <v>487.39525300000003</v>
      </c>
      <c r="BB75">
        <v>170.82952100000011</v>
      </c>
      <c r="BC75">
        <v>1448.910292999999</v>
      </c>
      <c r="BD75">
        <v>2476.5230190000011</v>
      </c>
      <c r="BE75">
        <v>2860.6747430000019</v>
      </c>
      <c r="BF75">
        <v>3540.0850210000008</v>
      </c>
      <c r="BG75">
        <v>4547.8482680000016</v>
      </c>
      <c r="BH75">
        <v>548.34031899999945</v>
      </c>
      <c r="BI75">
        <v>17.991562000000009</v>
      </c>
      <c r="BJ75">
        <v>4079.3335659999989</v>
      </c>
      <c r="BK75">
        <v>199.3316209999997</v>
      </c>
      <c r="BL75">
        <v>32.147627</v>
      </c>
      <c r="BM75">
        <v>39.24062600000002</v>
      </c>
      <c r="BN75">
        <v>26.893311000000011</v>
      </c>
      <c r="BO75">
        <v>4674.7992740000018</v>
      </c>
      <c r="BP75">
        <v>7760.895507000002</v>
      </c>
      <c r="BQ75">
        <v>123.990064</v>
      </c>
      <c r="BR75">
        <v>458.63484700000049</v>
      </c>
    </row>
    <row r="76">
      <c r="A76" t="s">
        <v>515</v>
      </c>
      <c r="B76">
        <v>2005</v>
      </c>
      <c r="C76" t="s">
        <v>519</v>
      </c>
      <c r="D76">
        <v>127</v>
      </c>
      <c r="E76" t="s">
        <v>50</v>
      </c>
      <c r="F76" t="s">
        <v>19</v>
      </c>
      <c r="G76" t="s">
        <v>538</v>
      </c>
      <c r="H76">
        <v>82.120735890379265</v>
      </c>
      <c r="I76">
        <v>72.702145995375929</v>
      </c>
      <c r="J76">
        <v>67.660572710152806</v>
      </c>
      <c r="K76">
        <v>63.334937709222082</v>
      </c>
      <c r="L76">
        <v>25.002926534477009</v>
      </c>
      <c r="M76">
        <v>37.003546993533703</v>
      </c>
      <c r="N76">
        <v>10.582301516295271</v>
      </c>
      <c r="O76">
        <v>6.6035534648859588</v>
      </c>
      <c r="P76">
        <v>1.4830162580959261</v>
      </c>
      <c r="Q76">
        <v>0.87496802389330353</v>
      </c>
      <c r="R76">
        <v>83.520986127091916</v>
      </c>
      <c r="S76">
        <v>73.9549298458479</v>
      </c>
      <c r="T76">
        <v>69.837082121844489</v>
      </c>
      <c r="U76">
        <v>64.216712175029159</v>
      </c>
      <c r="V76">
        <v>54.379310955673823</v>
      </c>
      <c r="W76" t="s">
        <v>246</v>
      </c>
      <c r="X76" t="s">
        <v>247</v>
      </c>
      <c r="Y76" t="s">
        <v>150</v>
      </c>
      <c r="Z76" t="s">
        <v>151</v>
      </c>
      <c r="AA76" t="s">
        <v>152</v>
      </c>
      <c r="AB76" t="s">
        <v>153</v>
      </c>
      <c r="AC76" t="s">
        <v>154</v>
      </c>
      <c r="AD76" t="s">
        <v>155</v>
      </c>
      <c r="AE76" t="s">
        <v>156</v>
      </c>
      <c r="AF76" t="s">
        <v>157</v>
      </c>
      <c r="AG76" t="s">
        <v>158</v>
      </c>
      <c r="AH76">
        <v>4.6228559805745384</v>
      </c>
      <c r="AI76">
        <v>90.1254829240075</v>
      </c>
      <c r="AJ76">
        <v>68.685670673426984</v>
      </c>
      <c r="AK76">
        <v>60.425426457214193</v>
      </c>
      <c r="AL76">
        <v>38.483972312882948</v>
      </c>
      <c r="AM76">
        <v>74.359167363195624</v>
      </c>
      <c r="AN76">
        <v>45.571960067434382</v>
      </c>
      <c r="AO76">
        <v>73.931336673740716</v>
      </c>
      <c r="AP76">
        <v>34.067102403692203</v>
      </c>
      <c r="AQ76">
        <v>85.365700996934379</v>
      </c>
      <c r="AR76">
        <v>78.867322184886888</v>
      </c>
      <c r="AS76">
        <v>11498.289606999981</v>
      </c>
      <c r="AT76">
        <v>10171.019514999991</v>
      </c>
      <c r="AU76">
        <v>9474.1697599999861</v>
      </c>
      <c r="AV76">
        <v>8850.7089499999856</v>
      </c>
      <c r="AW76">
        <v>3496.237682000004</v>
      </c>
      <c r="AX76">
        <v>628.05503499999986</v>
      </c>
      <c r="AY76">
        <v>179.90665899999999</v>
      </c>
      <c r="AZ76">
        <v>111.555902</v>
      </c>
      <c r="BA76">
        <v>25.12833899999999</v>
      </c>
      <c r="BB76">
        <v>14.842987000000001</v>
      </c>
      <c r="BC76">
        <v>10267.46436699999</v>
      </c>
      <c r="BD76">
        <v>9099.2365209999807</v>
      </c>
      <c r="BE76">
        <v>8583.8657030000049</v>
      </c>
      <c r="BF76">
        <v>7902.577376999996</v>
      </c>
      <c r="BG76">
        <v>6677.7926239999842</v>
      </c>
      <c r="BH76">
        <v>109.50493299999999</v>
      </c>
      <c r="BI76">
        <v>672.25830899999823</v>
      </c>
      <c r="BJ76">
        <v>11898.866980999999</v>
      </c>
      <c r="BK76">
        <v>370.027355</v>
      </c>
      <c r="BL76">
        <v>112.347204</v>
      </c>
      <c r="BM76">
        <v>152.76538000000011</v>
      </c>
      <c r="BN76">
        <v>76.212739999999968</v>
      </c>
      <c r="BO76">
        <v>18909.312379000039</v>
      </c>
      <c r="BP76">
        <v>5222.6373250000033</v>
      </c>
      <c r="BQ76">
        <v>2444.1459220000011</v>
      </c>
      <c r="BR76">
        <v>3522.3469860000009</v>
      </c>
    </row>
    <row r="77">
      <c r="A77" t="s">
        <v>515</v>
      </c>
      <c r="B77">
        <v>2005</v>
      </c>
      <c r="C77" t="s">
        <v>519</v>
      </c>
      <c r="D77">
        <v>128</v>
      </c>
      <c r="E77" t="s">
        <v>172</v>
      </c>
      <c r="F77" t="s">
        <v>49</v>
      </c>
      <c r="G77" t="s">
        <v>540</v>
      </c>
      <c r="H77">
        <v>8.6725104384524876</v>
      </c>
      <c r="I77">
        <v>13.42347730704158</v>
      </c>
      <c r="J77">
        <v>18.685932610312751</v>
      </c>
      <c r="K77">
        <v>19.08648281863735</v>
      </c>
      <c r="L77">
        <v>53.144281507879903</v>
      </c>
      <c r="M77">
        <v>49.932125954385327</v>
      </c>
      <c r="N77">
        <v>69.073521010675094</v>
      </c>
      <c r="O77">
        <v>76.873893888390967</v>
      </c>
      <c r="P77">
        <v>61.395503721580234</v>
      </c>
      <c r="Q77">
        <v>39.039374834189907</v>
      </c>
      <c r="R77">
        <v>7.2644840535772959</v>
      </c>
      <c r="S77">
        <v>14.36397510977576</v>
      </c>
      <c r="T77">
        <v>15.27503814021787</v>
      </c>
      <c r="U77">
        <v>23.158970378210778</v>
      </c>
      <c r="V77">
        <v>22.857999081288689</v>
      </c>
      <c r="W77" t="s">
        <v>246</v>
      </c>
      <c r="X77" t="s">
        <v>247</v>
      </c>
      <c r="Y77" t="s">
        <v>150</v>
      </c>
      <c r="Z77" t="s">
        <v>151</v>
      </c>
      <c r="AA77" t="s">
        <v>152</v>
      </c>
      <c r="AB77" t="s">
        <v>153</v>
      </c>
      <c r="AC77" t="s">
        <v>154</v>
      </c>
      <c r="AD77" t="s">
        <v>155</v>
      </c>
      <c r="AE77" t="s">
        <v>156</v>
      </c>
      <c r="AF77" t="s">
        <v>157</v>
      </c>
      <c r="AG77" t="s">
        <v>158</v>
      </c>
      <c r="AH77">
        <v>63.189879120218848</v>
      </c>
      <c r="AI77">
        <v>39.209524493220123</v>
      </c>
      <c r="AJ77">
        <v>36.589924693147623</v>
      </c>
      <c r="AK77">
        <v>41.528479941332662</v>
      </c>
      <c r="AL77">
        <v>52.36359382114555</v>
      </c>
      <c r="AM77">
        <v>34.235635346492757</v>
      </c>
      <c r="AN77">
        <v>50.544681235389653</v>
      </c>
      <c r="AO77">
        <v>33.475223503815712</v>
      </c>
      <c r="AP77">
        <v>15.2002780596922</v>
      </c>
      <c r="AQ77">
        <v>51.667491945229258</v>
      </c>
      <c r="AR77">
        <v>66.345222460709181</v>
      </c>
      <c r="AS77"/>
      <c r="AT77"/>
      <c r="AU77"/>
      <c r="AV77"/>
      <c r="AW77"/>
      <c r="AX77"/>
      <c r="AY77"/>
      <c r="AZ77"/>
      <c r="BA77"/>
      <c r="BB77"/>
      <c r="BC77"/>
      <c r="BD77"/>
      <c r="BE77"/>
      <c r="BF77"/>
      <c r="BG77"/>
      <c r="BH77"/>
      <c r="BI77"/>
      <c r="BJ77"/>
      <c r="BK77"/>
      <c r="BL77"/>
      <c r="BM77"/>
      <c r="BN77"/>
      <c r="BO77"/>
      <c r="BP77"/>
      <c r="BQ77"/>
      <c r="BR77"/>
    </row>
    <row r="78">
      <c r="A78" t="s">
        <v>515</v>
      </c>
      <c r="B78">
        <v>2005</v>
      </c>
      <c r="C78" t="s">
        <v>519</v>
      </c>
      <c r="D78">
        <v>129</v>
      </c>
      <c r="E78" t="s">
        <v>172</v>
      </c>
      <c r="F78" t="s">
        <v>48</v>
      </c>
      <c r="G78" t="s">
        <v>182</v>
      </c>
      <c r="H78">
        <v>91.327489561547509</v>
      </c>
      <c r="I78">
        <v>86.576522692958392</v>
      </c>
      <c r="J78">
        <v>81.314067389687267</v>
      </c>
      <c r="K78">
        <v>80.913517181362664</v>
      </c>
      <c r="L78">
        <v>46.855718492120133</v>
      </c>
      <c r="M78">
        <v>50.067874045614673</v>
      </c>
      <c r="N78">
        <v>30.92647898932502</v>
      </c>
      <c r="O78">
        <v>23.126106111609111</v>
      </c>
      <c r="P78">
        <v>38.604496278419631</v>
      </c>
      <c r="Q78">
        <v>60.960625165809972</v>
      </c>
      <c r="R78">
        <v>92.735515946422666</v>
      </c>
      <c r="S78">
        <v>85.636024890224249</v>
      </c>
      <c r="T78">
        <v>84.724961859782113</v>
      </c>
      <c r="U78">
        <v>76.841029621789232</v>
      </c>
      <c r="V78">
        <v>77.142000918711346</v>
      </c>
      <c r="W78" t="s">
        <v>246</v>
      </c>
      <c r="X78" t="s">
        <v>247</v>
      </c>
      <c r="Y78" t="s">
        <v>150</v>
      </c>
      <c r="Z78" t="s">
        <v>151</v>
      </c>
      <c r="AA78" t="s">
        <v>152</v>
      </c>
      <c r="AB78" t="s">
        <v>153</v>
      </c>
      <c r="AC78" t="s">
        <v>154</v>
      </c>
      <c r="AD78" t="s">
        <v>155</v>
      </c>
      <c r="AE78" t="s">
        <v>156</v>
      </c>
      <c r="AF78" t="s">
        <v>157</v>
      </c>
      <c r="AG78" t="s">
        <v>158</v>
      </c>
      <c r="AH78">
        <v>36.810120879781202</v>
      </c>
      <c r="AI78">
        <v>60.790475506779899</v>
      </c>
      <c r="AJ78">
        <v>63.410075306852427</v>
      </c>
      <c r="AK78">
        <v>58.47152005866738</v>
      </c>
      <c r="AL78">
        <v>47.636406178854408</v>
      </c>
      <c r="AM78">
        <v>65.764364653507286</v>
      </c>
      <c r="AN78">
        <v>49.455318764610389</v>
      </c>
      <c r="AO78">
        <v>66.524776496184302</v>
      </c>
      <c r="AP78">
        <v>84.799721940307734</v>
      </c>
      <c r="AQ78">
        <v>48.332508054770749</v>
      </c>
      <c r="AR78">
        <v>33.654777539290762</v>
      </c>
      <c r="AS78"/>
      <c r="AT78"/>
      <c r="AU78"/>
      <c r="AV78"/>
      <c r="AW78"/>
      <c r="AX78"/>
      <c r="AY78"/>
      <c r="AZ78"/>
      <c r="BA78"/>
      <c r="BB78"/>
      <c r="BC78"/>
      <c r="BD78"/>
      <c r="BE78"/>
      <c r="BF78"/>
      <c r="BG78"/>
      <c r="BH78"/>
      <c r="BI78"/>
      <c r="BJ78"/>
      <c r="BK78"/>
      <c r="BL78"/>
      <c r="BM78"/>
      <c r="BN78"/>
      <c r="BO78"/>
      <c r="BP78"/>
      <c r="BQ78"/>
      <c r="BR78"/>
    </row>
    <row r="79">
      <c r="A79" t="s">
        <v>515</v>
      </c>
      <c r="B79">
        <v>2005</v>
      </c>
      <c r="C79" t="s">
        <v>519</v>
      </c>
      <c r="D79">
        <v>130</v>
      </c>
      <c r="E79" t="s">
        <v>47</v>
      </c>
      <c r="F79" t="s">
        <v>42</v>
      </c>
      <c r="G79" t="s">
        <v>182</v>
      </c>
      <c r="H79">
        <v>3.0556796826556729</v>
      </c>
      <c r="I79">
        <v>4.2004553316802529</v>
      </c>
      <c r="J79">
        <v>5.8239248777044716</v>
      </c>
      <c r="K79">
        <v>2.102052654075262</v>
      </c>
      <c r="L79">
        <v>39.267820227806091</v>
      </c>
      <c r="M79">
        <v>22.499953186641829</v>
      </c>
      <c r="N79">
        <v>28.560021323953649</v>
      </c>
      <c r="O79">
        <v>47.061501359723962</v>
      </c>
      <c r="P79">
        <v>67.449640068596864</v>
      </c>
      <c r="Q79">
        <v>86.63138837868442</v>
      </c>
      <c r="R79">
        <v>2.891797644240671</v>
      </c>
      <c r="S79">
        <v>4.4421456711937504</v>
      </c>
      <c r="T79">
        <v>5.3728312531946676</v>
      </c>
      <c r="U79">
        <v>2.5655473627029668</v>
      </c>
      <c r="V79">
        <v>6.3927393650736857</v>
      </c>
      <c r="W79" t="s">
        <v>246</v>
      </c>
      <c r="X79" t="s">
        <v>247</v>
      </c>
      <c r="Y79" t="s">
        <v>150</v>
      </c>
      <c r="Z79" t="s">
        <v>151</v>
      </c>
      <c r="AA79" t="s">
        <v>152</v>
      </c>
      <c r="AB79" t="s">
        <v>153</v>
      </c>
      <c r="AC79" t="s">
        <v>154</v>
      </c>
      <c r="AD79" t="s">
        <v>155</v>
      </c>
      <c r="AE79" t="s">
        <v>156</v>
      </c>
      <c r="AF79" t="s">
        <v>157</v>
      </c>
      <c r="AG79" t="s">
        <v>158</v>
      </c>
      <c r="AH79">
        <v>71.656071017189973</v>
      </c>
      <c r="AI79">
        <v>69.677546245881885</v>
      </c>
      <c r="AJ79">
        <v>14.183476175935359</v>
      </c>
      <c r="AK79">
        <v>5.6809720240388462</v>
      </c>
      <c r="AL79">
        <v>79.136605171683499</v>
      </c>
      <c r="AM79">
        <v>13.867983807000281</v>
      </c>
      <c r="AN79">
        <v>66.752057338963127</v>
      </c>
      <c r="AO79">
        <v>17.729132721469512</v>
      </c>
      <c r="AP79">
        <v>4.3126671439607831</v>
      </c>
      <c r="AQ79">
        <v>61.602003214808413</v>
      </c>
      <c r="AR79">
        <v>36.818336696558717</v>
      </c>
      <c r="AS79"/>
      <c r="AT79"/>
      <c r="AU79"/>
      <c r="AV79"/>
      <c r="AW79"/>
      <c r="AX79"/>
      <c r="AY79"/>
      <c r="AZ79"/>
      <c r="BA79"/>
      <c r="BB79"/>
      <c r="BC79"/>
      <c r="BD79"/>
      <c r="BE79"/>
      <c r="BF79"/>
      <c r="BG79"/>
      <c r="BH79"/>
      <c r="BI79"/>
      <c r="BJ79"/>
      <c r="BK79"/>
      <c r="BL79"/>
      <c r="BM79"/>
      <c r="BN79"/>
      <c r="BO79"/>
      <c r="BP79"/>
      <c r="BQ79"/>
      <c r="BR79"/>
    </row>
    <row r="80">
      <c r="A80" t="s">
        <v>515</v>
      </c>
      <c r="B80">
        <v>2005</v>
      </c>
      <c r="C80" t="s">
        <v>519</v>
      </c>
      <c r="D80">
        <v>135</v>
      </c>
      <c r="E80" t="s">
        <v>45</v>
      </c>
      <c r="F80" t="s">
        <v>44</v>
      </c>
      <c r="G80" t="s">
        <v>541</v>
      </c>
      <c r="H80">
        <v>0</v>
      </c>
      <c r="I80">
        <v>0</v>
      </c>
      <c r="J80">
        <v>0</v>
      </c>
      <c r="K80">
        <v>0</v>
      </c>
      <c r="L80">
        <v>0.83805298872690803</v>
      </c>
      <c r="M80">
        <v>0</v>
      </c>
      <c r="N80">
        <v>0.0082528308857221996</v>
      </c>
      <c r="O80">
        <v>0.017950718342581801</v>
      </c>
      <c r="P80">
        <v>0.83674220885809558</v>
      </c>
      <c r="Q80">
        <v>5.9995681245032024</v>
      </c>
      <c r="R80">
        <v>0</v>
      </c>
      <c r="S80">
        <v>0</v>
      </c>
      <c r="T80">
        <v>0</v>
      </c>
      <c r="U80">
        <v>0</v>
      </c>
      <c r="V80">
        <v>0.0061513250156909</v>
      </c>
      <c r="W80" t="s">
        <v>246</v>
      </c>
      <c r="X80" t="s">
        <v>247</v>
      </c>
      <c r="Y80" t="s">
        <v>150</v>
      </c>
      <c r="Z80" t="s">
        <v>151</v>
      </c>
      <c r="AA80" t="s">
        <v>152</v>
      </c>
      <c r="AB80" t="s">
        <v>153</v>
      </c>
      <c r="AC80" t="s">
        <v>154</v>
      </c>
      <c r="AD80" t="s">
        <v>155</v>
      </c>
      <c r="AE80" t="s">
        <v>156</v>
      </c>
      <c r="AF80" t="s">
        <v>157</v>
      </c>
      <c r="AG80" t="s">
        <v>158</v>
      </c>
      <c r="AH80">
        <v>2.1730407202886219</v>
      </c>
      <c r="AI80">
        <v>0</v>
      </c>
      <c r="AJ80">
        <v>0.065768194055460194</v>
      </c>
      <c r="AK80">
        <v>0</v>
      </c>
      <c r="AL80">
        <v>0.0478220215133877</v>
      </c>
      <c r="AM80">
        <v>0</v>
      </c>
      <c r="AN80">
        <v>0.8222124071641348</v>
      </c>
      <c r="AO80">
        <v>0.1793500538467821</v>
      </c>
      <c r="AP80">
        <v>0</v>
      </c>
      <c r="AQ80">
        <v>0.23997341062726521</v>
      </c>
      <c r="AR80">
        <v>0</v>
      </c>
      <c r="AS80"/>
      <c r="AT80"/>
      <c r="AU80"/>
      <c r="AV80"/>
      <c r="AW80"/>
      <c r="AX80"/>
      <c r="AY80"/>
      <c r="AZ80"/>
      <c r="BA80"/>
      <c r="BB80"/>
      <c r="BC80"/>
      <c r="BD80"/>
      <c r="BE80"/>
      <c r="BF80"/>
      <c r="BG80"/>
      <c r="BH80"/>
      <c r="BI80"/>
      <c r="BJ80"/>
      <c r="BK80"/>
      <c r="BL80"/>
      <c r="BM80"/>
      <c r="BN80"/>
      <c r="BO80"/>
      <c r="BP80"/>
      <c r="BQ80"/>
      <c r="BR80"/>
    </row>
    <row r="81">
      <c r="A81" t="s">
        <v>515</v>
      </c>
      <c r="B81">
        <v>2005</v>
      </c>
      <c r="C81" t="s">
        <v>519</v>
      </c>
      <c r="D81">
        <v>136</v>
      </c>
      <c r="E81" t="s">
        <v>45</v>
      </c>
      <c r="F81" t="s">
        <v>43</v>
      </c>
      <c r="G81" t="s">
        <v>542</v>
      </c>
      <c r="H81">
        <v>0</v>
      </c>
      <c r="I81">
        <v>0.029413755060330601</v>
      </c>
      <c r="J81">
        <v>0</v>
      </c>
      <c r="K81">
        <v>0</v>
      </c>
      <c r="L81">
        <v>1.096594117802087</v>
      </c>
      <c r="M81">
        <v>0.13266686618571291</v>
      </c>
      <c r="N81">
        <v>0</v>
      </c>
      <c r="O81">
        <v>0.35865913836395008</v>
      </c>
      <c r="P81">
        <v>0.53690180975310131</v>
      </c>
      <c r="Q81">
        <v>8.0104432191137978</v>
      </c>
      <c r="R81">
        <v>0</v>
      </c>
      <c r="S81">
        <v>0.033444900186375498</v>
      </c>
      <c r="T81">
        <v>0</v>
      </c>
      <c r="U81">
        <v>0</v>
      </c>
      <c r="V81">
        <v>0</v>
      </c>
      <c r="W81" t="s">
        <v>246</v>
      </c>
      <c r="X81" t="s">
        <v>247</v>
      </c>
      <c r="Y81" t="s">
        <v>150</v>
      </c>
      <c r="Z81" t="s">
        <v>151</v>
      </c>
      <c r="AA81" t="s">
        <v>152</v>
      </c>
      <c r="AB81" t="s">
        <v>153</v>
      </c>
      <c r="AC81" t="s">
        <v>154</v>
      </c>
      <c r="AD81" t="s">
        <v>155</v>
      </c>
      <c r="AE81" t="s">
        <v>156</v>
      </c>
      <c r="AF81" t="s">
        <v>157</v>
      </c>
      <c r="AG81" t="s">
        <v>158</v>
      </c>
      <c r="AH81">
        <v>3.530469565364466</v>
      </c>
      <c r="AI81">
        <v>0</v>
      </c>
      <c r="AJ81">
        <v>0.067976737263337403</v>
      </c>
      <c r="AK81">
        <v>0</v>
      </c>
      <c r="AL81">
        <v>1.227670639371059</v>
      </c>
      <c r="AM81">
        <v>0</v>
      </c>
      <c r="AN81">
        <v>0.29381233115380567</v>
      </c>
      <c r="AO81">
        <v>0.15769562748229229</v>
      </c>
      <c r="AP81">
        <v>0.041516789111714997</v>
      </c>
      <c r="AQ81">
        <v>0</v>
      </c>
      <c r="AR81">
        <v>0.25003493778230168</v>
      </c>
      <c r="AS81"/>
      <c r="AT81"/>
      <c r="AU81"/>
      <c r="AV81"/>
      <c r="AW81"/>
      <c r="AX81"/>
      <c r="AY81"/>
      <c r="AZ81"/>
      <c r="BA81"/>
      <c r="BB81"/>
      <c r="BC81"/>
      <c r="BD81"/>
      <c r="BE81"/>
      <c r="BF81"/>
      <c r="BG81"/>
      <c r="BH81"/>
      <c r="BI81"/>
      <c r="BJ81"/>
      <c r="BK81"/>
      <c r="BL81"/>
      <c r="BM81"/>
      <c r="BN81"/>
      <c r="BO81"/>
      <c r="BP81"/>
      <c r="BQ81"/>
      <c r="BR81"/>
    </row>
    <row r="82">
      <c r="A82" t="s">
        <v>515</v>
      </c>
      <c r="B82">
        <v>2005</v>
      </c>
      <c r="C82" t="s">
        <v>519</v>
      </c>
      <c r="D82">
        <v>137</v>
      </c>
      <c r="E82" t="s">
        <v>45</v>
      </c>
      <c r="F82" t="s">
        <v>42</v>
      </c>
      <c r="G82" t="s">
        <v>543</v>
      </c>
      <c r="H82">
        <v>4.4661606736156942</v>
      </c>
      <c r="I82">
        <v>6.288046185075638</v>
      </c>
      <c r="J82">
        <v>7.96624478852533</v>
      </c>
      <c r="K82">
        <v>6.0094697879446368</v>
      </c>
      <c r="L82">
        <v>34.300690657464401</v>
      </c>
      <c r="M82">
        <v>21.621781430957402</v>
      </c>
      <c r="N82">
        <v>32.718150466483912</v>
      </c>
      <c r="O82">
        <v>47.930987157946767</v>
      </c>
      <c r="P82">
        <v>68.456034419252148</v>
      </c>
      <c r="Q82">
        <v>75.056544975922051</v>
      </c>
      <c r="R82">
        <v>4.6928111498679046</v>
      </c>
      <c r="S82">
        <v>5.883443542337143</v>
      </c>
      <c r="T82">
        <v>6.9498206775633067</v>
      </c>
      <c r="U82">
        <v>7.0163919094271154</v>
      </c>
      <c r="V82">
        <v>8.7047093176435766</v>
      </c>
      <c r="W82" t="s">
        <v>246</v>
      </c>
      <c r="X82" t="s">
        <v>247</v>
      </c>
      <c r="Y82" t="s">
        <v>150</v>
      </c>
      <c r="Z82" t="s">
        <v>151</v>
      </c>
      <c r="AA82" t="s">
        <v>152</v>
      </c>
      <c r="AB82" t="s">
        <v>153</v>
      </c>
      <c r="AC82" t="s">
        <v>154</v>
      </c>
      <c r="AD82" t="s">
        <v>155</v>
      </c>
      <c r="AE82" t="s">
        <v>156</v>
      </c>
      <c r="AF82" t="s">
        <v>157</v>
      </c>
      <c r="AG82" t="s">
        <v>158</v>
      </c>
      <c r="AH82">
        <v>66.598960451531752</v>
      </c>
      <c r="AI82">
        <v>7.4625004566379802</v>
      </c>
      <c r="AJ82">
        <v>7.6643004525744276</v>
      </c>
      <c r="AK82">
        <v>7.0237417121692554</v>
      </c>
      <c r="AL82">
        <v>49.228526330467822</v>
      </c>
      <c r="AM82">
        <v>6.5402990200219708</v>
      </c>
      <c r="AN82">
        <v>37.308147984795987</v>
      </c>
      <c r="AO82">
        <v>7.5132296016706501</v>
      </c>
      <c r="AP82">
        <v>15.31174219002428</v>
      </c>
      <c r="AQ82">
        <v>10.095320940187859</v>
      </c>
      <c r="AR82">
        <v>10.613551732326179</v>
      </c>
      <c r="AS82"/>
      <c r="AT82"/>
      <c r="AU82"/>
      <c r="AV82"/>
      <c r="AW82"/>
      <c r="AX82"/>
      <c r="AY82"/>
      <c r="AZ82"/>
      <c r="BA82"/>
      <c r="BB82"/>
      <c r="BC82"/>
      <c r="BD82"/>
      <c r="BE82"/>
      <c r="BF82"/>
      <c r="BG82"/>
      <c r="BH82"/>
      <c r="BI82"/>
      <c r="BJ82"/>
      <c r="BK82"/>
      <c r="BL82"/>
      <c r="BM82"/>
      <c r="BN82"/>
      <c r="BO82"/>
      <c r="BP82"/>
      <c r="BQ82"/>
      <c r="BR82"/>
    </row>
    <row r="83">
      <c r="A83" t="s">
        <v>515</v>
      </c>
      <c r="B83">
        <v>2005</v>
      </c>
      <c r="C83" t="s">
        <v>519</v>
      </c>
      <c r="D83">
        <v>138</v>
      </c>
      <c r="E83" t="s">
        <v>45</v>
      </c>
      <c r="F83" t="s">
        <v>41</v>
      </c>
      <c r="G83" t="s">
        <v>182</v>
      </c>
      <c r="H83">
        <v>13.413103436004819</v>
      </c>
      <c r="I83">
        <v>20.980394064487822</v>
      </c>
      <c r="J83">
        <v>24.41205437493975</v>
      </c>
      <c r="K83">
        <v>30.729811949988999</v>
      </c>
      <c r="L83">
        <v>38.785788002652168</v>
      </c>
      <c r="M83">
        <v>41.263953143022079</v>
      </c>
      <c r="N83">
        <v>56.691295186335033</v>
      </c>
      <c r="O83">
        <v>45.111892463953303</v>
      </c>
      <c r="P83">
        <v>28.691111473496719</v>
      </c>
      <c r="Q83">
        <v>10.05940495409059</v>
      </c>
      <c r="R83">
        <v>11.78620272304021</v>
      </c>
      <c r="S83">
        <v>20.12818171162834</v>
      </c>
      <c r="T83">
        <v>23.258801790713321</v>
      </c>
      <c r="U83">
        <v>28.766895915543682</v>
      </c>
      <c r="V83">
        <v>36.984004593391703</v>
      </c>
      <c r="W83" t="s">
        <v>246</v>
      </c>
      <c r="X83" t="s">
        <v>247</v>
      </c>
      <c r="Y83" t="s">
        <v>150</v>
      </c>
      <c r="Z83" t="s">
        <v>151</v>
      </c>
      <c r="AA83" t="s">
        <v>152</v>
      </c>
      <c r="AB83" t="s">
        <v>153</v>
      </c>
      <c r="AC83" t="s">
        <v>154</v>
      </c>
      <c r="AD83" t="s">
        <v>155</v>
      </c>
      <c r="AE83" t="s">
        <v>156</v>
      </c>
      <c r="AF83" t="s">
        <v>157</v>
      </c>
      <c r="AG83" t="s">
        <v>158</v>
      </c>
      <c r="AH83">
        <v>23.086998021662129</v>
      </c>
      <c r="AI83">
        <v>2.4120166193546102</v>
      </c>
      <c r="AJ83">
        <v>23.53973009726128</v>
      </c>
      <c r="AK83">
        <v>32.550831830616353</v>
      </c>
      <c r="AL83">
        <v>11.012008695765029</v>
      </c>
      <c r="AM83">
        <v>19.100533616782581</v>
      </c>
      <c r="AN83">
        <v>16.060918413406931</v>
      </c>
      <c r="AO83">
        <v>18.265749100264891</v>
      </c>
      <c r="AP83">
        <v>50.597516143826027</v>
      </c>
      <c r="AQ83">
        <v>4.3290280003044996</v>
      </c>
      <c r="AR83">
        <v>10.269091145004341</v>
      </c>
      <c r="AS83"/>
      <c r="AT83"/>
      <c r="AU83"/>
      <c r="AV83"/>
      <c r="AW83"/>
      <c r="AX83"/>
      <c r="AY83"/>
      <c r="AZ83"/>
      <c r="BA83"/>
      <c r="BB83"/>
      <c r="BC83"/>
      <c r="BD83"/>
      <c r="BE83"/>
      <c r="BF83"/>
      <c r="BG83"/>
      <c r="BH83"/>
      <c r="BI83"/>
      <c r="BJ83"/>
      <c r="BK83"/>
      <c r="BL83"/>
      <c r="BM83"/>
      <c r="BN83"/>
      <c r="BO83"/>
      <c r="BP83"/>
      <c r="BQ83"/>
      <c r="BR83"/>
    </row>
    <row r="84">
      <c r="A84" t="s">
        <v>515</v>
      </c>
      <c r="B84">
        <v>2005</v>
      </c>
      <c r="C84" t="s">
        <v>519</v>
      </c>
      <c r="D84">
        <v>139</v>
      </c>
      <c r="E84" t="s">
        <v>45</v>
      </c>
      <c r="F84" t="s">
        <v>19</v>
      </c>
      <c r="G84" t="s">
        <v>182</v>
      </c>
      <c r="H84">
        <v>82.120735890379265</v>
      </c>
      <c r="I84">
        <v>72.702145995375929</v>
      </c>
      <c r="J84">
        <v>67.621700836534714</v>
      </c>
      <c r="K84">
        <v>63.260718262066248</v>
      </c>
      <c r="L84">
        <v>24.978874233355171</v>
      </c>
      <c r="M84">
        <v>36.981598559834701</v>
      </c>
      <c r="N84">
        <v>10.582301516295271</v>
      </c>
      <c r="O84">
        <v>6.5805105213932347</v>
      </c>
      <c r="P84">
        <v>1.479210088639938</v>
      </c>
      <c r="Q84">
        <v>0.87403872637038038</v>
      </c>
      <c r="R84">
        <v>83.520986127091916</v>
      </c>
      <c r="S84">
        <v>73.9549298458479</v>
      </c>
      <c r="T84">
        <v>69.791377531723469</v>
      </c>
      <c r="U84">
        <v>64.216712175029159</v>
      </c>
      <c r="V84">
        <v>54.305134763949113</v>
      </c>
      <c r="W84" t="s">
        <v>246</v>
      </c>
      <c r="X84" t="s">
        <v>247</v>
      </c>
      <c r="Y84" t="s">
        <v>150</v>
      </c>
      <c r="Z84" t="s">
        <v>151</v>
      </c>
      <c r="AA84" t="s">
        <v>152</v>
      </c>
      <c r="AB84" t="s">
        <v>153</v>
      </c>
      <c r="AC84" t="s">
        <v>154</v>
      </c>
      <c r="AD84" t="s">
        <v>155</v>
      </c>
      <c r="AE84" t="s">
        <v>156</v>
      </c>
      <c r="AF84" t="s">
        <v>157</v>
      </c>
      <c r="AG84" t="s">
        <v>158</v>
      </c>
      <c r="AH84">
        <v>4.6105312411528976</v>
      </c>
      <c r="AI84">
        <v>90.1254829240075</v>
      </c>
      <c r="AJ84">
        <v>68.66222451884542</v>
      </c>
      <c r="AK84">
        <v>60.425426457214193</v>
      </c>
      <c r="AL84">
        <v>38.483972312882948</v>
      </c>
      <c r="AM84">
        <v>74.359167363195624</v>
      </c>
      <c r="AN84">
        <v>45.51490886347888</v>
      </c>
      <c r="AO84">
        <v>73.883975616735242</v>
      </c>
      <c r="AP84">
        <v>34.049224877037886</v>
      </c>
      <c r="AQ84">
        <v>85.335677648880505</v>
      </c>
      <c r="AR84">
        <v>78.867322184886888</v>
      </c>
      <c r="AS84"/>
      <c r="AT84"/>
      <c r="AU84"/>
      <c r="AV84"/>
      <c r="AW84"/>
      <c r="AX84"/>
      <c r="AY84"/>
      <c r="AZ84"/>
      <c r="BA84"/>
      <c r="BB84"/>
      <c r="BC84"/>
      <c r="BD84"/>
      <c r="BE84"/>
      <c r="BF84"/>
      <c r="BG84"/>
      <c r="BH84"/>
      <c r="BI84"/>
      <c r="BJ84"/>
      <c r="BK84"/>
      <c r="BL84"/>
      <c r="BM84"/>
      <c r="BN84"/>
      <c r="BO84"/>
      <c r="BP84"/>
      <c r="BQ84"/>
      <c r="BR84"/>
    </row>
    <row r="85">
      <c r="A85" t="s">
        <v>515</v>
      </c>
      <c r="B85">
        <v>2005</v>
      </c>
      <c r="C85" t="s">
        <v>519</v>
      </c>
      <c r="D85">
        <v>148</v>
      </c>
      <c r="E85" t="s">
        <v>108</v>
      </c>
      <c r="F85" t="s">
        <v>49</v>
      </c>
      <c r="G85" t="s">
        <v>182</v>
      </c>
      <c r="H85">
        <v>0.38732825061738102</v>
      </c>
      <c r="I85">
        <v>0.84802280144559405</v>
      </c>
      <c r="J85">
        <v>1.4778318229331131</v>
      </c>
      <c r="K85">
        <v>1.124629803012152</v>
      </c>
      <c r="L85">
        <v>19.205886200770031</v>
      </c>
      <c r="M85">
        <v>10.83284158103671</v>
      </c>
      <c r="N85">
        <v>22.605279057646879</v>
      </c>
      <c r="O85">
        <v>36.867681236154212</v>
      </c>
      <c r="P85">
        <v>42.714710923087232</v>
      </c>
      <c r="Q85">
        <v>34.729563321867289</v>
      </c>
      <c r="R85">
        <v>0.34090851764665131</v>
      </c>
      <c r="S85">
        <v>0.8499003831572769</v>
      </c>
      <c r="T85">
        <v>1.051591073516003</v>
      </c>
      <c r="U85">
        <v>1.6249241239234029</v>
      </c>
      <c r="V85">
        <v>1.9599489530941709</v>
      </c>
      <c r="W85" t="s">
        <v>246</v>
      </c>
      <c r="X85" t="s">
        <v>247</v>
      </c>
      <c r="Y85" t="s">
        <v>150</v>
      </c>
      <c r="Z85" t="s">
        <v>151</v>
      </c>
      <c r="AA85" t="s">
        <v>152</v>
      </c>
      <c r="AB85" t="s">
        <v>153</v>
      </c>
      <c r="AC85" t="s">
        <v>154</v>
      </c>
      <c r="AD85" t="s">
        <v>155</v>
      </c>
      <c r="AE85" t="s">
        <v>156</v>
      </c>
      <c r="AF85" t="s">
        <v>157</v>
      </c>
      <c r="AG85" t="s">
        <v>158</v>
      </c>
      <c r="AH85">
        <v>45.519376834717427</v>
      </c>
      <c r="AI85">
        <v>2.9260109443521318</v>
      </c>
      <c r="AJ85">
        <v>2.840808802417393</v>
      </c>
      <c r="AK85">
        <v>2.916853168069224</v>
      </c>
      <c r="AL85">
        <v>26.445719367985919</v>
      </c>
      <c r="AM85">
        <v>2.2391129230649618</v>
      </c>
      <c r="AN85">
        <v>19.358099102968051</v>
      </c>
      <c r="AO85">
        <v>2.606452677450946</v>
      </c>
      <c r="AP85">
        <v>2.3257613466477358</v>
      </c>
      <c r="AQ85">
        <v>5.3218157794855028</v>
      </c>
      <c r="AR85">
        <v>7.2074707434954206</v>
      </c>
      <c r="AS85"/>
      <c r="AT85"/>
      <c r="AU85"/>
      <c r="AV85"/>
      <c r="AW85"/>
      <c r="AX85"/>
      <c r="AY85"/>
      <c r="AZ85"/>
      <c r="BA85"/>
      <c r="BB85"/>
      <c r="BC85"/>
      <c r="BD85"/>
      <c r="BE85"/>
      <c r="BF85"/>
      <c r="BG85"/>
      <c r="BH85"/>
      <c r="BI85"/>
      <c r="BJ85"/>
      <c r="BK85"/>
      <c r="BL85"/>
      <c r="BM85"/>
      <c r="BN85"/>
      <c r="BO85"/>
      <c r="BP85"/>
      <c r="BQ85"/>
      <c r="BR85"/>
    </row>
    <row r="86">
      <c r="A86" t="s">
        <v>515</v>
      </c>
      <c r="B86">
        <v>2005</v>
      </c>
      <c r="C86" t="s">
        <v>519</v>
      </c>
      <c r="D86">
        <v>149</v>
      </c>
      <c r="E86" t="s">
        <v>108</v>
      </c>
      <c r="F86" t="s">
        <v>48</v>
      </c>
      <c r="G86" t="s">
        <v>182</v>
      </c>
      <c r="H86">
        <v>4.0788324229983131</v>
      </c>
      <c r="I86">
        <v>5.4694371386903731</v>
      </c>
      <c r="J86">
        <v>6.4309616729692474</v>
      </c>
      <c r="K86">
        <v>4.7676543527359474</v>
      </c>
      <c r="L86">
        <v>16.933253619799959</v>
      </c>
      <c r="M86">
        <v>10.86229231118506</v>
      </c>
      <c r="N86">
        <v>10.121124239722789</v>
      </c>
      <c r="O86">
        <v>11.09096814575485</v>
      </c>
      <c r="P86">
        <v>26.858316959853902</v>
      </c>
      <c r="Q86">
        <v>54.230783685154407</v>
      </c>
      <c r="R86">
        <v>4.3519026322212513</v>
      </c>
      <c r="S86">
        <v>5.0669880593662429</v>
      </c>
      <c r="T86">
        <v>5.8327850168274544</v>
      </c>
      <c r="U86">
        <v>5.3914677855037123</v>
      </c>
      <c r="V86">
        <v>6.6145065192510222</v>
      </c>
      <c r="W86" t="s">
        <v>246</v>
      </c>
      <c r="X86" t="s">
        <v>247</v>
      </c>
      <c r="Y86" t="s">
        <v>150</v>
      </c>
      <c r="Z86" t="s">
        <v>151</v>
      </c>
      <c r="AA86" t="s">
        <v>152</v>
      </c>
      <c r="AB86" t="s">
        <v>153</v>
      </c>
      <c r="AC86" t="s">
        <v>154</v>
      </c>
      <c r="AD86" t="s">
        <v>155</v>
      </c>
      <c r="AE86" t="s">
        <v>156</v>
      </c>
      <c r="AF86" t="s">
        <v>157</v>
      </c>
      <c r="AG86" t="s">
        <v>158</v>
      </c>
      <c r="AH86">
        <v>26.516489459814899</v>
      </c>
      <c r="AI86">
        <v>4.5364895122858488</v>
      </c>
      <c r="AJ86">
        <v>4.9231011433973029</v>
      </c>
      <c r="AK86">
        <v>4.106888544100034</v>
      </c>
      <c r="AL86">
        <v>24.058299623366331</v>
      </c>
      <c r="AM86">
        <v>4.3011860969570126</v>
      </c>
      <c r="AN86">
        <v>18.940884350535629</v>
      </c>
      <c r="AO86">
        <v>5.1797617361849984</v>
      </c>
      <c r="AP86">
        <v>12.9750202411256</v>
      </c>
      <c r="AQ86">
        <v>4.9783083007136248</v>
      </c>
      <c r="AR86">
        <v>3.6561159266130541</v>
      </c>
      <c r="AS86"/>
      <c r="AT86"/>
      <c r="AU86"/>
      <c r="AV86"/>
      <c r="AW86"/>
      <c r="AX86"/>
      <c r="AY86"/>
      <c r="AZ86"/>
      <c r="BA86"/>
      <c r="BB86"/>
      <c r="BC86"/>
      <c r="BD86"/>
      <c r="BE86"/>
      <c r="BF86"/>
      <c r="BG86"/>
      <c r="BH86"/>
      <c r="BI86"/>
      <c r="BJ86"/>
      <c r="BK86"/>
      <c r="BL86"/>
      <c r="BM86"/>
      <c r="BN86"/>
      <c r="BO86"/>
      <c r="BP86"/>
      <c r="BQ86"/>
      <c r="BR86"/>
    </row>
    <row r="87">
      <c r="A87" t="s">
        <v>515</v>
      </c>
      <c r="B87">
        <v>2005</v>
      </c>
      <c r="C87" t="s">
        <v>519</v>
      </c>
      <c r="D87">
        <v>150</v>
      </c>
      <c r="E87" t="s">
        <v>108</v>
      </c>
      <c r="F87" t="s">
        <v>110</v>
      </c>
      <c r="G87" t="s">
        <v>182</v>
      </c>
      <c r="H87">
        <v>95.533839326384211</v>
      </c>
      <c r="I87">
        <v>93.682540059863925</v>
      </c>
      <c r="J87">
        <v>92.091206504097613</v>
      </c>
      <c r="K87">
        <v>94.107715844251842</v>
      </c>
      <c r="L87">
        <v>63.860860179430787</v>
      </c>
      <c r="M87">
        <v>78.304866107778139</v>
      </c>
      <c r="N87">
        <v>67.273596702630257</v>
      </c>
      <c r="O87">
        <v>52.041350618090853</v>
      </c>
      <c r="P87">
        <v>30.426972117058771</v>
      </c>
      <c r="Q87">
        <v>11.039652992978249</v>
      </c>
      <c r="R87">
        <v>95.307188850132079</v>
      </c>
      <c r="S87">
        <v>94.083111557476357</v>
      </c>
      <c r="T87">
        <v>93.115623909656549</v>
      </c>
      <c r="U87">
        <v>92.983608090572815</v>
      </c>
      <c r="V87">
        <v>91.42554452765485</v>
      </c>
      <c r="W87" t="s">
        <v>246</v>
      </c>
      <c r="X87" t="s">
        <v>247</v>
      </c>
      <c r="Y87" t="s">
        <v>150</v>
      </c>
      <c r="Z87" t="s">
        <v>151</v>
      </c>
      <c r="AA87" t="s">
        <v>152</v>
      </c>
      <c r="AB87" t="s">
        <v>153</v>
      </c>
      <c r="AC87" t="s">
        <v>154</v>
      </c>
      <c r="AD87" t="s">
        <v>155</v>
      </c>
      <c r="AE87" t="s">
        <v>156</v>
      </c>
      <c r="AF87" t="s">
        <v>157</v>
      </c>
      <c r="AG87" t="s">
        <v>158</v>
      </c>
      <c r="AH87">
        <v>27.964133705467539</v>
      </c>
      <c r="AI87">
        <v>92.537499543362074</v>
      </c>
      <c r="AJ87">
        <v>92.236090054185141</v>
      </c>
      <c r="AK87">
        <v>92.976258287830703</v>
      </c>
      <c r="AL87">
        <v>49.49598100864803</v>
      </c>
      <c r="AM87">
        <v>93.459700979978052</v>
      </c>
      <c r="AN87">
        <v>61.701016546496</v>
      </c>
      <c r="AO87">
        <v>92.213785586364025</v>
      </c>
      <c r="AP87">
        <v>84.699218412226543</v>
      </c>
      <c r="AQ87">
        <v>89.699875919800959</v>
      </c>
      <c r="AR87">
        <v>89.136413329891198</v>
      </c>
      <c r="AS87"/>
      <c r="AT87"/>
      <c r="AU87"/>
      <c r="AV87"/>
      <c r="AW87"/>
      <c r="AX87"/>
      <c r="AY87"/>
      <c r="AZ87"/>
      <c r="BA87"/>
      <c r="BB87"/>
      <c r="BC87"/>
      <c r="BD87"/>
      <c r="BE87"/>
      <c r="BF87"/>
      <c r="BG87"/>
      <c r="BH87"/>
      <c r="BI87"/>
      <c r="BJ87"/>
      <c r="BK87"/>
      <c r="BL87"/>
      <c r="BM87"/>
      <c r="BN87"/>
      <c r="BO87"/>
      <c r="BP87"/>
      <c r="BQ87"/>
      <c r="BR87"/>
    </row>
    <row r="88">
      <c r="A88" t="s">
        <v>515</v>
      </c>
      <c r="B88">
        <v>2005</v>
      </c>
      <c r="C88" t="s">
        <v>519</v>
      </c>
      <c r="D88">
        <v>151</v>
      </c>
      <c r="E88" t="s">
        <v>109</v>
      </c>
      <c r="F88" t="s">
        <v>49</v>
      </c>
      <c r="G88" t="s">
        <v>182</v>
      </c>
      <c r="H88">
        <v>12.23975067551171</v>
      </c>
      <c r="I88">
        <v>16.47654617852853</v>
      </c>
      <c r="J88">
        <v>17.075258395509849</v>
      </c>
      <c r="K88">
        <v>17.16421441526354</v>
      </c>
      <c r="L88">
        <v>41.53511918663785</v>
      </c>
      <c r="M88">
        <v>40.862859912997479</v>
      </c>
      <c r="N88">
        <v>51.678672902174142</v>
      </c>
      <c r="O88">
        <v>59.785039483134042</v>
      </c>
      <c r="P88">
        <v>58.278435201713421</v>
      </c>
      <c r="Q88">
        <v>39.989370581965687</v>
      </c>
      <c r="R88">
        <v>11.32361037536649</v>
      </c>
      <c r="S88">
        <v>16.328515114841149</v>
      </c>
      <c r="T88">
        <v>15.82682699606498</v>
      </c>
      <c r="U88">
        <v>18.251530553311198</v>
      </c>
      <c r="V88">
        <v>17.640916152569169</v>
      </c>
      <c r="W88" t="s">
        <v>246</v>
      </c>
      <c r="X88" t="s">
        <v>247</v>
      </c>
      <c r="Y88" t="s">
        <v>150</v>
      </c>
      <c r="Z88" t="s">
        <v>151</v>
      </c>
      <c r="AA88" t="s">
        <v>152</v>
      </c>
      <c r="AB88" t="s">
        <v>153</v>
      </c>
      <c r="AC88" t="s">
        <v>154</v>
      </c>
      <c r="AD88" t="s">
        <v>155</v>
      </c>
      <c r="AE88" t="s">
        <v>156</v>
      </c>
      <c r="AF88" t="s">
        <v>157</v>
      </c>
      <c r="AG88" t="s">
        <v>158</v>
      </c>
      <c r="AH88">
        <v>64.687174122128724</v>
      </c>
      <c r="AI88">
        <v>37.859427609450456</v>
      </c>
      <c r="AJ88">
        <v>25.223885280283671</v>
      </c>
      <c r="AK88">
        <v>38.066039624643032</v>
      </c>
      <c r="AL88">
        <v>55.921089353619926</v>
      </c>
      <c r="AM88">
        <v>39.258159661685802</v>
      </c>
      <c r="AN88">
        <v>50.075413018947479</v>
      </c>
      <c r="AO88">
        <v>26.532543269254489</v>
      </c>
      <c r="AP88">
        <v>13.300705455591141</v>
      </c>
      <c r="AQ88">
        <v>51.409135989846142</v>
      </c>
      <c r="AR88">
        <v>52.635201339722073</v>
      </c>
      <c r="AS88"/>
      <c r="AT88"/>
      <c r="AU88"/>
      <c r="AV88"/>
      <c r="AW88"/>
      <c r="AX88"/>
      <c r="AY88"/>
      <c r="AZ88"/>
      <c r="BA88"/>
      <c r="BB88"/>
      <c r="BC88"/>
      <c r="BD88"/>
      <c r="BE88"/>
      <c r="BF88"/>
      <c r="BG88"/>
      <c r="BH88"/>
      <c r="BI88"/>
      <c r="BJ88"/>
      <c r="BK88"/>
      <c r="BL88"/>
      <c r="BM88"/>
      <c r="BN88"/>
      <c r="BO88"/>
      <c r="BP88"/>
      <c r="BQ88"/>
      <c r="BR88"/>
    </row>
    <row r="89">
      <c r="A89" t="s">
        <v>515</v>
      </c>
      <c r="B89">
        <v>2005</v>
      </c>
      <c r="C89" t="s">
        <v>519</v>
      </c>
      <c r="D89">
        <v>152</v>
      </c>
      <c r="E89" t="s">
        <v>109</v>
      </c>
      <c r="F89" t="s">
        <v>48</v>
      </c>
      <c r="G89" t="s">
        <v>182</v>
      </c>
      <c r="H89">
        <v>87.240928004880132</v>
      </c>
      <c r="I89">
        <v>83.523453821471463</v>
      </c>
      <c r="J89">
        <v>82.747303956104446</v>
      </c>
      <c r="K89">
        <v>82.201307964597902</v>
      </c>
      <c r="L89">
        <v>58.316560861406487</v>
      </c>
      <c r="M89">
        <v>59.043017729777027</v>
      </c>
      <c r="N89">
        <v>48.321327097825787</v>
      </c>
      <c r="O89">
        <v>39.841432857175249</v>
      </c>
      <c r="P89">
        <v>41.352946254134267</v>
      </c>
      <c r="Q89">
        <v>59.903483609658053</v>
      </c>
      <c r="R89">
        <v>88.03463738647433</v>
      </c>
      <c r="S89">
        <v>83.671484885158804</v>
      </c>
      <c r="T89">
        <v>83.956530926698377</v>
      </c>
      <c r="U89">
        <v>81.380179619743586</v>
      </c>
      <c r="V89">
        <v>82.055225719066371</v>
      </c>
      <c r="W89" t="s">
        <v>246</v>
      </c>
      <c r="X89" t="s">
        <v>247</v>
      </c>
      <c r="Y89" t="s">
        <v>150</v>
      </c>
      <c r="Z89" t="s">
        <v>151</v>
      </c>
      <c r="AA89" t="s">
        <v>152</v>
      </c>
      <c r="AB89" t="s">
        <v>153</v>
      </c>
      <c r="AC89" t="s">
        <v>154</v>
      </c>
      <c r="AD89" t="s">
        <v>155</v>
      </c>
      <c r="AE89" t="s">
        <v>156</v>
      </c>
      <c r="AF89" t="s">
        <v>157</v>
      </c>
      <c r="AG89" t="s">
        <v>158</v>
      </c>
      <c r="AH89">
        <v>34.953469252229603</v>
      </c>
      <c r="AI89">
        <v>61.311896943188401</v>
      </c>
      <c r="AJ89">
        <v>74.667187274949057</v>
      </c>
      <c r="AK89">
        <v>61.933960375357117</v>
      </c>
      <c r="AL89">
        <v>44.07891064638001</v>
      </c>
      <c r="AM89">
        <v>60.171695966132098</v>
      </c>
      <c r="AN89">
        <v>49.694819044542207</v>
      </c>
      <c r="AO89">
        <v>72.97952578297847</v>
      </c>
      <c r="AP89">
        <v>86.5522085510637</v>
      </c>
      <c r="AQ89">
        <v>47.630687440560052</v>
      </c>
      <c r="AR89">
        <v>47.096203198780373</v>
      </c>
      <c r="AS89"/>
      <c r="AT89"/>
      <c r="AU89"/>
      <c r="AV89"/>
      <c r="AW89"/>
      <c r="AX89"/>
      <c r="AY89"/>
      <c r="AZ89"/>
      <c r="BA89"/>
      <c r="BB89"/>
      <c r="BC89"/>
      <c r="BD89"/>
      <c r="BE89"/>
      <c r="BF89"/>
      <c r="BG89"/>
      <c r="BH89"/>
      <c r="BI89"/>
      <c r="BJ89"/>
      <c r="BK89"/>
      <c r="BL89"/>
      <c r="BM89"/>
      <c r="BN89"/>
      <c r="BO89"/>
      <c r="BP89"/>
      <c r="BQ89"/>
      <c r="BR89"/>
    </row>
    <row r="90">
      <c r="A90" t="s">
        <v>515</v>
      </c>
      <c r="B90">
        <v>2005</v>
      </c>
      <c r="C90" t="s">
        <v>519</v>
      </c>
      <c r="D90">
        <v>153</v>
      </c>
      <c r="E90" t="s">
        <v>62</v>
      </c>
      <c r="F90" t="s">
        <v>257</v>
      </c>
      <c r="G90" t="s">
        <v>182</v>
      </c>
      <c r="H90">
        <v>0</v>
      </c>
      <c r="I90">
        <v>0</v>
      </c>
      <c r="J90">
        <v>0</v>
      </c>
      <c r="K90">
        <v>0</v>
      </c>
      <c r="L90">
        <v>0.83810600586355188</v>
      </c>
      <c r="M90">
        <v>0</v>
      </c>
      <c r="N90">
        <v>0.0082528308857221996</v>
      </c>
      <c r="O90">
        <v>0.017950718342581801</v>
      </c>
      <c r="P90">
        <v>0.83674220885809558</v>
      </c>
      <c r="Q90">
        <v>6.0026978140036151</v>
      </c>
      <c r="R90">
        <v>0</v>
      </c>
      <c r="S90">
        <v>0</v>
      </c>
      <c r="T90">
        <v>0</v>
      </c>
      <c r="U90">
        <v>0</v>
      </c>
      <c r="V90">
        <v>0.0061513250156909</v>
      </c>
      <c r="W90" t="s">
        <v>246</v>
      </c>
      <c r="X90" t="s">
        <v>247</v>
      </c>
      <c r="Y90" t="s">
        <v>150</v>
      </c>
      <c r="Z90" t="s">
        <v>151</v>
      </c>
      <c r="AA90" t="s">
        <v>152</v>
      </c>
      <c r="AB90" t="s">
        <v>153</v>
      </c>
      <c r="AC90" t="s">
        <v>154</v>
      </c>
      <c r="AD90" t="s">
        <v>155</v>
      </c>
      <c r="AE90" t="s">
        <v>156</v>
      </c>
      <c r="AF90" t="s">
        <v>157</v>
      </c>
      <c r="AG90" t="s">
        <v>158</v>
      </c>
      <c r="AH90">
        <v>2.173851107322744</v>
      </c>
      <c r="AI90">
        <v>0</v>
      </c>
      <c r="AJ90">
        <v>0.065768194055460194</v>
      </c>
      <c r="AK90">
        <v>0</v>
      </c>
      <c r="AL90">
        <v>0.0478220215133877</v>
      </c>
      <c r="AM90">
        <v>0</v>
      </c>
      <c r="AN90">
        <v>0.8222124071641348</v>
      </c>
      <c r="AO90">
        <v>0.17946377518829029</v>
      </c>
      <c r="AP90">
        <v>0</v>
      </c>
      <c r="AQ90">
        <v>0.24048146676407059</v>
      </c>
      <c r="AR90">
        <v>0</v>
      </c>
      <c r="AS90">
        <v>0</v>
      </c>
      <c r="AT90">
        <v>0</v>
      </c>
      <c r="AU90">
        <v>0</v>
      </c>
      <c r="AV90">
        <v>0</v>
      </c>
      <c r="AW90">
        <v>117.30042</v>
      </c>
      <c r="AX90">
        <v>0</v>
      </c>
      <c r="AY90">
        <v>0.14030400000000001</v>
      </c>
      <c r="AZ90">
        <v>0.30430900000000011</v>
      </c>
      <c r="BA90">
        <v>14.214304</v>
      </c>
      <c r="BB90">
        <v>101.885087</v>
      </c>
      <c r="BC90">
        <v>0</v>
      </c>
      <c r="BD90">
        <v>0</v>
      </c>
      <c r="BE90">
        <v>0</v>
      </c>
      <c r="BF90">
        <v>0</v>
      </c>
      <c r="BG90">
        <v>0.75641599999999998</v>
      </c>
      <c r="BH90">
        <v>51.611986999999992</v>
      </c>
      <c r="BI90">
        <v>0</v>
      </c>
      <c r="BJ90">
        <v>11.397344</v>
      </c>
      <c r="BK90">
        <v>0</v>
      </c>
      <c r="BL90">
        <v>0.13960800000000001</v>
      </c>
      <c r="BM90">
        <v>0</v>
      </c>
      <c r="BN90">
        <v>1.3767590000000001</v>
      </c>
      <c r="BO90">
        <v>45.901511999999997</v>
      </c>
      <c r="BP90">
        <v>0</v>
      </c>
      <c r="BQ90">
        <v>6.8732100000000003</v>
      </c>
      <c r="BR90">
        <v>0</v>
      </c>
    </row>
    <row r="91">
      <c r="A91" t="s">
        <v>515</v>
      </c>
      <c r="B91">
        <v>2005</v>
      </c>
      <c r="C91" t="s">
        <v>519</v>
      </c>
      <c r="D91">
        <v>154</v>
      </c>
      <c r="E91" t="s">
        <v>62</v>
      </c>
      <c r="F91" t="s">
        <v>258</v>
      </c>
      <c r="G91" t="s">
        <v>182</v>
      </c>
      <c r="H91">
        <v>0</v>
      </c>
      <c r="I91">
        <v>0.029418297454213</v>
      </c>
      <c r="J91">
        <v>0</v>
      </c>
      <c r="K91">
        <v>0</v>
      </c>
      <c r="L91">
        <v>1.096663490838123</v>
      </c>
      <c r="M91">
        <v>0.13266686618571291</v>
      </c>
      <c r="N91">
        <v>0</v>
      </c>
      <c r="O91">
        <v>0.35865913836395008</v>
      </c>
      <c r="P91">
        <v>0.53690180975310131</v>
      </c>
      <c r="Q91">
        <v>8.0146218865638978</v>
      </c>
      <c r="R91">
        <v>0</v>
      </c>
      <c r="S91">
        <v>0.033450773089638598</v>
      </c>
      <c r="T91">
        <v>0</v>
      </c>
      <c r="U91">
        <v>0</v>
      </c>
      <c r="V91">
        <v>0</v>
      </c>
      <c r="W91" t="s">
        <v>246</v>
      </c>
      <c r="X91" t="s">
        <v>247</v>
      </c>
      <c r="Y91" t="s">
        <v>150</v>
      </c>
      <c r="Z91" t="s">
        <v>151</v>
      </c>
      <c r="AA91" t="s">
        <v>152</v>
      </c>
      <c r="AB91" t="s">
        <v>153</v>
      </c>
      <c r="AC91" t="s">
        <v>154</v>
      </c>
      <c r="AD91" t="s">
        <v>155</v>
      </c>
      <c r="AE91" t="s">
        <v>156</v>
      </c>
      <c r="AF91" t="s">
        <v>157</v>
      </c>
      <c r="AG91" t="s">
        <v>158</v>
      </c>
      <c r="AH91">
        <v>3.5317861751883961</v>
      </c>
      <c r="AI91">
        <v>0</v>
      </c>
      <c r="AJ91">
        <v>0.067976737263337403</v>
      </c>
      <c r="AK91">
        <v>0</v>
      </c>
      <c r="AL91">
        <v>1.227670639371059</v>
      </c>
      <c r="AM91">
        <v>0</v>
      </c>
      <c r="AN91">
        <v>0.29381233115380567</v>
      </c>
      <c r="AO91">
        <v>0.15779561829870201</v>
      </c>
      <c r="AP91">
        <v>0.0415352835113489</v>
      </c>
      <c r="AQ91">
        <v>0</v>
      </c>
      <c r="AR91">
        <v>0.25029807226420342</v>
      </c>
      <c r="AS91">
        <v>0</v>
      </c>
      <c r="AT91">
        <v>4.1149800000000001</v>
      </c>
      <c r="AU91">
        <v>0</v>
      </c>
      <c r="AV91">
        <v>0</v>
      </c>
      <c r="AW91">
        <v>153.48784900000001</v>
      </c>
      <c r="AX91">
        <v>2.253069</v>
      </c>
      <c r="AY91">
        <v>0</v>
      </c>
      <c r="AZ91">
        <v>6.080158</v>
      </c>
      <c r="BA91">
        <v>9.1207130000000003</v>
      </c>
      <c r="BB91">
        <v>136.03390899999999</v>
      </c>
      <c r="BC91">
        <v>0</v>
      </c>
      <c r="BD91">
        <v>4.1149800000000001</v>
      </c>
      <c r="BE91">
        <v>0</v>
      </c>
      <c r="BF91">
        <v>0</v>
      </c>
      <c r="BG91">
        <v>0</v>
      </c>
      <c r="BH91">
        <v>83.852339999999998</v>
      </c>
      <c r="BI91">
        <v>0</v>
      </c>
      <c r="BJ91">
        <v>11.780075</v>
      </c>
      <c r="BK91">
        <v>0</v>
      </c>
      <c r="BL91">
        <v>3.5839690000000002</v>
      </c>
      <c r="BM91">
        <v>0</v>
      </c>
      <c r="BN91">
        <v>0.49197600000000002</v>
      </c>
      <c r="BO91">
        <v>40.359439999999999</v>
      </c>
      <c r="BP91">
        <v>6.3680490000000001</v>
      </c>
      <c r="BQ91">
        <v>0</v>
      </c>
      <c r="BR91">
        <v>11.166980000000001</v>
      </c>
    </row>
    <row r="92">
      <c r="A92" t="s">
        <v>515</v>
      </c>
      <c r="B92">
        <v>2005</v>
      </c>
      <c r="C92" t="s">
        <v>519</v>
      </c>
      <c r="D92">
        <v>155</v>
      </c>
      <c r="E92" t="s">
        <v>62</v>
      </c>
      <c r="F92" t="s">
        <v>259</v>
      </c>
      <c r="G92" t="s">
        <v>182</v>
      </c>
      <c r="H92">
        <v>0.38716519736401589</v>
      </c>
      <c r="I92">
        <v>0.82170997311459215</v>
      </c>
      <c r="J92">
        <v>1.259511415105923</v>
      </c>
      <c r="K92">
        <v>1.785019536151689</v>
      </c>
      <c r="L92">
        <v>3.644554021395821</v>
      </c>
      <c r="M92">
        <v>4.1966035964696324</v>
      </c>
      <c r="N92">
        <v>3.477517379982511</v>
      </c>
      <c r="O92">
        <v>4.6181566844444326</v>
      </c>
      <c r="P92">
        <v>3.4306149535893842</v>
      </c>
      <c r="Q92">
        <v>5.708030028041704</v>
      </c>
      <c r="R92">
        <v>0.42368885305199289</v>
      </c>
      <c r="S92">
        <v>0.92901153832236627</v>
      </c>
      <c r="T92">
        <v>0.93698164301500486</v>
      </c>
      <c r="U92">
        <v>1.59060312464006</v>
      </c>
      <c r="V92">
        <v>2.1486976041898469</v>
      </c>
      <c r="W92" t="s">
        <v>246</v>
      </c>
      <c r="X92" t="s">
        <v>247</v>
      </c>
      <c r="Y92" t="s">
        <v>150</v>
      </c>
      <c r="Z92" t="s">
        <v>151</v>
      </c>
      <c r="AA92" t="s">
        <v>152</v>
      </c>
      <c r="AB92" t="s">
        <v>153</v>
      </c>
      <c r="AC92" t="s">
        <v>154</v>
      </c>
      <c r="AD92" t="s">
        <v>155</v>
      </c>
      <c r="AE92" t="s">
        <v>156</v>
      </c>
      <c r="AF92" t="s">
        <v>157</v>
      </c>
      <c r="AG92" t="s">
        <v>158</v>
      </c>
      <c r="AH92">
        <v>4.5593473453078097</v>
      </c>
      <c r="AI92">
        <v>0.086486398700715006</v>
      </c>
      <c r="AJ92">
        <v>0.16158603481551781</v>
      </c>
      <c r="AK92">
        <v>1.8184623436405349</v>
      </c>
      <c r="AL92">
        <v>0.1062396447791973</v>
      </c>
      <c r="AM92">
        <v>0.052714490070324499</v>
      </c>
      <c r="AN92">
        <v>0.2070331341700154</v>
      </c>
      <c r="AO92">
        <v>0.89428014213189211</v>
      </c>
      <c r="AP92">
        <v>4.1774469071302782</v>
      </c>
      <c r="AQ92">
        <v>0.26656403918426608</v>
      </c>
      <c r="AR92">
        <v>1.781286259082921</v>
      </c>
      <c r="AS92">
        <v>54.14761699999999</v>
      </c>
      <c r="AT92">
        <v>114.93935399999999</v>
      </c>
      <c r="AU92">
        <v>176.46443099999999</v>
      </c>
      <c r="AV92">
        <v>249.44982400000001</v>
      </c>
      <c r="AW92">
        <v>510.08788200000009</v>
      </c>
      <c r="AX92">
        <v>71.270527000000001</v>
      </c>
      <c r="AY92">
        <v>59.120271000000002</v>
      </c>
      <c r="AZ92">
        <v>78.289159000000012</v>
      </c>
      <c r="BA92">
        <v>58.278168999999998</v>
      </c>
      <c r="BB92">
        <v>96.883626999999976</v>
      </c>
      <c r="BC92">
        <v>52.017333999999991</v>
      </c>
      <c r="BD92">
        <v>114.283275</v>
      </c>
      <c r="BE92">
        <v>115.24238200000001</v>
      </c>
      <c r="BF92">
        <v>195.48336399999999</v>
      </c>
      <c r="BG92">
        <v>264.221</v>
      </c>
      <c r="BH92">
        <v>108.248893</v>
      </c>
      <c r="BI92">
        <v>0.64458599999999999</v>
      </c>
      <c r="BJ92">
        <v>28.002161999999998</v>
      </c>
      <c r="BK92">
        <v>11.135723</v>
      </c>
      <c r="BL92">
        <v>0.31014799999999998</v>
      </c>
      <c r="BM92">
        <v>0.10829800000000001</v>
      </c>
      <c r="BN92">
        <v>0.34666799999999998</v>
      </c>
      <c r="BO92">
        <v>228.73034200000001</v>
      </c>
      <c r="BP92">
        <v>640.47201200000018</v>
      </c>
      <c r="BQ92">
        <v>7.6186769999999999</v>
      </c>
      <c r="BR92">
        <v>79.471598999999998</v>
      </c>
    </row>
    <row r="93">
      <c r="A93" t="s">
        <v>515</v>
      </c>
      <c r="B93">
        <v>2005</v>
      </c>
      <c r="C93" t="s">
        <v>519</v>
      </c>
      <c r="D93">
        <v>156</v>
      </c>
      <c r="E93" t="s">
        <v>62</v>
      </c>
      <c r="F93" t="s">
        <v>260</v>
      </c>
      <c r="G93" t="s">
        <v>182</v>
      </c>
      <c r="H93">
        <v>0</v>
      </c>
      <c r="I93">
        <v>0</v>
      </c>
      <c r="J93">
        <v>0</v>
      </c>
      <c r="K93">
        <v>0</v>
      </c>
      <c r="L93">
        <v>0.13369174778094561</v>
      </c>
      <c r="M93">
        <v>0</v>
      </c>
      <c r="N93">
        <v>0.049577571012618997</v>
      </c>
      <c r="O93">
        <v>0</v>
      </c>
      <c r="P93">
        <v>0.81691336137565718</v>
      </c>
      <c r="Q93">
        <v>0.2351376417728005</v>
      </c>
      <c r="R93">
        <v>0</v>
      </c>
      <c r="S93">
        <v>0</v>
      </c>
      <c r="T93">
        <v>0</v>
      </c>
      <c r="U93">
        <v>0</v>
      </c>
      <c r="V93">
        <v>0</v>
      </c>
      <c r="W93" t="s">
        <v>246</v>
      </c>
      <c r="X93" t="s">
        <v>247</v>
      </c>
      <c r="Y93" t="s">
        <v>150</v>
      </c>
      <c r="Z93" t="s">
        <v>151</v>
      </c>
      <c r="AA93" t="s">
        <v>152</v>
      </c>
      <c r="AB93" t="s">
        <v>153</v>
      </c>
      <c r="AC93" t="s">
        <v>154</v>
      </c>
      <c r="AD93" t="s">
        <v>155</v>
      </c>
      <c r="AE93" t="s">
        <v>156</v>
      </c>
      <c r="AF93" t="s">
        <v>157</v>
      </c>
      <c r="AG93" t="s">
        <v>158</v>
      </c>
      <c r="AH93">
        <v>0.45101125031199452</v>
      </c>
      <c r="AI93">
        <v>0</v>
      </c>
      <c r="AJ93">
        <v>0</v>
      </c>
      <c r="AK93">
        <v>0</v>
      </c>
      <c r="AL93">
        <v>0</v>
      </c>
      <c r="AM93">
        <v>0</v>
      </c>
      <c r="AN93">
        <v>0</v>
      </c>
      <c r="AO93">
        <v>0</v>
      </c>
      <c r="AP93">
        <v>0</v>
      </c>
      <c r="AQ93">
        <v>0</v>
      </c>
      <c r="AR93">
        <v>0.17938827949350339</v>
      </c>
      <c r="AS93">
        <v>0</v>
      </c>
      <c r="AT93">
        <v>0</v>
      </c>
      <c r="AU93">
        <v>0</v>
      </c>
      <c r="AV93">
        <v>0</v>
      </c>
      <c r="AW93">
        <v>18.711354</v>
      </c>
      <c r="AX93">
        <v>0</v>
      </c>
      <c r="AY93">
        <v>0.84285399999999999</v>
      </c>
      <c r="AZ93">
        <v>0</v>
      </c>
      <c r="BA93">
        <v>13.877458000000001</v>
      </c>
      <c r="BB93">
        <v>3.9910420000000002</v>
      </c>
      <c r="BC93">
        <v>0</v>
      </c>
      <c r="BD93">
        <v>0</v>
      </c>
      <c r="BE93">
        <v>0</v>
      </c>
      <c r="BF93">
        <v>0</v>
      </c>
      <c r="BG93">
        <v>0</v>
      </c>
      <c r="BH93">
        <v>10.707995</v>
      </c>
      <c r="BI93">
        <v>0</v>
      </c>
      <c r="BJ93">
        <v>0</v>
      </c>
      <c r="BK93">
        <v>0</v>
      </c>
      <c r="BL93">
        <v>0</v>
      </c>
      <c r="BM93">
        <v>0</v>
      </c>
      <c r="BN93">
        <v>0</v>
      </c>
      <c r="BO93">
        <v>0</v>
      </c>
      <c r="BP93">
        <v>0</v>
      </c>
      <c r="BQ93">
        <v>0</v>
      </c>
      <c r="BR93">
        <v>8.0033589999999997</v>
      </c>
    </row>
    <row r="94">
      <c r="A94" t="s">
        <v>515</v>
      </c>
      <c r="B94">
        <v>2005</v>
      </c>
      <c r="C94" t="s">
        <v>519</v>
      </c>
      <c r="D94">
        <v>157</v>
      </c>
      <c r="E94" t="s">
        <v>62</v>
      </c>
      <c r="F94" t="s">
        <v>261</v>
      </c>
      <c r="G94" t="s">
        <v>182</v>
      </c>
      <c r="H94">
        <v>0.2333999014691493</v>
      </c>
      <c r="I94">
        <v>0.14733813033182591</v>
      </c>
      <c r="J94">
        <v>0.1310008867575653</v>
      </c>
      <c r="K94">
        <v>0.0209162790334315</v>
      </c>
      <c r="L94">
        <v>0.2190040960561021</v>
      </c>
      <c r="M94">
        <v>0</v>
      </c>
      <c r="N94">
        <v>0.16171581643304439</v>
      </c>
      <c r="O94">
        <v>0.72979209380908738</v>
      </c>
      <c r="P94">
        <v>0.1255766375024466</v>
      </c>
      <c r="Q94">
        <v>0.56604782266228482</v>
      </c>
      <c r="R94">
        <v>0.26587815336526949</v>
      </c>
      <c r="S94">
        <v>0.16753431679220759</v>
      </c>
      <c r="T94">
        <v>0.14922725961182251</v>
      </c>
      <c r="U94">
        <v>0.0224809184325554</v>
      </c>
      <c r="V94">
        <v>0.032119760445475001</v>
      </c>
      <c r="W94" t="s">
        <v>246</v>
      </c>
      <c r="X94" t="s">
        <v>247</v>
      </c>
      <c r="Y94" t="s">
        <v>150</v>
      </c>
      <c r="Z94" t="s">
        <v>151</v>
      </c>
      <c r="AA94" t="s">
        <v>152</v>
      </c>
      <c r="AB94" t="s">
        <v>153</v>
      </c>
      <c r="AC94" t="s">
        <v>154</v>
      </c>
      <c r="AD94" t="s">
        <v>155</v>
      </c>
      <c r="AE94" t="s">
        <v>156</v>
      </c>
      <c r="AF94" t="s">
        <v>157</v>
      </c>
      <c r="AG94" t="s">
        <v>158</v>
      </c>
      <c r="AH94">
        <v>0.40466577926890462</v>
      </c>
      <c r="AI94">
        <v>0</v>
      </c>
      <c r="AJ94">
        <v>0</v>
      </c>
      <c r="AK94">
        <v>0.026143006028266001</v>
      </c>
      <c r="AL94">
        <v>0</v>
      </c>
      <c r="AM94">
        <v>0</v>
      </c>
      <c r="AN94">
        <v>0</v>
      </c>
      <c r="AO94">
        <v>0</v>
      </c>
      <c r="AP94">
        <v>0.42216618676262913</v>
      </c>
      <c r="AQ94">
        <v>0.69822872862220164</v>
      </c>
      <c r="AR94">
        <v>0.24053665410412101</v>
      </c>
      <c r="AS94">
        <v>32.642522</v>
      </c>
      <c r="AT94">
        <v>20.609400000000001</v>
      </c>
      <c r="AU94">
        <v>18.353940000000001</v>
      </c>
      <c r="AV94">
        <v>2.9229720000000001</v>
      </c>
      <c r="AW94">
        <v>30.651579000000002</v>
      </c>
      <c r="AX94">
        <v>0</v>
      </c>
      <c r="AY94">
        <v>2.7492839999999998</v>
      </c>
      <c r="AZ94">
        <v>12.371778000000001</v>
      </c>
      <c r="BA94">
        <v>2.1332550000000001</v>
      </c>
      <c r="BB94">
        <v>9.6076519999999999</v>
      </c>
      <c r="BC94">
        <v>32.642522</v>
      </c>
      <c r="BD94">
        <v>20.609400000000001</v>
      </c>
      <c r="BE94">
        <v>18.353940000000001</v>
      </c>
      <c r="BF94">
        <v>2.76288</v>
      </c>
      <c r="BG94">
        <v>3.9497019999999998</v>
      </c>
      <c r="BH94">
        <v>9.6076519999999999</v>
      </c>
      <c r="BI94">
        <v>0</v>
      </c>
      <c r="BJ94">
        <v>0</v>
      </c>
      <c r="BK94">
        <v>0.16009200000000001</v>
      </c>
      <c r="BL94">
        <v>0</v>
      </c>
      <c r="BM94">
        <v>0</v>
      </c>
      <c r="BN94">
        <v>0</v>
      </c>
      <c r="BO94">
        <v>0</v>
      </c>
      <c r="BP94">
        <v>64.725089999999994</v>
      </c>
      <c r="BQ94">
        <v>19.956102000000001</v>
      </c>
      <c r="BR94">
        <v>10.731477</v>
      </c>
    </row>
    <row r="95">
      <c r="A95" t="s">
        <v>515</v>
      </c>
      <c r="B95">
        <v>2005</v>
      </c>
      <c r="C95" t="s">
        <v>519</v>
      </c>
      <c r="D95">
        <v>158</v>
      </c>
      <c r="E95" t="s">
        <v>62</v>
      </c>
      <c r="F95" t="s">
        <v>262</v>
      </c>
      <c r="G95" t="s">
        <v>182</v>
      </c>
      <c r="H95">
        <v>0.31313364428637752</v>
      </c>
      <c r="I95">
        <v>0.30524712488119671</v>
      </c>
      <c r="J95">
        <v>0.44187565075647273</v>
      </c>
      <c r="K95">
        <v>0.64527394753828771</v>
      </c>
      <c r="L95">
        <v>2.7509958340441272</v>
      </c>
      <c r="M95">
        <v>1.1144290211023951</v>
      </c>
      <c r="N95">
        <v>2.2369789154011461</v>
      </c>
      <c r="O95">
        <v>1.835862706162082</v>
      </c>
      <c r="P95">
        <v>6.074835968009876</v>
      </c>
      <c r="Q95">
        <v>7.9679304995732627</v>
      </c>
      <c r="R95">
        <v>0.3134271292430939</v>
      </c>
      <c r="S95">
        <v>0.34496429016125663</v>
      </c>
      <c r="T95">
        <v>0.34377751634320591</v>
      </c>
      <c r="U95">
        <v>0.7347010980806512</v>
      </c>
      <c r="V95">
        <v>0.67978082807565277</v>
      </c>
      <c r="W95" t="s">
        <v>246</v>
      </c>
      <c r="X95" t="s">
        <v>247</v>
      </c>
      <c r="Y95" t="s">
        <v>150</v>
      </c>
      <c r="Z95" t="s">
        <v>151</v>
      </c>
      <c r="AA95" t="s">
        <v>152</v>
      </c>
      <c r="AB95" t="s">
        <v>153</v>
      </c>
      <c r="AC95" t="s">
        <v>154</v>
      </c>
      <c r="AD95" t="s">
        <v>155</v>
      </c>
      <c r="AE95" t="s">
        <v>156</v>
      </c>
      <c r="AF95" t="s">
        <v>157</v>
      </c>
      <c r="AG95" t="s">
        <v>158</v>
      </c>
      <c r="AH95">
        <v>7.2511948449979684</v>
      </c>
      <c r="AI95">
        <v>1.248384753268492</v>
      </c>
      <c r="AJ95">
        <v>0.47117080681941598</v>
      </c>
      <c r="AK95">
        <v>0.1743660706017634</v>
      </c>
      <c r="AL95">
        <v>3.5091929416603622</v>
      </c>
      <c r="AM95">
        <v>0.79525779283011777</v>
      </c>
      <c r="AN95">
        <v>2.7036591888756032</v>
      </c>
      <c r="AO95">
        <v>0.43467214020083927</v>
      </c>
      <c r="AP95">
        <v>0.85250376456446864</v>
      </c>
      <c r="AQ95">
        <v>2.0281150213288721</v>
      </c>
      <c r="AR95">
        <v>0.96757448787982669</v>
      </c>
      <c r="AS95">
        <v>43.793813999999998</v>
      </c>
      <c r="AT95">
        <v>42.697434000000001</v>
      </c>
      <c r="AU95">
        <v>61.909192999999988</v>
      </c>
      <c r="AV95">
        <v>90.174627999999998</v>
      </c>
      <c r="AW95">
        <v>385.02643399999999</v>
      </c>
      <c r="AX95">
        <v>18.926244000000001</v>
      </c>
      <c r="AY95">
        <v>38.030234</v>
      </c>
      <c r="AZ95">
        <v>31.122406000000002</v>
      </c>
      <c r="BA95">
        <v>103.197334</v>
      </c>
      <c r="BB95">
        <v>135.24140600000001</v>
      </c>
      <c r="BC95">
        <v>38.480227999999997</v>
      </c>
      <c r="BD95">
        <v>42.436124</v>
      </c>
      <c r="BE95">
        <v>42.282300999999997</v>
      </c>
      <c r="BF95">
        <v>90.293952000000004</v>
      </c>
      <c r="BG95">
        <v>83.591273999999999</v>
      </c>
      <c r="BH95">
        <v>172.15924899999999</v>
      </c>
      <c r="BI95">
        <v>9.3042529999999992</v>
      </c>
      <c r="BJ95">
        <v>81.651866000000012</v>
      </c>
      <c r="BK95">
        <v>1.067766</v>
      </c>
      <c r="BL95">
        <v>10.244472999999999</v>
      </c>
      <c r="BM95">
        <v>1.6337980000000001</v>
      </c>
      <c r="BN95">
        <v>4.5271600000000012</v>
      </c>
      <c r="BO95">
        <v>111.176244</v>
      </c>
      <c r="BP95">
        <v>130.70299</v>
      </c>
      <c r="BQ95">
        <v>57.965632999999997</v>
      </c>
      <c r="BR95">
        <v>43.168070999999998</v>
      </c>
    </row>
    <row r="96">
      <c r="A96" t="s">
        <v>515</v>
      </c>
      <c r="B96">
        <v>2005</v>
      </c>
      <c r="C96" t="s">
        <v>519</v>
      </c>
      <c r="D96">
        <v>159</v>
      </c>
      <c r="E96" t="s">
        <v>62</v>
      </c>
      <c r="F96" t="s">
        <v>263</v>
      </c>
      <c r="G96" t="s">
        <v>182</v>
      </c>
      <c r="H96">
        <v>0.41551647539682091</v>
      </c>
      <c r="I96">
        <v>0.91884194958217669</v>
      </c>
      <c r="J96">
        <v>1.5038179829352489</v>
      </c>
      <c r="K96">
        <v>0.65810062968171046</v>
      </c>
      <c r="L96">
        <v>24.802799916342501</v>
      </c>
      <c r="M96">
        <v>11.877875414002579</v>
      </c>
      <c r="N96">
        <v>22.527887768972569</v>
      </c>
      <c r="O96">
        <v>39.438387099716117</v>
      </c>
      <c r="P96">
        <v>56.738465249677198</v>
      </c>
      <c r="Q96">
        <v>60.181566226888883</v>
      </c>
      <c r="R96">
        <v>0.34532329027231667</v>
      </c>
      <c r="S96">
        <v>0.93092945158029983</v>
      </c>
      <c r="T96">
        <v>1.3158642999145389</v>
      </c>
      <c r="U96">
        <v>0.75435260129126802</v>
      </c>
      <c r="V96">
        <v>2.5257560197635551</v>
      </c>
      <c r="W96" t="s">
        <v>246</v>
      </c>
      <c r="X96" t="s">
        <v>247</v>
      </c>
      <c r="Y96" t="s">
        <v>150</v>
      </c>
      <c r="Z96" t="s">
        <v>151</v>
      </c>
      <c r="AA96" t="s">
        <v>152</v>
      </c>
      <c r="AB96" t="s">
        <v>153</v>
      </c>
      <c r="AC96" t="s">
        <v>154</v>
      </c>
      <c r="AD96" t="s">
        <v>155</v>
      </c>
      <c r="AE96" t="s">
        <v>156</v>
      </c>
      <c r="AF96" t="s">
        <v>157</v>
      </c>
      <c r="AG96" t="s">
        <v>158</v>
      </c>
      <c r="AH96">
        <v>53.266718951788981</v>
      </c>
      <c r="AI96">
        <v>5.3588938867988762</v>
      </c>
      <c r="AJ96">
        <v>3.890570092386203</v>
      </c>
      <c r="AK96">
        <v>1.960583871115114</v>
      </c>
      <c r="AL96">
        <v>39.74981239838327</v>
      </c>
      <c r="AM96">
        <v>3.0753476188118478</v>
      </c>
      <c r="AN96">
        <v>31.885605563705749</v>
      </c>
      <c r="AO96">
        <v>3.9234194618230021</v>
      </c>
      <c r="AP96">
        <v>2.2708872673924931</v>
      </c>
      <c r="AQ96">
        <v>6.3875902408828749</v>
      </c>
      <c r="AR96">
        <v>5.8246210894891917</v>
      </c>
      <c r="AS96">
        <v>58.112731000000018</v>
      </c>
      <c r="AT96">
        <v>128.526005</v>
      </c>
      <c r="AU96">
        <v>210.69311600000009</v>
      </c>
      <c r="AV96">
        <v>91.967109000000022</v>
      </c>
      <c r="AW96">
        <v>3471.3733430000061</v>
      </c>
      <c r="AX96">
        <v>201.7208489999999</v>
      </c>
      <c r="AY96">
        <v>382.99012899999991</v>
      </c>
      <c r="AZ96">
        <v>668.5780429999993</v>
      </c>
      <c r="BA96">
        <v>963.85455999999976</v>
      </c>
      <c r="BB96">
        <v>1021.474726999999</v>
      </c>
      <c r="BC96">
        <v>42.396199000000003</v>
      </c>
      <c r="BD96">
        <v>114.519209</v>
      </c>
      <c r="BE96">
        <v>161.842377</v>
      </c>
      <c r="BF96">
        <v>92.709099999999992</v>
      </c>
      <c r="BG96">
        <v>310.58711099999999</v>
      </c>
      <c r="BH96">
        <v>1264.6685859999991</v>
      </c>
      <c r="BI96">
        <v>39.940013999999998</v>
      </c>
      <c r="BJ96">
        <v>674.21899500000006</v>
      </c>
      <c r="BK96">
        <v>12.006033</v>
      </c>
      <c r="BL96">
        <v>116.042602</v>
      </c>
      <c r="BM96">
        <v>6.3180729999999992</v>
      </c>
      <c r="BN96">
        <v>53.391062999999967</v>
      </c>
      <c r="BO96">
        <v>1003.494356</v>
      </c>
      <c r="BP96">
        <v>348.16474499999998</v>
      </c>
      <c r="BQ96">
        <v>182.56396100000001</v>
      </c>
      <c r="BR96">
        <v>259.863876</v>
      </c>
    </row>
    <row r="97">
      <c r="A97" t="s">
        <v>515</v>
      </c>
      <c r="B97">
        <v>2005</v>
      </c>
      <c r="C97" t="s">
        <v>519</v>
      </c>
      <c r="D97">
        <v>160</v>
      </c>
      <c r="E97" t="s">
        <v>62</v>
      </c>
      <c r="F97" t="s">
        <v>264</v>
      </c>
      <c r="G97" t="s">
        <v>182</v>
      </c>
      <c r="H97">
        <v>13.182652133549061</v>
      </c>
      <c r="I97">
        <v>20.95597582677124</v>
      </c>
      <c r="J97">
        <v>24.31756561169632</v>
      </c>
      <c r="K97">
        <v>30.649422919067032</v>
      </c>
      <c r="L97">
        <v>38.36036975402105</v>
      </c>
      <c r="M97">
        <v>40.912791817493932</v>
      </c>
      <c r="N97">
        <v>56.351212191916282</v>
      </c>
      <c r="O97">
        <v>44.36341683820109</v>
      </c>
      <c r="P97">
        <v>27.381279780798419</v>
      </c>
      <c r="Q97">
        <v>9.2869801662755886</v>
      </c>
      <c r="R97">
        <v>11.596151624477191</v>
      </c>
      <c r="S97">
        <v>20.025822543680778</v>
      </c>
      <c r="T97">
        <v>23.17521382825355</v>
      </c>
      <c r="U97">
        <v>28.648830994450641</v>
      </c>
      <c r="V97">
        <v>36.984004593391703</v>
      </c>
      <c r="W97" t="s">
        <v>246</v>
      </c>
      <c r="X97" t="s">
        <v>247</v>
      </c>
      <c r="Y97" t="s">
        <v>150</v>
      </c>
      <c r="Z97" t="s">
        <v>151</v>
      </c>
      <c r="AA97" t="s">
        <v>152</v>
      </c>
      <c r="AB97" t="s">
        <v>153</v>
      </c>
      <c r="AC97" t="s">
        <v>154</v>
      </c>
      <c r="AD97" t="s">
        <v>155</v>
      </c>
      <c r="AE97" t="s">
        <v>156</v>
      </c>
      <c r="AF97" t="s">
        <v>157</v>
      </c>
      <c r="AG97" t="s">
        <v>158</v>
      </c>
      <c r="AH97">
        <v>21.069925795326089</v>
      </c>
      <c r="AI97">
        <v>2.3320972222854222</v>
      </c>
      <c r="AJ97">
        <v>23.53973009726128</v>
      </c>
      <c r="AK97">
        <v>32.550831830616353</v>
      </c>
      <c r="AL97">
        <v>10.47955024883635</v>
      </c>
      <c r="AM97">
        <v>19.100533616782581</v>
      </c>
      <c r="AN97">
        <v>15.881619649732199</v>
      </c>
      <c r="AO97">
        <v>18.206368404629401</v>
      </c>
      <c r="AP97">
        <v>50.385327357761589</v>
      </c>
      <c r="AQ97">
        <v>3.9815372347433908</v>
      </c>
      <c r="AR97">
        <v>9.9952708776392392</v>
      </c>
      <c r="AS97">
        <v>1843.681208</v>
      </c>
      <c r="AT97">
        <v>2931.2852500000022</v>
      </c>
      <c r="AU97">
        <v>3407.023808999998</v>
      </c>
      <c r="AV97">
        <v>4283.1425639999998</v>
      </c>
      <c r="AW97">
        <v>5368.8763139999974</v>
      </c>
      <c r="AX97">
        <v>694.81812300000024</v>
      </c>
      <c r="AY97">
        <v>958.0107220000001</v>
      </c>
      <c r="AZ97">
        <v>752.06945800000028</v>
      </c>
      <c r="BA97">
        <v>465.14425899999998</v>
      </c>
      <c r="BB97">
        <v>157.62992100000011</v>
      </c>
      <c r="BC97">
        <v>1423.688369</v>
      </c>
      <c r="BD97">
        <v>2463.4964050000008</v>
      </c>
      <c r="BE97">
        <v>2850.3939910000022</v>
      </c>
      <c r="BF97">
        <v>3520.9096290000011</v>
      </c>
      <c r="BG97">
        <v>4547.8482680000016</v>
      </c>
      <c r="BH97">
        <v>500.2461909999999</v>
      </c>
      <c r="BI97">
        <v>17.381198000000001</v>
      </c>
      <c r="BJ97">
        <v>4079.3335659999989</v>
      </c>
      <c r="BK97">
        <v>199.3316209999997</v>
      </c>
      <c r="BL97">
        <v>30.593208000000001</v>
      </c>
      <c r="BM97">
        <v>39.24062600000002</v>
      </c>
      <c r="BN97">
        <v>26.593083000000021</v>
      </c>
      <c r="BO97">
        <v>4656.6491590000014</v>
      </c>
      <c r="BP97">
        <v>7724.9077500000012</v>
      </c>
      <c r="BQ97">
        <v>113.796468</v>
      </c>
      <c r="BR97">
        <v>445.93627500000048</v>
      </c>
    </row>
    <row r="98">
      <c r="A98" t="s">
        <v>515</v>
      </c>
      <c r="B98">
        <v>2005</v>
      </c>
      <c r="C98" t="s">
        <v>519</v>
      </c>
      <c r="D98">
        <v>161</v>
      </c>
      <c r="E98" t="s">
        <v>62</v>
      </c>
      <c r="F98" t="s">
        <v>265</v>
      </c>
      <c r="G98" t="s">
        <v>182</v>
      </c>
      <c r="H98">
        <v>3.1220632316758228</v>
      </c>
      <c r="I98">
        <v>4.0958800760574139</v>
      </c>
      <c r="J98">
        <v>4.6300388529701202</v>
      </c>
      <c r="K98">
        <v>2.9071334700469968</v>
      </c>
      <c r="L98">
        <v>2.885506729269339</v>
      </c>
      <c r="M98">
        <v>4.4328733993827933</v>
      </c>
      <c r="N98">
        <v>4.3140505856946803</v>
      </c>
      <c r="O98">
        <v>1.3087885738150811</v>
      </c>
      <c r="P98">
        <v>2.0865416104731782</v>
      </c>
      <c r="Q98">
        <v>0.67212383044859236</v>
      </c>
      <c r="R98">
        <v>3.3506195130534251</v>
      </c>
      <c r="S98">
        <v>3.5120370744359661</v>
      </c>
      <c r="T98">
        <v>4.2039699586787327</v>
      </c>
      <c r="U98">
        <v>3.9235130057475658</v>
      </c>
      <c r="V98">
        <v>3.3183551051690441</v>
      </c>
      <c r="W98" t="s">
        <v>246</v>
      </c>
      <c r="X98" t="s">
        <v>247</v>
      </c>
      <c r="Y98" t="s">
        <v>150</v>
      </c>
      <c r="Z98" t="s">
        <v>151</v>
      </c>
      <c r="AA98" t="s">
        <v>152</v>
      </c>
      <c r="AB98" t="s">
        <v>153</v>
      </c>
      <c r="AC98" t="s">
        <v>154</v>
      </c>
      <c r="AD98" t="s">
        <v>155</v>
      </c>
      <c r="AE98" t="s">
        <v>156</v>
      </c>
      <c r="AF98" t="s">
        <v>157</v>
      </c>
      <c r="AG98" t="s">
        <v>158</v>
      </c>
      <c r="AH98">
        <v>1.1418701259723061</v>
      </c>
      <c r="AI98">
        <v>0.77484681106056075</v>
      </c>
      <c r="AJ98">
        <v>3.1409735185532912</v>
      </c>
      <c r="AK98">
        <v>3.044186420783578</v>
      </c>
      <c r="AL98">
        <v>5.8632813456449977</v>
      </c>
      <c r="AM98">
        <v>2.616979118309684</v>
      </c>
      <c r="AN98">
        <v>2.5118500980446381</v>
      </c>
      <c r="AO98">
        <v>2.2656218067362</v>
      </c>
      <c r="AP98">
        <v>7.5955589548360747</v>
      </c>
      <c r="AQ98">
        <v>0.73619606873448773</v>
      </c>
      <c r="AR98">
        <v>1.810702846550122</v>
      </c>
      <c r="AS98">
        <v>436.64121999999998</v>
      </c>
      <c r="AT98">
        <v>572.92454200000009</v>
      </c>
      <c r="AU98">
        <v>648.69374100000005</v>
      </c>
      <c r="AV98">
        <v>406.26106199999998</v>
      </c>
      <c r="AW98">
        <v>403.85243500000013</v>
      </c>
      <c r="AX98">
        <v>75.283075000000025</v>
      </c>
      <c r="AY98">
        <v>73.341931000000031</v>
      </c>
      <c r="AZ98">
        <v>22.187197999999999</v>
      </c>
      <c r="BA98">
        <v>35.445489000000002</v>
      </c>
      <c r="BB98">
        <v>11.408103000000001</v>
      </c>
      <c r="BC98">
        <v>411.36388899999997</v>
      </c>
      <c r="BD98">
        <v>432.03672099999989</v>
      </c>
      <c r="BE98">
        <v>517.05976899999996</v>
      </c>
      <c r="BF98">
        <v>482.19540699999999</v>
      </c>
      <c r="BG98">
        <v>408.05141800000013</v>
      </c>
      <c r="BH98">
        <v>27.110498</v>
      </c>
      <c r="BI98">
        <v>5.774959</v>
      </c>
      <c r="BJ98">
        <v>544.31714599999987</v>
      </c>
      <c r="BK98">
        <v>18.641693</v>
      </c>
      <c r="BL98">
        <v>17.116821000000002</v>
      </c>
      <c r="BM98">
        <v>5.3763890000000014</v>
      </c>
      <c r="BN98">
        <v>4.2059840000000008</v>
      </c>
      <c r="BO98">
        <v>579.47887500000013</v>
      </c>
      <c r="BP98">
        <v>1164.5253749999999</v>
      </c>
      <c r="BQ98">
        <v>21.041248</v>
      </c>
      <c r="BR98">
        <v>80.784012000000004</v>
      </c>
    </row>
    <row r="99">
      <c r="A99" t="s">
        <v>515</v>
      </c>
      <c r="B99">
        <v>2005</v>
      </c>
      <c r="C99" t="s">
        <v>519</v>
      </c>
      <c r="D99">
        <v>162</v>
      </c>
      <c r="E99" t="s">
        <v>62</v>
      </c>
      <c r="F99" t="s">
        <v>266</v>
      </c>
      <c r="G99" t="s">
        <v>182</v>
      </c>
      <c r="H99">
        <v>0</v>
      </c>
      <c r="I99">
        <v>0</v>
      </c>
      <c r="J99">
        <v>0</v>
      </c>
      <c r="K99">
        <v>0</v>
      </c>
      <c r="L99">
        <v>0.062245224264601502</v>
      </c>
      <c r="M99">
        <v>0</v>
      </c>
      <c r="N99">
        <v>0.022469235577956999</v>
      </c>
      <c r="O99">
        <v>0.31546448683979028</v>
      </c>
      <c r="P99">
        <v>0.0780142112167755</v>
      </c>
      <c r="Q99">
        <v>0.097600831402130397</v>
      </c>
      <c r="R99">
        <v>0</v>
      </c>
      <c r="S99">
        <v>0</v>
      </c>
      <c r="T99">
        <v>0</v>
      </c>
      <c r="U99">
        <v>0</v>
      </c>
      <c r="V99">
        <v>0</v>
      </c>
      <c r="W99" t="s">
        <v>246</v>
      </c>
      <c r="X99" t="s">
        <v>247</v>
      </c>
      <c r="Y99" t="s">
        <v>150</v>
      </c>
      <c r="Z99" t="s">
        <v>151</v>
      </c>
      <c r="AA99" t="s">
        <v>152</v>
      </c>
      <c r="AB99" t="s">
        <v>153</v>
      </c>
      <c r="AC99" t="s">
        <v>154</v>
      </c>
      <c r="AD99" t="s">
        <v>155</v>
      </c>
      <c r="AE99" t="s">
        <v>156</v>
      </c>
      <c r="AF99" t="s">
        <v>157</v>
      </c>
      <c r="AG99" t="s">
        <v>158</v>
      </c>
      <c r="AH99">
        <v>0.36693223476353659</v>
      </c>
      <c r="AI99">
        <v>0</v>
      </c>
      <c r="AJ99">
        <v>0</v>
      </c>
      <c r="AK99">
        <v>0</v>
      </c>
      <c r="AL99">
        <v>0</v>
      </c>
      <c r="AM99">
        <v>0</v>
      </c>
      <c r="AN99">
        <v>0</v>
      </c>
      <c r="AO99">
        <v>0</v>
      </c>
      <c r="AP99">
        <v>0</v>
      </c>
      <c r="AQ99">
        <v>0</v>
      </c>
      <c r="AR99">
        <v>0</v>
      </c>
      <c r="AS99">
        <v>0</v>
      </c>
      <c r="AT99">
        <v>0</v>
      </c>
      <c r="AU99">
        <v>0</v>
      </c>
      <c r="AV99">
        <v>0</v>
      </c>
      <c r="AW99">
        <v>8.7117750000000012</v>
      </c>
      <c r="AX99">
        <v>0</v>
      </c>
      <c r="AY99">
        <v>0.38199300000000003</v>
      </c>
      <c r="AZ99">
        <v>5.3479020000000004</v>
      </c>
      <c r="BA99">
        <v>1.32528</v>
      </c>
      <c r="BB99">
        <v>1.6566000000000001</v>
      </c>
      <c r="BC99">
        <v>0</v>
      </c>
      <c r="BD99">
        <v>0</v>
      </c>
      <c r="BE99">
        <v>0</v>
      </c>
      <c r="BF99">
        <v>0</v>
      </c>
      <c r="BG99">
        <v>0</v>
      </c>
      <c r="BH99">
        <v>8.7117750000000012</v>
      </c>
      <c r="BI99">
        <v>0</v>
      </c>
      <c r="BJ99">
        <v>0</v>
      </c>
      <c r="BK99">
        <v>0</v>
      </c>
      <c r="BL99">
        <v>0</v>
      </c>
      <c r="BM99">
        <v>0</v>
      </c>
      <c r="BN99">
        <v>0</v>
      </c>
      <c r="BO99">
        <v>0</v>
      </c>
      <c r="BP99">
        <v>0</v>
      </c>
      <c r="BQ99">
        <v>0</v>
      </c>
      <c r="BR99">
        <v>0</v>
      </c>
    </row>
    <row r="100">
      <c r="A100" t="s">
        <v>515</v>
      </c>
      <c r="B100">
        <v>2005</v>
      </c>
      <c r="C100" t="s">
        <v>519</v>
      </c>
      <c r="D100">
        <v>163</v>
      </c>
      <c r="E100" t="s">
        <v>62</v>
      </c>
      <c r="F100" t="s">
        <v>267</v>
      </c>
      <c r="G100" t="s">
        <v>182</v>
      </c>
      <c r="H100">
        <v>0.13123131834627341</v>
      </c>
      <c r="I100">
        <v>0</v>
      </c>
      <c r="J100">
        <v>0.056490587763003301</v>
      </c>
      <c r="K100">
        <v>0</v>
      </c>
      <c r="L100">
        <v>0.16235182680132829</v>
      </c>
      <c r="M100">
        <v>0.28906453470212828</v>
      </c>
      <c r="N100">
        <v>0.1249717080229534</v>
      </c>
      <c r="O100">
        <v>0.2459626351977309</v>
      </c>
      <c r="P100">
        <v>0.32106961486480479</v>
      </c>
      <c r="Q100">
        <v>0.35732320704499237</v>
      </c>
      <c r="R100">
        <v>0.074900690379859594</v>
      </c>
      <c r="S100">
        <v>0.074444183463739794</v>
      </c>
      <c r="T100">
        <v>0.064350217883142005</v>
      </c>
      <c r="U100">
        <v>0</v>
      </c>
      <c r="V100">
        <v>0</v>
      </c>
      <c r="W100" t="s">
        <v>246</v>
      </c>
      <c r="X100" t="s">
        <v>247</v>
      </c>
      <c r="Y100" t="s">
        <v>150</v>
      </c>
      <c r="Z100" t="s">
        <v>151</v>
      </c>
      <c r="AA100" t="s">
        <v>152</v>
      </c>
      <c r="AB100" t="s">
        <v>153</v>
      </c>
      <c r="AC100" t="s">
        <v>154</v>
      </c>
      <c r="AD100" t="s">
        <v>155</v>
      </c>
      <c r="AE100" t="s">
        <v>156</v>
      </c>
      <c r="AF100" t="s">
        <v>157</v>
      </c>
      <c r="AG100" t="s">
        <v>158</v>
      </c>
      <c r="AH100">
        <v>0.94440991227075199</v>
      </c>
      <c r="AI100">
        <v>0</v>
      </c>
      <c r="AJ100">
        <v>0</v>
      </c>
      <c r="AK100">
        <v>0</v>
      </c>
      <c r="AL100">
        <v>0</v>
      </c>
      <c r="AM100">
        <v>0</v>
      </c>
      <c r="AN100">
        <v>0.17929876367474179</v>
      </c>
      <c r="AO100">
        <v>0</v>
      </c>
      <c r="AP100">
        <v>0.15159944184284929</v>
      </c>
      <c r="AQ100">
        <v>0.1058567562709169</v>
      </c>
      <c r="AR100">
        <v>0</v>
      </c>
      <c r="AS100">
        <v>18.353569</v>
      </c>
      <c r="AT100">
        <v>0</v>
      </c>
      <c r="AU100">
        <v>7.9146400000000003</v>
      </c>
      <c r="AV100">
        <v>0</v>
      </c>
      <c r="AW100">
        <v>22.722587999999998</v>
      </c>
      <c r="AX100">
        <v>4.9091560000000003</v>
      </c>
      <c r="AY100">
        <v>2.1246079999999998</v>
      </c>
      <c r="AZ100">
        <v>4.1696739999999997</v>
      </c>
      <c r="BA100">
        <v>5.4542259999999994</v>
      </c>
      <c r="BB100">
        <v>6.0649240000000004</v>
      </c>
      <c r="BC100">
        <v>9.1957439999999995</v>
      </c>
      <c r="BD100">
        <v>9.1578250000000008</v>
      </c>
      <c r="BE100">
        <v>7.9146400000000003</v>
      </c>
      <c r="BF100">
        <v>0</v>
      </c>
      <c r="BG100">
        <v>0</v>
      </c>
      <c r="BH100">
        <v>22.422360000000001</v>
      </c>
      <c r="BI100">
        <v>0</v>
      </c>
      <c r="BJ100">
        <v>0</v>
      </c>
      <c r="BK100">
        <v>0</v>
      </c>
      <c r="BL100">
        <v>0</v>
      </c>
      <c r="BM100">
        <v>0</v>
      </c>
      <c r="BN100">
        <v>0.30022799999999999</v>
      </c>
      <c r="BO100">
        <v>0</v>
      </c>
      <c r="BP100">
        <v>23.242712999999998</v>
      </c>
      <c r="BQ100">
        <v>3.025496</v>
      </c>
      <c r="BR100">
        <v>0</v>
      </c>
    </row>
    <row r="101">
      <c r="A101" t="s">
        <v>515</v>
      </c>
      <c r="B101">
        <v>2005</v>
      </c>
      <c r="C101" t="s">
        <v>519</v>
      </c>
      <c r="D101">
        <v>164</v>
      </c>
      <c r="E101" t="s">
        <v>62</v>
      </c>
      <c r="F101" t="s">
        <v>268</v>
      </c>
      <c r="G101" t="s">
        <v>182</v>
      </c>
      <c r="H101">
        <v>82.214838097912235</v>
      </c>
      <c r="I101">
        <v>72.713373456219614</v>
      </c>
      <c r="J101">
        <v>67.621700836534714</v>
      </c>
      <c r="K101">
        <v>63.334133218480751</v>
      </c>
      <c r="L101">
        <v>24.980454453706699</v>
      </c>
      <c r="M101">
        <v>36.981598559834701</v>
      </c>
      <c r="N101">
        <v>10.582301516295271</v>
      </c>
      <c r="O101">
        <v>6.5805105213932347</v>
      </c>
      <c r="P101">
        <v>1.479210088639938</v>
      </c>
      <c r="Q101">
        <v>0.87449467082639964</v>
      </c>
      <c r="R101">
        <v>83.630010746156884</v>
      </c>
      <c r="S101">
        <v>73.967916284629126</v>
      </c>
      <c r="T101">
        <v>69.791377531723469</v>
      </c>
      <c r="U101">
        <v>64.301452621646348</v>
      </c>
      <c r="V101">
        <v>54.305134763949113</v>
      </c>
      <c r="W101" t="s">
        <v>246</v>
      </c>
      <c r="X101" t="s">
        <v>247</v>
      </c>
      <c r="Y101" t="s">
        <v>150</v>
      </c>
      <c r="Z101" t="s">
        <v>151</v>
      </c>
      <c r="AA101" t="s">
        <v>152</v>
      </c>
      <c r="AB101" t="s">
        <v>153</v>
      </c>
      <c r="AC101" t="s">
        <v>154</v>
      </c>
      <c r="AD101" t="s">
        <v>155</v>
      </c>
      <c r="AE101" t="s">
        <v>156</v>
      </c>
      <c r="AF101" t="s">
        <v>157</v>
      </c>
      <c r="AG101" t="s">
        <v>158</v>
      </c>
      <c r="AH101">
        <v>4.6122506358717166</v>
      </c>
      <c r="AI101">
        <v>90.199290927886025</v>
      </c>
      <c r="AJ101">
        <v>68.66222451884542</v>
      </c>
      <c r="AK101">
        <v>60.425426457214193</v>
      </c>
      <c r="AL101">
        <v>38.483972312882948</v>
      </c>
      <c r="AM101">
        <v>74.359167363195624</v>
      </c>
      <c r="AN101">
        <v>45.51490886347888</v>
      </c>
      <c r="AO101">
        <v>73.930823580495939</v>
      </c>
      <c r="AP101">
        <v>34.064392716015213</v>
      </c>
      <c r="AQ101">
        <v>85.51634480948232</v>
      </c>
      <c r="AR101">
        <v>78.950321433496569</v>
      </c>
      <c r="AS101">
        <v>11498.289606999981</v>
      </c>
      <c r="AT101">
        <v>10171.019514999991</v>
      </c>
      <c r="AU101">
        <v>9474.1697599999861</v>
      </c>
      <c r="AV101">
        <v>8850.7089499999856</v>
      </c>
      <c r="AW101">
        <v>3496.237682000004</v>
      </c>
      <c r="AX101">
        <v>628.05503499999986</v>
      </c>
      <c r="AY101">
        <v>179.90665899999999</v>
      </c>
      <c r="AZ101">
        <v>111.555902</v>
      </c>
      <c r="BA101">
        <v>25.12833899999999</v>
      </c>
      <c r="BB101">
        <v>14.842987000000001</v>
      </c>
      <c r="BC101">
        <v>10267.46436699999</v>
      </c>
      <c r="BD101">
        <v>9099.2365209999807</v>
      </c>
      <c r="BE101">
        <v>8583.8657030000049</v>
      </c>
      <c r="BF101">
        <v>7902.577376999996</v>
      </c>
      <c r="BG101">
        <v>6677.7926239999842</v>
      </c>
      <c r="BH101">
        <v>109.50493299999999</v>
      </c>
      <c r="BI101">
        <v>672.25830899999823</v>
      </c>
      <c r="BJ101">
        <v>11898.866980999999</v>
      </c>
      <c r="BK101">
        <v>370.027355</v>
      </c>
      <c r="BL101">
        <v>112.347204</v>
      </c>
      <c r="BM101">
        <v>152.76538000000011</v>
      </c>
      <c r="BN101">
        <v>76.212739999999968</v>
      </c>
      <c r="BO101">
        <v>18909.312379000039</v>
      </c>
      <c r="BP101">
        <v>5222.6373250000033</v>
      </c>
      <c r="BQ101">
        <v>2444.1459220000011</v>
      </c>
      <c r="BR101">
        <v>3522.3469860000009</v>
      </c>
    </row>
    <row r="102">
      <c r="A102" t="s">
        <v>515</v>
      </c>
      <c r="B102">
        <v>2005</v>
      </c>
      <c r="C102" t="s">
        <v>519</v>
      </c>
      <c r="D102">
        <v>165</v>
      </c>
      <c r="E102" t="s">
        <v>62</v>
      </c>
      <c r="F102" t="s">
        <v>269</v>
      </c>
      <c r="G102" t="s">
        <v>182</v>
      </c>
      <c r="H102">
        <v>0</v>
      </c>
      <c r="I102">
        <v>0.012215165587433401</v>
      </c>
      <c r="J102">
        <v>0.037998175480434299</v>
      </c>
      <c r="K102">
        <v>0</v>
      </c>
      <c r="L102">
        <v>0.063256899616558795</v>
      </c>
      <c r="M102">
        <v>0.062096790826021701</v>
      </c>
      <c r="N102">
        <v>0.14306447980522119</v>
      </c>
      <c r="O102">
        <v>0.1870485037146985</v>
      </c>
      <c r="P102">
        <v>0.093834505241063501</v>
      </c>
      <c r="Q102">
        <v>0.035445374495842397</v>
      </c>
      <c r="R102">
        <v>0</v>
      </c>
      <c r="S102">
        <v>0.01388954384439</v>
      </c>
      <c r="T102">
        <v>0.019237744576622199</v>
      </c>
      <c r="U102">
        <v>0.024065635710875301</v>
      </c>
      <c r="V102">
        <v>0</v>
      </c>
      <c r="W102" t="s">
        <v>246</v>
      </c>
      <c r="X102" t="s">
        <v>247</v>
      </c>
      <c r="Y102" t="s">
        <v>150</v>
      </c>
      <c r="Z102" t="s">
        <v>151</v>
      </c>
      <c r="AA102" t="s">
        <v>152</v>
      </c>
      <c r="AB102" t="s">
        <v>153</v>
      </c>
      <c r="AC102" t="s">
        <v>154</v>
      </c>
      <c r="AD102" t="s">
        <v>155</v>
      </c>
      <c r="AE102" t="s">
        <v>156</v>
      </c>
      <c r="AF102" t="s">
        <v>157</v>
      </c>
      <c r="AG102" t="s">
        <v>158</v>
      </c>
      <c r="AH102">
        <v>0.22603584160870871</v>
      </c>
      <c r="AI102">
        <v>0</v>
      </c>
      <c r="AJ102">
        <v>0</v>
      </c>
      <c r="AK102">
        <v>0</v>
      </c>
      <c r="AL102">
        <v>0.53245844692867639</v>
      </c>
      <c r="AM102">
        <v>0</v>
      </c>
      <c r="AN102">
        <v>0</v>
      </c>
      <c r="AO102">
        <v>0.0075550704955900001</v>
      </c>
      <c r="AP102">
        <v>0.0385821201829653</v>
      </c>
      <c r="AQ102">
        <v>0.039085633986721997</v>
      </c>
      <c r="AR102">
        <v>0</v>
      </c>
      <c r="AS102">
        <v>0</v>
      </c>
      <c r="AT102">
        <v>1.708636</v>
      </c>
      <c r="AU102">
        <v>5.3237520000000007</v>
      </c>
      <c r="AV102">
        <v>0</v>
      </c>
      <c r="AW102">
        <v>8.8533679999999997</v>
      </c>
      <c r="AX102">
        <v>1.054584</v>
      </c>
      <c r="AY102">
        <v>2.4321980000000001</v>
      </c>
      <c r="AZ102">
        <v>3.1709339999999999</v>
      </c>
      <c r="BA102">
        <v>1.5940300000000001</v>
      </c>
      <c r="BB102">
        <v>0.60162199999999999</v>
      </c>
      <c r="BC102">
        <v>0</v>
      </c>
      <c r="BD102">
        <v>1.708636</v>
      </c>
      <c r="BE102">
        <v>2.3661120000000002</v>
      </c>
      <c r="BF102">
        <v>2.95764</v>
      </c>
      <c r="BG102">
        <v>0</v>
      </c>
      <c r="BH102">
        <v>5.3665859999999999</v>
      </c>
      <c r="BI102">
        <v>0</v>
      </c>
      <c r="BJ102">
        <v>0</v>
      </c>
      <c r="BK102">
        <v>0</v>
      </c>
      <c r="BL102">
        <v>1.554419</v>
      </c>
      <c r="BM102">
        <v>0</v>
      </c>
      <c r="BN102">
        <v>0</v>
      </c>
      <c r="BO102">
        <v>1.9323630000000001</v>
      </c>
      <c r="BP102">
        <v>5.915280000000001</v>
      </c>
      <c r="BQ102">
        <v>1.117108</v>
      </c>
      <c r="BR102">
        <v>0</v>
      </c>
    </row>
    <row r="103">
      <c r="A103" t="s">
        <v>515</v>
      </c>
      <c r="B103">
        <v>2011</v>
      </c>
      <c r="C103" t="s">
        <v>520</v>
      </c>
      <c r="D103">
        <v>16</v>
      </c>
      <c r="E103" t="s">
        <v>13</v>
      </c>
      <c r="F103" t="s">
        <v>14</v>
      </c>
      <c r="G103" t="s">
        <v>526</v>
      </c>
      <c r="H103">
        <v>33.600000000000001</v>
      </c>
      <c r="I103">
        <v>40.700000000000003</v>
      </c>
      <c r="J103">
        <v>44.299999999999997</v>
      </c>
      <c r="K103">
        <v>50.5</v>
      </c>
      <c r="L103">
        <v>89.200000000000003</v>
      </c>
      <c r="M103">
        <v>84.5</v>
      </c>
      <c r="N103">
        <v>93.200000000000003</v>
      </c>
      <c r="O103">
        <v>96.700000000000003</v>
      </c>
      <c r="P103">
        <v>99.799999999999997</v>
      </c>
      <c r="Q103">
        <v>100</v>
      </c>
      <c r="R103">
        <v>32.5</v>
      </c>
      <c r="S103">
        <v>37.200000000000003</v>
      </c>
      <c r="T103">
        <v>44.399999999999999</v>
      </c>
      <c r="U103">
        <v>42.700000000000003</v>
      </c>
      <c r="V103">
        <v>53.799999999999997</v>
      </c>
      <c r="W103" t="s">
        <v>336</v>
      </c>
      <c r="X103" t="s">
        <v>149</v>
      </c>
      <c r="Y103" t="s">
        <v>150</v>
      </c>
      <c r="Z103" t="s">
        <v>337</v>
      </c>
      <c r="AA103" t="s">
        <v>152</v>
      </c>
      <c r="AB103" t="s">
        <v>153</v>
      </c>
      <c r="AC103" t="s">
        <v>154</v>
      </c>
      <c r="AD103" t="s">
        <v>155</v>
      </c>
      <c r="AE103" t="s">
        <v>156</v>
      </c>
      <c r="AF103" t="s">
        <v>157</v>
      </c>
      <c r="AG103" t="s">
        <v>158</v>
      </c>
      <c r="AH103">
        <v>100</v>
      </c>
      <c r="AI103">
        <v>42.700000000000003</v>
      </c>
      <c r="AJ103">
        <v>53.399999999999999</v>
      </c>
      <c r="AK103">
        <v>54.799999999999997</v>
      </c>
      <c r="AL103">
        <v>83.900000000000006</v>
      </c>
      <c r="AM103">
        <v>60.700000000000003</v>
      </c>
      <c r="AN103">
        <v>86</v>
      </c>
      <c r="AO103">
        <v>45.600000000000001</v>
      </c>
      <c r="AP103">
        <v>45.200000000000003</v>
      </c>
      <c r="AQ103">
        <v>61.899999999999999</v>
      </c>
      <c r="AR103">
        <v>66.099999999999994</v>
      </c>
      <c r="AS103"/>
      <c r="AT103"/>
      <c r="AU103"/>
      <c r="AV103"/>
      <c r="AW103"/>
      <c r="AX103"/>
      <c r="AY103"/>
      <c r="AZ103"/>
      <c r="BA103"/>
      <c r="BB103"/>
      <c r="BC103"/>
      <c r="BD103"/>
      <c r="BE103"/>
      <c r="BF103"/>
      <c r="BG103"/>
      <c r="BH103"/>
      <c r="BI103"/>
      <c r="BJ103"/>
      <c r="BK103"/>
      <c r="BL103"/>
      <c r="BM103"/>
      <c r="BN103"/>
      <c r="BO103"/>
      <c r="BP103"/>
      <c r="BQ103"/>
      <c r="BR103"/>
    </row>
    <row r="104">
      <c r="A104" t="s">
        <v>515</v>
      </c>
      <c r="B104">
        <v>2011</v>
      </c>
      <c r="C104" t="s">
        <v>520</v>
      </c>
      <c r="D104">
        <v>17</v>
      </c>
      <c r="E104" t="s">
        <v>13</v>
      </c>
      <c r="F104" t="s">
        <v>51</v>
      </c>
      <c r="G104" t="s">
        <v>182</v>
      </c>
      <c r="H104">
        <v>66.400000000000006</v>
      </c>
      <c r="I104">
        <v>59.299999999999997</v>
      </c>
      <c r="J104">
        <v>55.700000000000003</v>
      </c>
      <c r="K104">
        <v>49.5</v>
      </c>
      <c r="L104">
        <v>10.800000000000001</v>
      </c>
      <c r="M104">
        <v>15.5</v>
      </c>
      <c r="N104">
        <v>6.7999999999999998</v>
      </c>
      <c r="O104">
        <v>3.2999999999999998</v>
      </c>
      <c r="P104">
        <v>0.20000000000000001</v>
      </c>
      <c r="Q104">
        <v>0</v>
      </c>
      <c r="R104">
        <v>67.5</v>
      </c>
      <c r="S104">
        <v>62.799999999999997</v>
      </c>
      <c r="T104">
        <v>55.600000000000001</v>
      </c>
      <c r="U104">
        <v>57.299999999999997</v>
      </c>
      <c r="V104">
        <v>46.200000000000003</v>
      </c>
      <c r="W104" t="s">
        <v>336</v>
      </c>
      <c r="X104" t="s">
        <v>149</v>
      </c>
      <c r="Y104" t="s">
        <v>150</v>
      </c>
      <c r="Z104" t="s">
        <v>337</v>
      </c>
      <c r="AA104" t="s">
        <v>152</v>
      </c>
      <c r="AB104" t="s">
        <v>153</v>
      </c>
      <c r="AC104" t="s">
        <v>154</v>
      </c>
      <c r="AD104" t="s">
        <v>155</v>
      </c>
      <c r="AE104" t="s">
        <v>156</v>
      </c>
      <c r="AF104" t="s">
        <v>157</v>
      </c>
      <c r="AG104" t="s">
        <v>158</v>
      </c>
      <c r="AH104">
        <v>0</v>
      </c>
      <c r="AI104">
        <v>57.299999999999997</v>
      </c>
      <c r="AJ104">
        <v>46.600000000000001</v>
      </c>
      <c r="AK104">
        <v>45.200000000000003</v>
      </c>
      <c r="AL104">
        <v>16.100000000000001</v>
      </c>
      <c r="AM104">
        <v>39.299999999999997</v>
      </c>
      <c r="AN104">
        <v>14</v>
      </c>
      <c r="AO104">
        <v>54.399999999999999</v>
      </c>
      <c r="AP104">
        <v>54.799999999999997</v>
      </c>
      <c r="AQ104">
        <v>38.100000000000001</v>
      </c>
      <c r="AR104">
        <v>33.899999999999999</v>
      </c>
      <c r="AS104"/>
      <c r="AT104"/>
      <c r="AU104"/>
      <c r="AV104"/>
      <c r="AW104"/>
      <c r="AX104"/>
      <c r="AY104"/>
      <c r="AZ104"/>
      <c r="BA104"/>
      <c r="BB104"/>
      <c r="BC104"/>
      <c r="BD104"/>
      <c r="BE104"/>
      <c r="BF104"/>
      <c r="BG104"/>
      <c r="BH104"/>
      <c r="BI104"/>
      <c r="BJ104"/>
      <c r="BK104"/>
      <c r="BL104"/>
      <c r="BM104"/>
      <c r="BN104"/>
      <c r="BO104"/>
      <c r="BP104"/>
      <c r="BQ104"/>
      <c r="BR104"/>
    </row>
    <row r="105">
      <c r="A105" t="s">
        <v>515</v>
      </c>
      <c r="B105">
        <v>2011</v>
      </c>
      <c r="C105" t="s">
        <v>520</v>
      </c>
      <c r="D105">
        <v>18</v>
      </c>
      <c r="E105" t="s">
        <v>60</v>
      </c>
      <c r="F105" t="s">
        <v>15</v>
      </c>
      <c r="G105" t="s">
        <v>527</v>
      </c>
      <c r="H105">
        <v>16.399999999999999</v>
      </c>
      <c r="I105">
        <v>20.800000000000001</v>
      </c>
      <c r="J105">
        <v>23.600000000000001</v>
      </c>
      <c r="K105">
        <v>30.300000000000001</v>
      </c>
      <c r="L105">
        <v>76.299999999999997</v>
      </c>
      <c r="M105">
        <v>59.700000000000003</v>
      </c>
      <c r="N105">
        <v>81.099999999999994</v>
      </c>
      <c r="O105">
        <v>88.799999999999997</v>
      </c>
      <c r="P105">
        <v>95.599999999999994</v>
      </c>
      <c r="Q105">
        <v>98</v>
      </c>
      <c r="R105">
        <v>15.5</v>
      </c>
      <c r="S105">
        <v>19.5</v>
      </c>
      <c r="T105">
        <v>22.100000000000001</v>
      </c>
      <c r="U105">
        <v>24.100000000000001</v>
      </c>
      <c r="V105">
        <v>29.699999999999999</v>
      </c>
      <c r="W105" t="s">
        <v>336</v>
      </c>
      <c r="X105" t="s">
        <v>149</v>
      </c>
      <c r="Y105" t="s">
        <v>150</v>
      </c>
      <c r="Z105" t="s">
        <v>337</v>
      </c>
      <c r="AA105" t="s">
        <v>152</v>
      </c>
      <c r="AB105" t="s">
        <v>153</v>
      </c>
      <c r="AC105" t="s">
        <v>154</v>
      </c>
      <c r="AD105" t="s">
        <v>155</v>
      </c>
      <c r="AE105" t="s">
        <v>156</v>
      </c>
      <c r="AF105" t="s">
        <v>157</v>
      </c>
      <c r="AG105" t="s">
        <v>158</v>
      </c>
      <c r="AH105">
        <v>94.5</v>
      </c>
      <c r="AI105">
        <v>26.600000000000001</v>
      </c>
      <c r="AJ105">
        <v>38.899999999999999</v>
      </c>
      <c r="AK105">
        <v>47.600000000000001</v>
      </c>
      <c r="AL105">
        <v>66.700000000000003</v>
      </c>
      <c r="AM105">
        <v>50.200000000000003</v>
      </c>
      <c r="AN105">
        <v>62</v>
      </c>
      <c r="AO105">
        <v>25.800000000000001</v>
      </c>
      <c r="AP105">
        <v>24.600000000000001</v>
      </c>
      <c r="AQ105">
        <v>33.700000000000003</v>
      </c>
      <c r="AR105">
        <v>45</v>
      </c>
      <c r="AS105"/>
      <c r="AT105"/>
      <c r="AU105"/>
      <c r="AV105"/>
      <c r="AW105"/>
      <c r="AX105"/>
      <c r="AY105"/>
      <c r="AZ105"/>
      <c r="BA105"/>
      <c r="BB105"/>
      <c r="BC105"/>
      <c r="BD105"/>
      <c r="BE105"/>
      <c r="BF105"/>
      <c r="BG105"/>
      <c r="BH105"/>
      <c r="BI105"/>
      <c r="BJ105"/>
      <c r="BK105"/>
      <c r="BL105"/>
      <c r="BM105"/>
      <c r="BN105"/>
      <c r="BO105"/>
      <c r="BP105"/>
      <c r="BQ105"/>
      <c r="BR105"/>
    </row>
    <row r="106">
      <c r="A106" t="s">
        <v>515</v>
      </c>
      <c r="B106">
        <v>2011</v>
      </c>
      <c r="C106" t="s">
        <v>520</v>
      </c>
      <c r="D106">
        <v>19</v>
      </c>
      <c r="E106" t="s">
        <v>60</v>
      </c>
      <c r="F106" t="s">
        <v>16</v>
      </c>
      <c r="G106" t="s">
        <v>528</v>
      </c>
      <c r="H106">
        <v>17.100000000000001</v>
      </c>
      <c r="I106">
        <v>19.899999999999999</v>
      </c>
      <c r="J106">
        <v>20.699999999999999</v>
      </c>
      <c r="K106">
        <v>20.199999999999999</v>
      </c>
      <c r="L106">
        <v>12.9</v>
      </c>
      <c r="M106">
        <v>24.699999999999999</v>
      </c>
      <c r="N106">
        <v>12.1</v>
      </c>
      <c r="O106">
        <v>7.9000000000000004</v>
      </c>
      <c r="P106">
        <v>4.2999999999999998</v>
      </c>
      <c r="Q106">
        <v>2</v>
      </c>
      <c r="R106">
        <v>17</v>
      </c>
      <c r="S106">
        <v>17.600000000000001</v>
      </c>
      <c r="T106">
        <v>22.300000000000001</v>
      </c>
      <c r="U106">
        <v>18.5</v>
      </c>
      <c r="V106">
        <v>24</v>
      </c>
      <c r="W106" t="s">
        <v>336</v>
      </c>
      <c r="X106" t="s">
        <v>149</v>
      </c>
      <c r="Y106" t="s">
        <v>150</v>
      </c>
      <c r="Z106" t="s">
        <v>337</v>
      </c>
      <c r="AA106" t="s">
        <v>152</v>
      </c>
      <c r="AB106" t="s">
        <v>153</v>
      </c>
      <c r="AC106" t="s">
        <v>154</v>
      </c>
      <c r="AD106" t="s">
        <v>155</v>
      </c>
      <c r="AE106" t="s">
        <v>156</v>
      </c>
      <c r="AF106" t="s">
        <v>157</v>
      </c>
      <c r="AG106" t="s">
        <v>158</v>
      </c>
      <c r="AH106">
        <v>5.5</v>
      </c>
      <c r="AI106">
        <v>16</v>
      </c>
      <c r="AJ106">
        <v>14.5</v>
      </c>
      <c r="AK106">
        <v>7.2000000000000002</v>
      </c>
      <c r="AL106">
        <v>17.100000000000001</v>
      </c>
      <c r="AM106">
        <v>10.5</v>
      </c>
      <c r="AN106">
        <v>24</v>
      </c>
      <c r="AO106">
        <v>19.800000000000001</v>
      </c>
      <c r="AP106">
        <v>20.600000000000001</v>
      </c>
      <c r="AQ106">
        <v>28.199999999999999</v>
      </c>
      <c r="AR106">
        <v>21.199999999999999</v>
      </c>
      <c r="AS106"/>
      <c r="AT106"/>
      <c r="AU106"/>
      <c r="AV106"/>
      <c r="AW106"/>
      <c r="AX106"/>
      <c r="AY106"/>
      <c r="AZ106"/>
      <c r="BA106"/>
      <c r="BB106"/>
      <c r="BC106"/>
      <c r="BD106"/>
      <c r="BE106"/>
      <c r="BF106"/>
      <c r="BG106"/>
      <c r="BH106"/>
      <c r="BI106"/>
      <c r="BJ106"/>
      <c r="BK106"/>
      <c r="BL106"/>
      <c r="BM106"/>
      <c r="BN106"/>
      <c r="BO106"/>
      <c r="BP106"/>
      <c r="BQ106"/>
      <c r="BR106"/>
    </row>
    <row r="107">
      <c r="A107" t="s">
        <v>515</v>
      </c>
      <c r="B107">
        <v>2011</v>
      </c>
      <c r="C107" t="s">
        <v>520</v>
      </c>
      <c r="D107">
        <v>20</v>
      </c>
      <c r="E107" t="s">
        <v>60</v>
      </c>
      <c r="F107" t="s">
        <v>22</v>
      </c>
      <c r="G107" t="s">
        <v>529</v>
      </c>
      <c r="H107">
        <v>44.5</v>
      </c>
      <c r="I107">
        <v>37.799999999999997</v>
      </c>
      <c r="J107">
        <v>35.600000000000001</v>
      </c>
      <c r="K107">
        <v>29.800000000000001</v>
      </c>
      <c r="L107">
        <v>7.2000000000000002</v>
      </c>
      <c r="M107">
        <v>10.9</v>
      </c>
      <c r="N107">
        <v>6.0999999999999996</v>
      </c>
      <c r="O107">
        <v>2.5</v>
      </c>
      <c r="P107">
        <v>0.10000000000000001</v>
      </c>
      <c r="Q107">
        <v>0</v>
      </c>
      <c r="R107">
        <v>44.899999999999999</v>
      </c>
      <c r="S107">
        <v>41.5</v>
      </c>
      <c r="T107">
        <v>33.399999999999999</v>
      </c>
      <c r="U107">
        <v>36.200000000000003</v>
      </c>
      <c r="V107">
        <v>28.899999999999999</v>
      </c>
      <c r="W107" t="s">
        <v>336</v>
      </c>
      <c r="X107" t="s">
        <v>149</v>
      </c>
      <c r="Y107" t="s">
        <v>150</v>
      </c>
      <c r="Z107" t="s">
        <v>337</v>
      </c>
      <c r="AA107" t="s">
        <v>152</v>
      </c>
      <c r="AB107" t="s">
        <v>153</v>
      </c>
      <c r="AC107" t="s">
        <v>154</v>
      </c>
      <c r="AD107" t="s">
        <v>155</v>
      </c>
      <c r="AE107" t="s">
        <v>156</v>
      </c>
      <c r="AF107" t="s">
        <v>157</v>
      </c>
      <c r="AG107" t="s">
        <v>158</v>
      </c>
      <c r="AH107">
        <v>0</v>
      </c>
      <c r="AI107">
        <v>13.699999999999999</v>
      </c>
      <c r="AJ107">
        <v>28</v>
      </c>
      <c r="AK107">
        <v>21.800000000000001</v>
      </c>
      <c r="AL107">
        <v>13.199999999999999</v>
      </c>
      <c r="AM107">
        <v>25.199999999999999</v>
      </c>
      <c r="AN107">
        <v>10.9</v>
      </c>
      <c r="AO107">
        <v>37.700000000000003</v>
      </c>
      <c r="AP107">
        <v>34.299999999999997</v>
      </c>
      <c r="AQ107">
        <v>21.600000000000001</v>
      </c>
      <c r="AR107">
        <v>19.899999999999999</v>
      </c>
      <c r="AS107"/>
      <c r="AT107"/>
      <c r="AU107"/>
      <c r="AV107"/>
      <c r="AW107"/>
      <c r="AX107"/>
      <c r="AY107"/>
      <c r="AZ107"/>
      <c r="BA107"/>
      <c r="BB107"/>
      <c r="BC107"/>
      <c r="BD107"/>
      <c r="BE107"/>
      <c r="BF107"/>
      <c r="BG107"/>
      <c r="BH107"/>
      <c r="BI107"/>
      <c r="BJ107"/>
      <c r="BK107"/>
      <c r="BL107"/>
      <c r="BM107"/>
      <c r="BN107"/>
      <c r="BO107"/>
      <c r="BP107"/>
      <c r="BQ107"/>
      <c r="BR107"/>
    </row>
    <row r="108">
      <c r="A108" t="s">
        <v>515</v>
      </c>
      <c r="B108">
        <v>2011</v>
      </c>
      <c r="C108" t="s">
        <v>520</v>
      </c>
      <c r="D108">
        <v>21</v>
      </c>
      <c r="E108" t="s">
        <v>60</v>
      </c>
      <c r="F108" t="s">
        <v>17</v>
      </c>
      <c r="G108" t="s">
        <v>530</v>
      </c>
      <c r="H108">
        <v>22</v>
      </c>
      <c r="I108">
        <v>21.5</v>
      </c>
      <c r="J108">
        <v>20.100000000000001</v>
      </c>
      <c r="K108">
        <v>19.699999999999999</v>
      </c>
      <c r="L108">
        <v>3.6000000000000001</v>
      </c>
      <c r="M108">
        <v>4.5999999999999996</v>
      </c>
      <c r="N108">
        <v>0.69999999999999996</v>
      </c>
      <c r="O108">
        <v>0.69999999999999996</v>
      </c>
      <c r="P108">
        <v>0.10000000000000001</v>
      </c>
      <c r="Q108">
        <v>0</v>
      </c>
      <c r="R108">
        <v>22.5</v>
      </c>
      <c r="S108">
        <v>21.300000000000001</v>
      </c>
      <c r="T108">
        <v>22.199999999999999</v>
      </c>
      <c r="U108">
        <v>21.199999999999999</v>
      </c>
      <c r="V108">
        <v>17.399999999999999</v>
      </c>
      <c r="W108" t="s">
        <v>336</v>
      </c>
      <c r="X108" t="s">
        <v>149</v>
      </c>
      <c r="Y108" t="s">
        <v>150</v>
      </c>
      <c r="Z108" t="s">
        <v>337</v>
      </c>
      <c r="AA108" t="s">
        <v>152</v>
      </c>
      <c r="AB108" t="s">
        <v>153</v>
      </c>
      <c r="AC108" t="s">
        <v>154</v>
      </c>
      <c r="AD108" t="s">
        <v>155</v>
      </c>
      <c r="AE108" t="s">
        <v>156</v>
      </c>
      <c r="AF108" t="s">
        <v>157</v>
      </c>
      <c r="AG108" t="s">
        <v>158</v>
      </c>
      <c r="AH108">
        <v>0</v>
      </c>
      <c r="AI108">
        <v>43.700000000000003</v>
      </c>
      <c r="AJ108">
        <v>18.600000000000001</v>
      </c>
      <c r="AK108">
        <v>23.5</v>
      </c>
      <c r="AL108">
        <v>2.8999999999999999</v>
      </c>
      <c r="AM108">
        <v>14.1</v>
      </c>
      <c r="AN108">
        <v>3.1000000000000001</v>
      </c>
      <c r="AO108">
        <v>16.699999999999999</v>
      </c>
      <c r="AP108">
        <v>20.5</v>
      </c>
      <c r="AQ108">
        <v>16.5</v>
      </c>
      <c r="AR108">
        <v>14</v>
      </c>
      <c r="AS108"/>
      <c r="AT108"/>
      <c r="AU108"/>
      <c r="AV108"/>
      <c r="AW108"/>
      <c r="AX108"/>
      <c r="AY108"/>
      <c r="AZ108"/>
      <c r="BA108"/>
      <c r="BB108"/>
      <c r="BC108"/>
      <c r="BD108"/>
      <c r="BE108"/>
      <c r="BF108"/>
      <c r="BG108"/>
      <c r="BH108"/>
      <c r="BI108"/>
      <c r="BJ108"/>
      <c r="BK108"/>
      <c r="BL108"/>
      <c r="BM108"/>
      <c r="BN108"/>
      <c r="BO108"/>
      <c r="BP108"/>
      <c r="BQ108"/>
      <c r="BR108"/>
    </row>
    <row r="109">
      <c r="A109" t="s">
        <v>515</v>
      </c>
      <c r="B109">
        <v>2011</v>
      </c>
      <c r="C109" t="s">
        <v>520</v>
      </c>
      <c r="D109">
        <v>22</v>
      </c>
      <c r="E109" t="s">
        <v>54</v>
      </c>
      <c r="F109" t="s">
        <v>49</v>
      </c>
      <c r="G109" t="s">
        <v>182</v>
      </c>
      <c r="H109">
        <v>50.899999999999999</v>
      </c>
      <c r="I109">
        <v>48.799999999999997</v>
      </c>
      <c r="J109">
        <v>46.700000000000003</v>
      </c>
      <c r="K109">
        <v>40.100000000000001</v>
      </c>
      <c r="L109">
        <v>14.5</v>
      </c>
      <c r="M109">
        <v>29.300000000000001</v>
      </c>
      <c r="N109">
        <v>13</v>
      </c>
      <c r="O109">
        <v>8.1999999999999993</v>
      </c>
      <c r="P109">
        <v>4.2999999999999998</v>
      </c>
      <c r="Q109">
        <v>2</v>
      </c>
      <c r="R109">
        <v>52.399999999999999</v>
      </c>
      <c r="S109">
        <v>47.5</v>
      </c>
      <c r="T109">
        <v>50.200000000000003</v>
      </c>
      <c r="U109">
        <v>43.399999999999999</v>
      </c>
      <c r="V109">
        <v>44.700000000000003</v>
      </c>
      <c r="W109" t="s">
        <v>336</v>
      </c>
      <c r="X109" t="s">
        <v>149</v>
      </c>
      <c r="Y109" t="s">
        <v>150</v>
      </c>
      <c r="Z109" t="s">
        <v>337</v>
      </c>
      <c r="AA109" t="s">
        <v>152</v>
      </c>
      <c r="AB109" t="s">
        <v>153</v>
      </c>
      <c r="AC109" t="s">
        <v>154</v>
      </c>
      <c r="AD109" t="s">
        <v>155</v>
      </c>
      <c r="AE109" t="s">
        <v>156</v>
      </c>
      <c r="AF109" t="s">
        <v>157</v>
      </c>
      <c r="AG109" t="s">
        <v>158</v>
      </c>
      <c r="AH109">
        <v>5.5</v>
      </c>
      <c r="AI109">
        <v>37.600000000000001</v>
      </c>
      <c r="AJ109">
        <v>27.100000000000001</v>
      </c>
      <c r="AK109">
        <v>13.1</v>
      </c>
      <c r="AL109">
        <v>20.399999999999999</v>
      </c>
      <c r="AM109">
        <v>17.399999999999999</v>
      </c>
      <c r="AN109">
        <v>27.899999999999999</v>
      </c>
      <c r="AO109">
        <v>43.399999999999999</v>
      </c>
      <c r="AP109">
        <v>45.700000000000003</v>
      </c>
      <c r="AQ109">
        <v>45.5</v>
      </c>
      <c r="AR109">
        <v>32</v>
      </c>
      <c r="AS109"/>
      <c r="AT109"/>
      <c r="AU109"/>
      <c r="AV109"/>
      <c r="AW109"/>
      <c r="AX109"/>
      <c r="AY109"/>
      <c r="AZ109"/>
      <c r="BA109"/>
      <c r="BB109"/>
      <c r="BC109"/>
      <c r="BD109"/>
      <c r="BE109"/>
      <c r="BF109"/>
      <c r="BG109"/>
      <c r="BH109"/>
      <c r="BI109"/>
      <c r="BJ109"/>
      <c r="BK109"/>
      <c r="BL109"/>
      <c r="BM109"/>
      <c r="BN109"/>
      <c r="BO109"/>
      <c r="BP109"/>
      <c r="BQ109"/>
      <c r="BR109"/>
    </row>
    <row r="110">
      <c r="A110" t="s">
        <v>515</v>
      </c>
      <c r="B110">
        <v>2011</v>
      </c>
      <c r="C110" t="s">
        <v>520</v>
      </c>
      <c r="D110">
        <v>23</v>
      </c>
      <c r="E110" t="s">
        <v>54</v>
      </c>
      <c r="F110" t="s">
        <v>48</v>
      </c>
      <c r="G110" t="s">
        <v>182</v>
      </c>
      <c r="H110">
        <v>49.100000000000001</v>
      </c>
      <c r="I110">
        <v>51.200000000000003</v>
      </c>
      <c r="J110">
        <v>53.299999999999997</v>
      </c>
      <c r="K110">
        <v>59.899999999999999</v>
      </c>
      <c r="L110">
        <v>85.5</v>
      </c>
      <c r="M110">
        <v>70.700000000000003</v>
      </c>
      <c r="N110">
        <v>87</v>
      </c>
      <c r="O110">
        <v>91.799999999999997</v>
      </c>
      <c r="P110">
        <v>95.700000000000003</v>
      </c>
      <c r="Q110">
        <v>98</v>
      </c>
      <c r="R110">
        <v>47.600000000000001</v>
      </c>
      <c r="S110">
        <v>52.5</v>
      </c>
      <c r="T110">
        <v>49.799999999999997</v>
      </c>
      <c r="U110">
        <v>56.600000000000001</v>
      </c>
      <c r="V110">
        <v>55.299999999999997</v>
      </c>
      <c r="W110" t="s">
        <v>336</v>
      </c>
      <c r="X110" t="s">
        <v>149</v>
      </c>
      <c r="Y110" t="s">
        <v>150</v>
      </c>
      <c r="Z110" t="s">
        <v>337</v>
      </c>
      <c r="AA110" t="s">
        <v>152</v>
      </c>
      <c r="AB110" t="s">
        <v>153</v>
      </c>
      <c r="AC110" t="s">
        <v>154</v>
      </c>
      <c r="AD110" t="s">
        <v>155</v>
      </c>
      <c r="AE110" t="s">
        <v>156</v>
      </c>
      <c r="AF110" t="s">
        <v>157</v>
      </c>
      <c r="AG110" t="s">
        <v>158</v>
      </c>
      <c r="AH110">
        <v>94.5</v>
      </c>
      <c r="AI110">
        <v>62.399999999999999</v>
      </c>
      <c r="AJ110">
        <v>72.900000000000006</v>
      </c>
      <c r="AK110">
        <v>86.900000000000006</v>
      </c>
      <c r="AL110">
        <v>79.599999999999994</v>
      </c>
      <c r="AM110">
        <v>82.599999999999994</v>
      </c>
      <c r="AN110">
        <v>72.099999999999994</v>
      </c>
      <c r="AO110">
        <v>56.600000000000001</v>
      </c>
      <c r="AP110">
        <v>54.299999999999997</v>
      </c>
      <c r="AQ110">
        <v>54.5</v>
      </c>
      <c r="AR110">
        <v>68</v>
      </c>
      <c r="AS110"/>
      <c r="AT110"/>
      <c r="AU110"/>
      <c r="AV110"/>
      <c r="AW110"/>
      <c r="AX110"/>
      <c r="AY110"/>
      <c r="AZ110"/>
      <c r="BA110"/>
      <c r="BB110"/>
      <c r="BC110"/>
      <c r="BD110"/>
      <c r="BE110"/>
      <c r="BF110"/>
      <c r="BG110"/>
      <c r="BH110"/>
      <c r="BI110"/>
      <c r="BJ110"/>
      <c r="BK110"/>
      <c r="BL110"/>
      <c r="BM110"/>
      <c r="BN110"/>
      <c r="BO110"/>
      <c r="BP110"/>
      <c r="BQ110"/>
      <c r="BR110"/>
    </row>
    <row r="111">
      <c r="A111" t="s">
        <v>515</v>
      </c>
      <c r="B111">
        <v>2011</v>
      </c>
      <c r="C111" t="s">
        <v>520</v>
      </c>
      <c r="D111">
        <v>29</v>
      </c>
      <c r="E111" t="s">
        <v>57</v>
      </c>
      <c r="F111" t="s">
        <v>49</v>
      </c>
      <c r="G111" t="s">
        <v>531</v>
      </c>
      <c r="H111">
        <v>14.4</v>
      </c>
      <c r="I111">
        <v>17.399999999999999</v>
      </c>
      <c r="J111">
        <v>20.300000000000001</v>
      </c>
      <c r="K111">
        <v>25.5</v>
      </c>
      <c r="L111">
        <v>78.099999999999994</v>
      </c>
      <c r="M111">
        <v>63.5</v>
      </c>
      <c r="N111">
        <v>82</v>
      </c>
      <c r="O111">
        <v>88.700000000000003</v>
      </c>
      <c r="P111">
        <v>96.700000000000003</v>
      </c>
      <c r="Q111">
        <v>97.599999999999994</v>
      </c>
      <c r="R111">
        <v>13.4</v>
      </c>
      <c r="S111">
        <v>15.699999999999999</v>
      </c>
      <c r="T111">
        <v>19.199999999999999</v>
      </c>
      <c r="U111">
        <v>18.699999999999999</v>
      </c>
      <c r="V111">
        <v>28.300000000000001</v>
      </c>
      <c r="W111" t="s">
        <v>336</v>
      </c>
      <c r="X111" t="s">
        <v>149</v>
      </c>
      <c r="Y111" t="s">
        <v>150</v>
      </c>
      <c r="Z111" t="s">
        <v>337</v>
      </c>
      <c r="AA111" t="s">
        <v>152</v>
      </c>
      <c r="AB111" t="s">
        <v>153</v>
      </c>
      <c r="AC111" t="s">
        <v>154</v>
      </c>
      <c r="AD111" t="s">
        <v>155</v>
      </c>
      <c r="AE111" t="s">
        <v>156</v>
      </c>
      <c r="AF111" t="s">
        <v>157</v>
      </c>
      <c r="AG111" t="s">
        <v>158</v>
      </c>
      <c r="AH111">
        <v>99.900000000000006</v>
      </c>
      <c r="AI111">
        <v>27.300000000000001</v>
      </c>
      <c r="AJ111">
        <v>28.199999999999999</v>
      </c>
      <c r="AK111">
        <v>20.100000000000001</v>
      </c>
      <c r="AL111">
        <v>75.799999999999997</v>
      </c>
      <c r="AM111">
        <v>24.300000000000001</v>
      </c>
      <c r="AN111">
        <v>55.799999999999997</v>
      </c>
      <c r="AO111">
        <v>29.699999999999999</v>
      </c>
      <c r="AP111">
        <v>26.800000000000001</v>
      </c>
      <c r="AQ111">
        <v>22.800000000000001</v>
      </c>
      <c r="AR111">
        <v>27.800000000000001</v>
      </c>
      <c r="AS111"/>
      <c r="AT111"/>
      <c r="AU111"/>
      <c r="AV111"/>
      <c r="AW111"/>
      <c r="AX111"/>
      <c r="AY111"/>
      <c r="AZ111"/>
      <c r="BA111"/>
      <c r="BB111"/>
      <c r="BC111"/>
      <c r="BD111"/>
      <c r="BE111"/>
      <c r="BF111"/>
      <c r="BG111"/>
      <c r="BH111"/>
      <c r="BI111"/>
      <c r="BJ111"/>
      <c r="BK111"/>
      <c r="BL111"/>
      <c r="BM111"/>
      <c r="BN111"/>
      <c r="BO111"/>
      <c r="BP111"/>
      <c r="BQ111"/>
      <c r="BR111"/>
    </row>
    <row r="112">
      <c r="A112" t="s">
        <v>515</v>
      </c>
      <c r="B112">
        <v>2011</v>
      </c>
      <c r="C112" t="s">
        <v>520</v>
      </c>
      <c r="D112">
        <v>30</v>
      </c>
      <c r="E112" t="s">
        <v>57</v>
      </c>
      <c r="F112" t="s">
        <v>48</v>
      </c>
      <c r="G112" t="s">
        <v>182</v>
      </c>
      <c r="H112">
        <v>85.599999999999994</v>
      </c>
      <c r="I112">
        <v>82.599999999999994</v>
      </c>
      <c r="J112">
        <v>79.700000000000003</v>
      </c>
      <c r="K112">
        <v>74.5</v>
      </c>
      <c r="L112">
        <v>21.899999999999999</v>
      </c>
      <c r="M112">
        <v>36.5</v>
      </c>
      <c r="N112">
        <v>18</v>
      </c>
      <c r="O112">
        <v>11.300000000000001</v>
      </c>
      <c r="P112">
        <v>3.2999999999999998</v>
      </c>
      <c r="Q112">
        <v>2.3999999999999999</v>
      </c>
      <c r="R112">
        <v>86.599999999999994</v>
      </c>
      <c r="S112">
        <v>84.299999999999997</v>
      </c>
      <c r="T112">
        <v>80.799999999999997</v>
      </c>
      <c r="U112">
        <v>81.299999999999997</v>
      </c>
      <c r="V112">
        <v>71.700000000000003</v>
      </c>
      <c r="W112" t="s">
        <v>336</v>
      </c>
      <c r="X112" t="s">
        <v>149</v>
      </c>
      <c r="Y112" t="s">
        <v>150</v>
      </c>
      <c r="Z112" t="s">
        <v>337</v>
      </c>
      <c r="AA112" t="s">
        <v>152</v>
      </c>
      <c r="AB112" t="s">
        <v>153</v>
      </c>
      <c r="AC112" t="s">
        <v>154</v>
      </c>
      <c r="AD112" t="s">
        <v>155</v>
      </c>
      <c r="AE112" t="s">
        <v>156</v>
      </c>
      <c r="AF112" t="s">
        <v>157</v>
      </c>
      <c r="AG112" t="s">
        <v>158</v>
      </c>
      <c r="AH112">
        <v>0.10000000000000001</v>
      </c>
      <c r="AI112">
        <v>72.700000000000003</v>
      </c>
      <c r="AJ112">
        <v>71.799999999999997</v>
      </c>
      <c r="AK112">
        <v>79.900000000000006</v>
      </c>
      <c r="AL112">
        <v>24.199999999999999</v>
      </c>
      <c r="AM112">
        <v>75.700000000000003</v>
      </c>
      <c r="AN112">
        <v>44.200000000000003</v>
      </c>
      <c r="AO112">
        <v>70.299999999999997</v>
      </c>
      <c r="AP112">
        <v>73.200000000000003</v>
      </c>
      <c r="AQ112">
        <v>77.200000000000003</v>
      </c>
      <c r="AR112">
        <v>72.200000000000003</v>
      </c>
      <c r="AS112"/>
      <c r="AT112"/>
      <c r="AU112"/>
      <c r="AV112"/>
      <c r="AW112"/>
      <c r="AX112"/>
      <c r="AY112"/>
      <c r="AZ112"/>
      <c r="BA112"/>
      <c r="BB112"/>
      <c r="BC112"/>
      <c r="BD112"/>
      <c r="BE112"/>
      <c r="BF112"/>
      <c r="BG112"/>
      <c r="BH112"/>
      <c r="BI112"/>
      <c r="BJ112"/>
      <c r="BK112"/>
      <c r="BL112"/>
      <c r="BM112"/>
      <c r="BN112"/>
      <c r="BO112"/>
      <c r="BP112"/>
      <c r="BQ112"/>
      <c r="BR112"/>
    </row>
    <row r="113">
      <c r="A113" t="s">
        <v>515</v>
      </c>
      <c r="B113">
        <v>2011</v>
      </c>
      <c r="C113" t="s">
        <v>520</v>
      </c>
      <c r="D113">
        <v>31</v>
      </c>
      <c r="E113" t="s">
        <v>103</v>
      </c>
      <c r="F113" t="s">
        <v>49</v>
      </c>
      <c r="G113" t="s">
        <v>532</v>
      </c>
      <c r="H113">
        <v>0.20000000000000001</v>
      </c>
      <c r="I113">
        <v>0.10000000000000001</v>
      </c>
      <c r="J113">
        <v>0.59999999999999998</v>
      </c>
      <c r="K113">
        <v>0.80000000000000004</v>
      </c>
      <c r="L113">
        <v>41.100000000000001</v>
      </c>
      <c r="M113">
        <v>8.8000000000000007</v>
      </c>
      <c r="N113">
        <v>28.100000000000001</v>
      </c>
      <c r="O113">
        <v>44.799999999999997</v>
      </c>
      <c r="P113">
        <v>67.700000000000003</v>
      </c>
      <c r="Q113">
        <v>84.5</v>
      </c>
      <c r="R113">
        <v>0</v>
      </c>
      <c r="S113">
        <v>0</v>
      </c>
      <c r="T113">
        <v>0</v>
      </c>
      <c r="U113">
        <v>0</v>
      </c>
      <c r="V113">
        <v>0.29999999999999999</v>
      </c>
      <c r="W113" t="s">
        <v>336</v>
      </c>
      <c r="X113" t="s">
        <v>149</v>
      </c>
      <c r="Y113" t="s">
        <v>150</v>
      </c>
      <c r="Z113" t="s">
        <v>337</v>
      </c>
      <c r="AA113" t="s">
        <v>152</v>
      </c>
      <c r="AB113" t="s">
        <v>153</v>
      </c>
      <c r="AC113" t="s">
        <v>154</v>
      </c>
      <c r="AD113" t="s">
        <v>155</v>
      </c>
      <c r="AE113" t="s">
        <v>156</v>
      </c>
      <c r="AF113" t="s">
        <v>157</v>
      </c>
      <c r="AG113" t="s">
        <v>158</v>
      </c>
      <c r="AH113">
        <v>70.5</v>
      </c>
      <c r="AI113">
        <v>14.199999999999999</v>
      </c>
      <c r="AJ113">
        <v>8</v>
      </c>
      <c r="AK113">
        <v>3.6000000000000001</v>
      </c>
      <c r="AL113">
        <v>33.200000000000003</v>
      </c>
      <c r="AM113">
        <v>7.7999999999999998</v>
      </c>
      <c r="AN113">
        <v>27.5</v>
      </c>
      <c r="AO113">
        <v>4.0999999999999996</v>
      </c>
      <c r="AP113">
        <v>4.7999999999999998</v>
      </c>
      <c r="AQ113">
        <v>5.2000000000000002</v>
      </c>
      <c r="AR113">
        <v>12.6</v>
      </c>
      <c r="AS113"/>
      <c r="AT113"/>
      <c r="AU113"/>
      <c r="AV113"/>
      <c r="AW113"/>
      <c r="AX113"/>
      <c r="AY113"/>
      <c r="AZ113"/>
      <c r="BA113"/>
      <c r="BB113"/>
      <c r="BC113"/>
      <c r="BD113"/>
      <c r="BE113"/>
      <c r="BF113"/>
      <c r="BG113"/>
      <c r="BH113"/>
      <c r="BI113"/>
      <c r="BJ113"/>
      <c r="BK113"/>
      <c r="BL113"/>
      <c r="BM113"/>
      <c r="BN113"/>
      <c r="BO113"/>
      <c r="BP113"/>
      <c r="BQ113"/>
      <c r="BR113"/>
    </row>
    <row r="114">
      <c r="A114" t="s">
        <v>515</v>
      </c>
      <c r="B114">
        <v>2011</v>
      </c>
      <c r="C114" t="s">
        <v>520</v>
      </c>
      <c r="D114">
        <v>32</v>
      </c>
      <c r="E114" t="s">
        <v>103</v>
      </c>
      <c r="F114" t="s">
        <v>48</v>
      </c>
      <c r="G114" t="s">
        <v>182</v>
      </c>
      <c r="H114">
        <v>99.799999999999997</v>
      </c>
      <c r="I114">
        <v>99.900000000000006</v>
      </c>
      <c r="J114">
        <v>99.400000000000006</v>
      </c>
      <c r="K114">
        <v>99.200000000000003</v>
      </c>
      <c r="L114">
        <v>58.899999999999999</v>
      </c>
      <c r="M114">
        <v>91.200000000000003</v>
      </c>
      <c r="N114">
        <v>71.900000000000006</v>
      </c>
      <c r="O114">
        <v>55.200000000000003</v>
      </c>
      <c r="P114">
        <v>32.299999999999997</v>
      </c>
      <c r="Q114">
        <v>15.5</v>
      </c>
      <c r="R114">
        <v>100</v>
      </c>
      <c r="S114">
        <v>100</v>
      </c>
      <c r="T114">
        <v>100</v>
      </c>
      <c r="U114">
        <v>100</v>
      </c>
      <c r="V114">
        <v>99.700000000000003</v>
      </c>
      <c r="W114" t="s">
        <v>336</v>
      </c>
      <c r="X114" t="s">
        <v>149</v>
      </c>
      <c r="Y114" t="s">
        <v>150</v>
      </c>
      <c r="Z114" t="s">
        <v>337</v>
      </c>
      <c r="AA114" t="s">
        <v>152</v>
      </c>
      <c r="AB114" t="s">
        <v>153</v>
      </c>
      <c r="AC114" t="s">
        <v>154</v>
      </c>
      <c r="AD114" t="s">
        <v>155</v>
      </c>
      <c r="AE114" t="s">
        <v>156</v>
      </c>
      <c r="AF114" t="s">
        <v>157</v>
      </c>
      <c r="AG114" t="s">
        <v>158</v>
      </c>
      <c r="AH114">
        <v>29.5</v>
      </c>
      <c r="AI114">
        <v>85.799999999999997</v>
      </c>
      <c r="AJ114">
        <v>92</v>
      </c>
      <c r="AK114">
        <v>96.400000000000006</v>
      </c>
      <c r="AL114">
        <v>66.799999999999997</v>
      </c>
      <c r="AM114">
        <v>92.200000000000003</v>
      </c>
      <c r="AN114">
        <v>72.5</v>
      </c>
      <c r="AO114">
        <v>95.900000000000006</v>
      </c>
      <c r="AP114">
        <v>95.200000000000003</v>
      </c>
      <c r="AQ114">
        <v>94.799999999999997</v>
      </c>
      <c r="AR114">
        <v>87.400000000000006</v>
      </c>
      <c r="AS114"/>
      <c r="AT114"/>
      <c r="AU114"/>
      <c r="AV114"/>
      <c r="AW114"/>
      <c r="AX114"/>
      <c r="AY114"/>
      <c r="AZ114"/>
      <c r="BA114"/>
      <c r="BB114"/>
      <c r="BC114"/>
      <c r="BD114"/>
      <c r="BE114"/>
      <c r="BF114"/>
      <c r="BG114"/>
      <c r="BH114"/>
      <c r="BI114"/>
      <c r="BJ114"/>
      <c r="BK114"/>
      <c r="BL114"/>
      <c r="BM114"/>
      <c r="BN114"/>
      <c r="BO114"/>
      <c r="BP114"/>
      <c r="BQ114"/>
      <c r="BR114"/>
    </row>
    <row r="115">
      <c r="A115" t="s">
        <v>515</v>
      </c>
      <c r="B115">
        <v>2011</v>
      </c>
      <c r="C115" t="s">
        <v>520</v>
      </c>
      <c r="D115">
        <v>35</v>
      </c>
      <c r="E115" t="s">
        <v>55</v>
      </c>
      <c r="F115" t="s">
        <v>49</v>
      </c>
      <c r="G115" t="s">
        <v>182</v>
      </c>
      <c r="H115">
        <v>1.2</v>
      </c>
      <c r="I115">
        <v>0.90000000000000002</v>
      </c>
      <c r="J115">
        <v>2.2000000000000002</v>
      </c>
      <c r="K115">
        <v>3</v>
      </c>
      <c r="L115">
        <v>42.799999999999997</v>
      </c>
      <c r="M115">
        <v>14.300000000000001</v>
      </c>
      <c r="N115">
        <v>29.899999999999999</v>
      </c>
      <c r="O115">
        <v>46.200000000000003</v>
      </c>
      <c r="P115">
        <v>68.799999999999997</v>
      </c>
      <c r="Q115">
        <v>85.400000000000006</v>
      </c>
      <c r="R115">
        <v>0.69999999999999996</v>
      </c>
      <c r="S115">
        <v>0.69999999999999996</v>
      </c>
      <c r="T115">
        <v>1.2</v>
      </c>
      <c r="U115">
        <v>1.8</v>
      </c>
      <c r="V115">
        <v>2.5</v>
      </c>
      <c r="W115" t="s">
        <v>336</v>
      </c>
      <c r="X115" t="s">
        <v>149</v>
      </c>
      <c r="Y115" t="s">
        <v>150</v>
      </c>
      <c r="Z115" t="s">
        <v>337</v>
      </c>
      <c r="AA115" t="s">
        <v>152</v>
      </c>
      <c r="AB115" t="s">
        <v>153</v>
      </c>
      <c r="AC115" t="s">
        <v>154</v>
      </c>
      <c r="AD115" t="s">
        <v>155</v>
      </c>
      <c r="AE115" t="s">
        <v>156</v>
      </c>
      <c r="AF115" t="s">
        <v>157</v>
      </c>
      <c r="AG115" t="s">
        <v>158</v>
      </c>
      <c r="AH115">
        <v>70.799999999999997</v>
      </c>
      <c r="AI115">
        <v>16.300000000000001</v>
      </c>
      <c r="AJ115">
        <v>10.5</v>
      </c>
      <c r="AK115">
        <v>5.4000000000000004</v>
      </c>
      <c r="AL115">
        <v>33.299999999999997</v>
      </c>
      <c r="AM115">
        <v>8.5999999999999996</v>
      </c>
      <c r="AN115">
        <v>32.200000000000003</v>
      </c>
      <c r="AO115">
        <v>4.5999999999999996</v>
      </c>
      <c r="AP115">
        <v>5.7000000000000002</v>
      </c>
      <c r="AQ115">
        <v>19.399999999999999</v>
      </c>
      <c r="AR115">
        <v>13</v>
      </c>
      <c r="AS115"/>
      <c r="AT115"/>
      <c r="AU115"/>
      <c r="AV115"/>
      <c r="AW115"/>
      <c r="AX115"/>
      <c r="AY115"/>
      <c r="AZ115"/>
      <c r="BA115"/>
      <c r="BB115"/>
      <c r="BC115"/>
      <c r="BD115"/>
      <c r="BE115"/>
      <c r="BF115"/>
      <c r="BG115"/>
      <c r="BH115"/>
      <c r="BI115"/>
      <c r="BJ115"/>
      <c r="BK115"/>
      <c r="BL115"/>
      <c r="BM115"/>
      <c r="BN115"/>
      <c r="BO115"/>
      <c r="BP115"/>
      <c r="BQ115"/>
      <c r="BR115"/>
    </row>
    <row r="116">
      <c r="A116" t="s">
        <v>515</v>
      </c>
      <c r="B116">
        <v>2011</v>
      </c>
      <c r="C116" t="s">
        <v>520</v>
      </c>
      <c r="D116">
        <v>36</v>
      </c>
      <c r="E116" t="s">
        <v>55</v>
      </c>
      <c r="F116" t="s">
        <v>48</v>
      </c>
      <c r="G116" t="s">
        <v>182</v>
      </c>
      <c r="H116">
        <v>98.799999999999997</v>
      </c>
      <c r="I116">
        <v>99.099999999999994</v>
      </c>
      <c r="J116">
        <v>97.799999999999997</v>
      </c>
      <c r="K116">
        <v>97</v>
      </c>
      <c r="L116">
        <v>57.200000000000003</v>
      </c>
      <c r="M116">
        <v>85.700000000000003</v>
      </c>
      <c r="N116">
        <v>70.099999999999994</v>
      </c>
      <c r="O116">
        <v>53.799999999999997</v>
      </c>
      <c r="P116">
        <v>31.199999999999999</v>
      </c>
      <c r="Q116">
        <v>14.6</v>
      </c>
      <c r="R116">
        <v>99.299999999999997</v>
      </c>
      <c r="S116">
        <v>99.299999999999997</v>
      </c>
      <c r="T116">
        <v>98.799999999999997</v>
      </c>
      <c r="U116">
        <v>98.200000000000003</v>
      </c>
      <c r="V116">
        <v>97.5</v>
      </c>
      <c r="W116" t="s">
        <v>336</v>
      </c>
      <c r="X116" t="s">
        <v>149</v>
      </c>
      <c r="Y116" t="s">
        <v>150</v>
      </c>
      <c r="Z116" t="s">
        <v>337</v>
      </c>
      <c r="AA116" t="s">
        <v>152</v>
      </c>
      <c r="AB116" t="s">
        <v>153</v>
      </c>
      <c r="AC116" t="s">
        <v>154</v>
      </c>
      <c r="AD116" t="s">
        <v>155</v>
      </c>
      <c r="AE116" t="s">
        <v>156</v>
      </c>
      <c r="AF116" t="s">
        <v>157</v>
      </c>
      <c r="AG116" t="s">
        <v>158</v>
      </c>
      <c r="AH116">
        <v>29.199999999999999</v>
      </c>
      <c r="AI116">
        <v>83.700000000000003</v>
      </c>
      <c r="AJ116">
        <v>89.5</v>
      </c>
      <c r="AK116">
        <v>94.599999999999994</v>
      </c>
      <c r="AL116">
        <v>66.700000000000003</v>
      </c>
      <c r="AM116">
        <v>91.400000000000006</v>
      </c>
      <c r="AN116">
        <v>67.799999999999997</v>
      </c>
      <c r="AO116">
        <v>95.400000000000006</v>
      </c>
      <c r="AP116">
        <v>94.299999999999997</v>
      </c>
      <c r="AQ116">
        <v>80.599999999999994</v>
      </c>
      <c r="AR116">
        <v>87</v>
      </c>
      <c r="AS116"/>
      <c r="AT116"/>
      <c r="AU116"/>
      <c r="AV116"/>
      <c r="AW116"/>
      <c r="AX116"/>
      <c r="AY116"/>
      <c r="AZ116"/>
      <c r="BA116"/>
      <c r="BB116"/>
      <c r="BC116"/>
      <c r="BD116"/>
      <c r="BE116"/>
      <c r="BF116"/>
      <c r="BG116"/>
      <c r="BH116"/>
      <c r="BI116"/>
      <c r="BJ116"/>
      <c r="BK116"/>
      <c r="BL116"/>
      <c r="BM116"/>
      <c r="BN116"/>
      <c r="BO116"/>
      <c r="BP116"/>
      <c r="BQ116"/>
      <c r="BR116"/>
    </row>
    <row r="117">
      <c r="A117" t="s">
        <v>515</v>
      </c>
      <c r="B117">
        <v>2011</v>
      </c>
      <c r="C117" t="s">
        <v>520</v>
      </c>
      <c r="D117">
        <v>37</v>
      </c>
      <c r="E117" t="s">
        <v>159</v>
      </c>
      <c r="F117" t="s">
        <v>49</v>
      </c>
      <c r="G117" t="s">
        <v>539</v>
      </c>
      <c r="H117">
        <v>1</v>
      </c>
      <c r="I117">
        <v>0.69999999999999996</v>
      </c>
      <c r="J117">
        <v>1.3999999999999999</v>
      </c>
      <c r="K117">
        <v>2.6000000000000001</v>
      </c>
      <c r="L117">
        <v>42.600000000000001</v>
      </c>
      <c r="M117">
        <v>14.199999999999999</v>
      </c>
      <c r="N117">
        <v>29.899999999999999</v>
      </c>
      <c r="O117">
        <v>46.200000000000003</v>
      </c>
      <c r="P117">
        <v>68.700000000000003</v>
      </c>
      <c r="Q117">
        <v>85.400000000000006</v>
      </c>
      <c r="R117">
        <v>0.5</v>
      </c>
      <c r="S117">
        <v>0.5</v>
      </c>
      <c r="T117">
        <v>0.69999999999999996</v>
      </c>
      <c r="U117">
        <v>1.3</v>
      </c>
      <c r="V117">
        <v>1.8999999999999999</v>
      </c>
      <c r="W117" t="s">
        <v>336</v>
      </c>
      <c r="X117" t="s">
        <v>149</v>
      </c>
      <c r="Y117" t="s">
        <v>150</v>
      </c>
      <c r="Z117" t="s">
        <v>337</v>
      </c>
      <c r="AA117" t="s">
        <v>152</v>
      </c>
      <c r="AB117" t="s">
        <v>153</v>
      </c>
      <c r="AC117" t="s">
        <v>154</v>
      </c>
      <c r="AD117" t="s">
        <v>155</v>
      </c>
      <c r="AE117" t="s">
        <v>156</v>
      </c>
      <c r="AF117" t="s">
        <v>157</v>
      </c>
      <c r="AG117" t="s">
        <v>158</v>
      </c>
      <c r="AH117">
        <v>70.799999999999997</v>
      </c>
      <c r="AI117">
        <v>16.300000000000001</v>
      </c>
      <c r="AJ117">
        <v>9.9000000000000004</v>
      </c>
      <c r="AK117">
        <v>5.2000000000000002</v>
      </c>
      <c r="AL117">
        <v>33.299999999999997</v>
      </c>
      <c r="AM117">
        <v>8.5999999999999996</v>
      </c>
      <c r="AN117">
        <v>31.899999999999999</v>
      </c>
      <c r="AO117">
        <v>4.4000000000000004</v>
      </c>
      <c r="AP117">
        <v>5.2999999999999998</v>
      </c>
      <c r="AQ117">
        <v>19.300000000000001</v>
      </c>
      <c r="AR117">
        <v>12.800000000000001</v>
      </c>
      <c r="AS117"/>
      <c r="AT117"/>
      <c r="AU117"/>
      <c r="AV117"/>
      <c r="AW117"/>
      <c r="AX117"/>
      <c r="AY117"/>
      <c r="AZ117"/>
      <c r="BA117"/>
      <c r="BB117"/>
      <c r="BC117"/>
      <c r="BD117"/>
      <c r="BE117"/>
      <c r="BF117"/>
      <c r="BG117"/>
      <c r="BH117"/>
      <c r="BI117"/>
      <c r="BJ117"/>
      <c r="BK117"/>
      <c r="BL117"/>
      <c r="BM117"/>
      <c r="BN117"/>
      <c r="BO117"/>
      <c r="BP117"/>
      <c r="BQ117"/>
      <c r="BR117"/>
    </row>
    <row r="118">
      <c r="A118" t="s">
        <v>515</v>
      </c>
      <c r="B118">
        <v>2011</v>
      </c>
      <c r="C118" t="s">
        <v>520</v>
      </c>
      <c r="D118">
        <v>38</v>
      </c>
      <c r="E118" t="s">
        <v>159</v>
      </c>
      <c r="F118" t="s">
        <v>48</v>
      </c>
      <c r="G118" t="s">
        <v>182</v>
      </c>
      <c r="H118">
        <v>99</v>
      </c>
      <c r="I118">
        <v>99.299999999999997</v>
      </c>
      <c r="J118">
        <v>98.599999999999994</v>
      </c>
      <c r="K118">
        <v>97.400000000000006</v>
      </c>
      <c r="L118">
        <v>57.399999999999999</v>
      </c>
      <c r="M118">
        <v>85.799999999999997</v>
      </c>
      <c r="N118">
        <v>70.099999999999994</v>
      </c>
      <c r="O118">
        <v>53.799999999999997</v>
      </c>
      <c r="P118">
        <v>31.300000000000001</v>
      </c>
      <c r="Q118">
        <v>14.6</v>
      </c>
      <c r="R118">
        <v>99.5</v>
      </c>
      <c r="S118">
        <v>99.5</v>
      </c>
      <c r="T118">
        <v>99.299999999999997</v>
      </c>
      <c r="U118">
        <v>98.700000000000003</v>
      </c>
      <c r="V118">
        <v>98.099999999999994</v>
      </c>
      <c r="W118" t="s">
        <v>336</v>
      </c>
      <c r="X118" t="s">
        <v>149</v>
      </c>
      <c r="Y118" t="s">
        <v>150</v>
      </c>
      <c r="Z118" t="s">
        <v>337</v>
      </c>
      <c r="AA118" t="s">
        <v>152</v>
      </c>
      <c r="AB118" t="s">
        <v>153</v>
      </c>
      <c r="AC118" t="s">
        <v>154</v>
      </c>
      <c r="AD118" t="s">
        <v>155</v>
      </c>
      <c r="AE118" t="s">
        <v>156</v>
      </c>
      <c r="AF118" t="s">
        <v>157</v>
      </c>
      <c r="AG118" t="s">
        <v>158</v>
      </c>
      <c r="AH118">
        <v>29.199999999999999</v>
      </c>
      <c r="AI118">
        <v>83.700000000000003</v>
      </c>
      <c r="AJ118">
        <v>90.099999999999994</v>
      </c>
      <c r="AK118">
        <v>94.799999999999997</v>
      </c>
      <c r="AL118">
        <v>66.700000000000003</v>
      </c>
      <c r="AM118">
        <v>91.400000000000006</v>
      </c>
      <c r="AN118">
        <v>68.099999999999994</v>
      </c>
      <c r="AO118">
        <v>95.599999999999994</v>
      </c>
      <c r="AP118">
        <v>94.700000000000003</v>
      </c>
      <c r="AQ118">
        <v>80.700000000000003</v>
      </c>
      <c r="AR118">
        <v>87.200000000000003</v>
      </c>
      <c r="AS118"/>
      <c r="AT118"/>
      <c r="AU118"/>
      <c r="AV118"/>
      <c r="AW118"/>
      <c r="AX118"/>
      <c r="AY118"/>
      <c r="AZ118"/>
      <c r="BA118"/>
      <c r="BB118"/>
      <c r="BC118"/>
      <c r="BD118"/>
      <c r="BE118"/>
      <c r="BF118"/>
      <c r="BG118"/>
      <c r="BH118"/>
      <c r="BI118"/>
      <c r="BJ118"/>
      <c r="BK118"/>
      <c r="BL118"/>
      <c r="BM118"/>
      <c r="BN118"/>
      <c r="BO118"/>
      <c r="BP118"/>
      <c r="BQ118"/>
      <c r="BR118"/>
    </row>
    <row r="119">
      <c r="A119" t="s">
        <v>515</v>
      </c>
      <c r="B119">
        <v>2011</v>
      </c>
      <c r="C119" t="s">
        <v>520</v>
      </c>
      <c r="D119">
        <v>41</v>
      </c>
      <c r="E119" t="s">
        <v>56</v>
      </c>
      <c r="F119" t="s">
        <v>49</v>
      </c>
      <c r="G119" t="s">
        <v>182</v>
      </c>
      <c r="H119">
        <v>43.799999999999997</v>
      </c>
      <c r="I119">
        <v>44.399999999999999</v>
      </c>
      <c r="J119">
        <v>45.299999999999997</v>
      </c>
      <c r="K119">
        <v>40.899999999999999</v>
      </c>
      <c r="L119">
        <v>18.199999999999999</v>
      </c>
      <c r="M119">
        <v>33.399999999999999</v>
      </c>
      <c r="N119">
        <v>15.5</v>
      </c>
      <c r="O119">
        <v>9.4000000000000004</v>
      </c>
      <c r="P119">
        <v>4.2999999999999998</v>
      </c>
      <c r="Q119">
        <v>2</v>
      </c>
      <c r="R119">
        <v>44</v>
      </c>
      <c r="S119">
        <v>43.600000000000001</v>
      </c>
      <c r="T119">
        <v>45.899999999999999</v>
      </c>
      <c r="U119">
        <v>42.899999999999999</v>
      </c>
      <c r="V119">
        <v>44.700000000000003</v>
      </c>
      <c r="W119" t="s">
        <v>336</v>
      </c>
      <c r="X119" t="s">
        <v>149</v>
      </c>
      <c r="Y119" t="s">
        <v>150</v>
      </c>
      <c r="Z119" t="s">
        <v>337</v>
      </c>
      <c r="AA119" t="s">
        <v>152</v>
      </c>
      <c r="AB119" t="s">
        <v>153</v>
      </c>
      <c r="AC119" t="s">
        <v>154</v>
      </c>
      <c r="AD119" t="s">
        <v>155</v>
      </c>
      <c r="AE119" t="s">
        <v>156</v>
      </c>
      <c r="AF119" t="s">
        <v>157</v>
      </c>
      <c r="AG119" t="s">
        <v>158</v>
      </c>
      <c r="AH119">
        <v>5.5</v>
      </c>
      <c r="AI119">
        <v>62.299999999999997</v>
      </c>
      <c r="AJ119">
        <v>33.899999999999999</v>
      </c>
      <c r="AK119">
        <v>13.699999999999999</v>
      </c>
      <c r="AL119">
        <v>30.899999999999999</v>
      </c>
      <c r="AM119">
        <v>23.300000000000001</v>
      </c>
      <c r="AN119">
        <v>35.200000000000003</v>
      </c>
      <c r="AO119">
        <v>42.899999999999999</v>
      </c>
      <c r="AP119">
        <v>40.299999999999997</v>
      </c>
      <c r="AQ119">
        <v>56.700000000000003</v>
      </c>
      <c r="AR119">
        <v>40.299999999999997</v>
      </c>
      <c r="AS119"/>
      <c r="AT119"/>
      <c r="AU119"/>
      <c r="AV119"/>
      <c r="AW119"/>
      <c r="AX119"/>
      <c r="AY119"/>
      <c r="AZ119"/>
      <c r="BA119"/>
      <c r="BB119"/>
      <c r="BC119"/>
      <c r="BD119"/>
      <c r="BE119"/>
      <c r="BF119"/>
      <c r="BG119"/>
      <c r="BH119"/>
      <c r="BI119"/>
      <c r="BJ119"/>
      <c r="BK119"/>
      <c r="BL119"/>
      <c r="BM119"/>
      <c r="BN119"/>
      <c r="BO119"/>
      <c r="BP119"/>
      <c r="BQ119"/>
      <c r="BR119"/>
    </row>
    <row r="120">
      <c r="A120" t="s">
        <v>515</v>
      </c>
      <c r="B120">
        <v>2011</v>
      </c>
      <c r="C120" t="s">
        <v>520</v>
      </c>
      <c r="D120">
        <v>42</v>
      </c>
      <c r="E120" t="s">
        <v>56</v>
      </c>
      <c r="F120" t="s">
        <v>48</v>
      </c>
      <c r="G120" t="s">
        <v>533</v>
      </c>
      <c r="H120">
        <v>56.200000000000003</v>
      </c>
      <c r="I120">
        <v>55.600000000000001</v>
      </c>
      <c r="J120">
        <v>54.700000000000003</v>
      </c>
      <c r="K120">
        <v>59.100000000000001</v>
      </c>
      <c r="L120">
        <v>81.799999999999997</v>
      </c>
      <c r="M120">
        <v>66.599999999999994</v>
      </c>
      <c r="N120">
        <v>84.5</v>
      </c>
      <c r="O120">
        <v>90.599999999999994</v>
      </c>
      <c r="P120">
        <v>95.700000000000003</v>
      </c>
      <c r="Q120">
        <v>98</v>
      </c>
      <c r="R120">
        <v>56</v>
      </c>
      <c r="S120">
        <v>56.399999999999999</v>
      </c>
      <c r="T120">
        <v>54.100000000000001</v>
      </c>
      <c r="U120">
        <v>57.100000000000001</v>
      </c>
      <c r="V120">
        <v>55.299999999999997</v>
      </c>
      <c r="W120" t="s">
        <v>336</v>
      </c>
      <c r="X120" t="s">
        <v>149</v>
      </c>
      <c r="Y120" t="s">
        <v>150</v>
      </c>
      <c r="Z120" t="s">
        <v>337</v>
      </c>
      <c r="AA120" t="s">
        <v>152</v>
      </c>
      <c r="AB120" t="s">
        <v>153</v>
      </c>
      <c r="AC120" t="s">
        <v>154</v>
      </c>
      <c r="AD120" t="s">
        <v>155</v>
      </c>
      <c r="AE120" t="s">
        <v>156</v>
      </c>
      <c r="AF120" t="s">
        <v>157</v>
      </c>
      <c r="AG120" t="s">
        <v>158</v>
      </c>
      <c r="AH120">
        <v>94.5</v>
      </c>
      <c r="AI120">
        <v>37.700000000000003</v>
      </c>
      <c r="AJ120">
        <v>66.099999999999994</v>
      </c>
      <c r="AK120">
        <v>86.299999999999997</v>
      </c>
      <c r="AL120">
        <v>69.099999999999994</v>
      </c>
      <c r="AM120">
        <v>76.700000000000003</v>
      </c>
      <c r="AN120">
        <v>64.799999999999997</v>
      </c>
      <c r="AO120">
        <v>57.100000000000001</v>
      </c>
      <c r="AP120">
        <v>59.700000000000003</v>
      </c>
      <c r="AQ120">
        <v>43.299999999999997</v>
      </c>
      <c r="AR120">
        <v>59.700000000000003</v>
      </c>
      <c r="AS120"/>
      <c r="AT120"/>
      <c r="AU120"/>
      <c r="AV120"/>
      <c r="AW120"/>
      <c r="AX120"/>
      <c r="AY120"/>
      <c r="AZ120"/>
      <c r="BA120"/>
      <c r="BB120"/>
      <c r="BC120"/>
      <c r="BD120"/>
      <c r="BE120"/>
      <c r="BF120"/>
      <c r="BG120"/>
      <c r="BH120"/>
      <c r="BI120"/>
      <c r="BJ120"/>
      <c r="BK120"/>
      <c r="BL120"/>
      <c r="BM120"/>
      <c r="BN120"/>
      <c r="BO120"/>
      <c r="BP120"/>
      <c r="BQ120"/>
      <c r="BR120"/>
    </row>
    <row r="121">
      <c r="A121" t="s">
        <v>515</v>
      </c>
      <c r="B121">
        <v>2011</v>
      </c>
      <c r="C121" t="s">
        <v>520</v>
      </c>
      <c r="D121">
        <v>58</v>
      </c>
      <c r="E121" t="s">
        <v>160</v>
      </c>
      <c r="F121" t="s">
        <v>161</v>
      </c>
      <c r="G121" t="s">
        <v>182</v>
      </c>
      <c r="H121">
        <v>0</v>
      </c>
      <c r="I121">
        <v>0</v>
      </c>
      <c r="J121">
        <v>0.29999999999999999</v>
      </c>
      <c r="K121">
        <v>0</v>
      </c>
      <c r="L121">
        <v>4.0999999999999996</v>
      </c>
      <c r="M121">
        <v>1.8999999999999999</v>
      </c>
      <c r="N121">
        <v>4.2000000000000002</v>
      </c>
      <c r="O121">
        <v>4.0999999999999996</v>
      </c>
      <c r="P121">
        <v>4.2000000000000002</v>
      </c>
      <c r="Q121">
        <v>10</v>
      </c>
      <c r="R121">
        <v>0</v>
      </c>
      <c r="S121">
        <v>0</v>
      </c>
      <c r="T121">
        <v>0</v>
      </c>
      <c r="U121">
        <v>0</v>
      </c>
      <c r="V121">
        <v>0</v>
      </c>
      <c r="W121" t="s">
        <v>336</v>
      </c>
      <c r="X121" t="s">
        <v>149</v>
      </c>
      <c r="Y121" t="s">
        <v>150</v>
      </c>
      <c r="Z121" t="s">
        <v>337</v>
      </c>
      <c r="AA121" t="s">
        <v>152</v>
      </c>
      <c r="AB121" t="s">
        <v>153</v>
      </c>
      <c r="AC121" t="s">
        <v>154</v>
      </c>
      <c r="AD121" t="s">
        <v>155</v>
      </c>
      <c r="AE121" t="s">
        <v>156</v>
      </c>
      <c r="AF121" t="s">
        <v>157</v>
      </c>
      <c r="AG121" t="s">
        <v>158</v>
      </c>
      <c r="AH121">
        <v>4.5</v>
      </c>
      <c r="AI121">
        <v>2.7999999999999998</v>
      </c>
      <c r="AJ121">
        <v>1</v>
      </c>
      <c r="AK121">
        <v>0</v>
      </c>
      <c r="AL121">
        <v>2.7000000000000002</v>
      </c>
      <c r="AM121">
        <v>1.5</v>
      </c>
      <c r="AN121">
        <v>0.5</v>
      </c>
      <c r="AO121">
        <v>0.40000000000000002</v>
      </c>
      <c r="AP121">
        <v>0.69999999999999996</v>
      </c>
      <c r="AQ121">
        <v>1</v>
      </c>
      <c r="AR121">
        <v>1.3</v>
      </c>
      <c r="AS121"/>
      <c r="AT121"/>
      <c r="AU121"/>
      <c r="AV121"/>
      <c r="AW121"/>
      <c r="AX121"/>
      <c r="AY121"/>
      <c r="AZ121"/>
      <c r="BA121"/>
      <c r="BB121"/>
      <c r="BC121"/>
      <c r="BD121"/>
      <c r="BE121"/>
      <c r="BF121"/>
      <c r="BG121"/>
      <c r="BH121"/>
      <c r="BI121"/>
      <c r="BJ121"/>
      <c r="BK121"/>
      <c r="BL121"/>
      <c r="BM121"/>
      <c r="BN121"/>
      <c r="BO121"/>
      <c r="BP121"/>
      <c r="BQ121"/>
      <c r="BR121"/>
    </row>
    <row r="122">
      <c r="A122" t="s">
        <v>515</v>
      </c>
      <c r="B122">
        <v>2011</v>
      </c>
      <c r="C122" t="s">
        <v>520</v>
      </c>
      <c r="D122">
        <v>59</v>
      </c>
      <c r="E122" t="s">
        <v>160</v>
      </c>
      <c r="F122" t="s">
        <v>338</v>
      </c>
      <c r="G122" t="s">
        <v>182</v>
      </c>
      <c r="H122">
        <v>0.20000000000000001</v>
      </c>
      <c r="I122">
        <v>0</v>
      </c>
      <c r="J122">
        <v>0.29999999999999999</v>
      </c>
      <c r="K122">
        <v>0.69999999999999996</v>
      </c>
      <c r="L122">
        <v>36.899999999999999</v>
      </c>
      <c r="M122">
        <v>6.9000000000000004</v>
      </c>
      <c r="N122">
        <v>24</v>
      </c>
      <c r="O122">
        <v>40.700000000000003</v>
      </c>
      <c r="P122">
        <v>63.5</v>
      </c>
      <c r="Q122">
        <v>74.200000000000003</v>
      </c>
      <c r="R122">
        <v>0</v>
      </c>
      <c r="S122">
        <v>0</v>
      </c>
      <c r="T122">
        <v>0</v>
      </c>
      <c r="U122">
        <v>0</v>
      </c>
      <c r="V122">
        <v>0.29999999999999999</v>
      </c>
      <c r="W122" t="s">
        <v>336</v>
      </c>
      <c r="X122" t="s">
        <v>149</v>
      </c>
      <c r="Y122" t="s">
        <v>150</v>
      </c>
      <c r="Z122" t="s">
        <v>337</v>
      </c>
      <c r="AA122" t="s">
        <v>152</v>
      </c>
      <c r="AB122" t="s">
        <v>153</v>
      </c>
      <c r="AC122" t="s">
        <v>154</v>
      </c>
      <c r="AD122" t="s">
        <v>155</v>
      </c>
      <c r="AE122" t="s">
        <v>156</v>
      </c>
      <c r="AF122" t="s">
        <v>157</v>
      </c>
      <c r="AG122" t="s">
        <v>158</v>
      </c>
      <c r="AH122">
        <v>65.799999999999997</v>
      </c>
      <c r="AI122">
        <v>11.4</v>
      </c>
      <c r="AJ122">
        <v>6.9000000000000004</v>
      </c>
      <c r="AK122">
        <v>3.6000000000000001</v>
      </c>
      <c r="AL122">
        <v>30.199999999999999</v>
      </c>
      <c r="AM122">
        <v>6.2999999999999998</v>
      </c>
      <c r="AN122">
        <v>26.800000000000001</v>
      </c>
      <c r="AO122">
        <v>3.7000000000000002</v>
      </c>
      <c r="AP122">
        <v>4</v>
      </c>
      <c r="AQ122">
        <v>4.2000000000000002</v>
      </c>
      <c r="AR122">
        <v>11.300000000000001</v>
      </c>
      <c r="AS122"/>
      <c r="AT122"/>
      <c r="AU122"/>
      <c r="AV122"/>
      <c r="AW122"/>
      <c r="AX122"/>
      <c r="AY122"/>
      <c r="AZ122"/>
      <c r="BA122"/>
      <c r="BB122"/>
      <c r="BC122"/>
      <c r="BD122"/>
      <c r="BE122"/>
      <c r="BF122"/>
      <c r="BG122"/>
      <c r="BH122"/>
      <c r="BI122"/>
      <c r="BJ122"/>
      <c r="BK122"/>
      <c r="BL122"/>
      <c r="BM122"/>
      <c r="BN122"/>
      <c r="BO122"/>
      <c r="BP122"/>
      <c r="BQ122"/>
      <c r="BR122"/>
    </row>
    <row r="123">
      <c r="A123" t="s">
        <v>515</v>
      </c>
      <c r="B123">
        <v>2011</v>
      </c>
      <c r="C123" t="s">
        <v>520</v>
      </c>
      <c r="D123">
        <v>60</v>
      </c>
      <c r="E123" t="s">
        <v>160</v>
      </c>
      <c r="F123" t="s">
        <v>339</v>
      </c>
      <c r="G123" t="s">
        <v>182</v>
      </c>
      <c r="H123">
        <v>14.199999999999999</v>
      </c>
      <c r="I123">
        <v>17.300000000000001</v>
      </c>
      <c r="J123">
        <v>19.699999999999999</v>
      </c>
      <c r="K123">
        <v>24.800000000000001</v>
      </c>
      <c r="L123">
        <v>37</v>
      </c>
      <c r="M123">
        <v>54.700000000000003</v>
      </c>
      <c r="N123">
        <v>54</v>
      </c>
      <c r="O123">
        <v>43.899999999999999</v>
      </c>
      <c r="P123">
        <v>29</v>
      </c>
      <c r="Q123">
        <v>13.1</v>
      </c>
      <c r="R123">
        <v>13.4</v>
      </c>
      <c r="S123">
        <v>15.6</v>
      </c>
      <c r="T123">
        <v>19.199999999999999</v>
      </c>
      <c r="U123">
        <v>18.699999999999999</v>
      </c>
      <c r="V123">
        <v>28</v>
      </c>
      <c r="W123" t="s">
        <v>336</v>
      </c>
      <c r="X123" t="s">
        <v>149</v>
      </c>
      <c r="Y123" t="s">
        <v>150</v>
      </c>
      <c r="Z123" t="s">
        <v>337</v>
      </c>
      <c r="AA123" t="s">
        <v>152</v>
      </c>
      <c r="AB123" t="s">
        <v>153</v>
      </c>
      <c r="AC123" t="s">
        <v>154</v>
      </c>
      <c r="AD123" t="s">
        <v>155</v>
      </c>
      <c r="AE123" t="s">
        <v>156</v>
      </c>
      <c r="AF123" t="s">
        <v>157</v>
      </c>
      <c r="AG123" t="s">
        <v>158</v>
      </c>
      <c r="AH123">
        <v>29.300000000000001</v>
      </c>
      <c r="AI123">
        <v>13.1</v>
      </c>
      <c r="AJ123">
        <v>20.199999999999999</v>
      </c>
      <c r="AK123">
        <v>16.5</v>
      </c>
      <c r="AL123">
        <v>42.600000000000001</v>
      </c>
      <c r="AM123">
        <v>16.5</v>
      </c>
      <c r="AN123">
        <v>28.300000000000001</v>
      </c>
      <c r="AO123">
        <v>25.600000000000001</v>
      </c>
      <c r="AP123">
        <v>22</v>
      </c>
      <c r="AQ123">
        <v>17.699999999999999</v>
      </c>
      <c r="AR123">
        <v>15.199999999999999</v>
      </c>
      <c r="AS123"/>
      <c r="AT123"/>
      <c r="AU123"/>
      <c r="AV123"/>
      <c r="AW123"/>
      <c r="AX123"/>
      <c r="AY123"/>
      <c r="AZ123"/>
      <c r="BA123"/>
      <c r="BB123"/>
      <c r="BC123"/>
      <c r="BD123"/>
      <c r="BE123"/>
      <c r="BF123"/>
      <c r="BG123"/>
      <c r="BH123"/>
      <c r="BI123"/>
      <c r="BJ123"/>
      <c r="BK123"/>
      <c r="BL123"/>
      <c r="BM123"/>
      <c r="BN123"/>
      <c r="BO123"/>
      <c r="BP123"/>
      <c r="BQ123"/>
      <c r="BR123"/>
    </row>
    <row r="124">
      <c r="A124" t="s">
        <v>515</v>
      </c>
      <c r="B124">
        <v>2011</v>
      </c>
      <c r="C124" t="s">
        <v>520</v>
      </c>
      <c r="D124">
        <v>61</v>
      </c>
      <c r="E124" t="s">
        <v>160</v>
      </c>
      <c r="F124" t="s">
        <v>251</v>
      </c>
      <c r="G124" t="s">
        <v>182</v>
      </c>
      <c r="H124">
        <v>3.3999999999999999</v>
      </c>
      <c r="I124">
        <v>4.0999999999999996</v>
      </c>
      <c r="J124">
        <v>4.7999999999999998</v>
      </c>
      <c r="K124">
        <v>3.1000000000000001</v>
      </c>
      <c r="L124">
        <v>1.6000000000000001</v>
      </c>
      <c r="M124">
        <v>2.8999999999999999</v>
      </c>
      <c r="N124">
        <v>1.5</v>
      </c>
      <c r="O124">
        <v>0.40000000000000002</v>
      </c>
      <c r="P124">
        <v>0</v>
      </c>
      <c r="Q124">
        <v>0</v>
      </c>
      <c r="R124">
        <v>3.7000000000000002</v>
      </c>
      <c r="S124">
        <v>3.7999999999999998</v>
      </c>
      <c r="T124">
        <v>5.0999999999999996</v>
      </c>
      <c r="U124">
        <v>3.5</v>
      </c>
      <c r="V124">
        <v>3.6000000000000001</v>
      </c>
      <c r="W124" t="s">
        <v>336</v>
      </c>
      <c r="X124" t="s">
        <v>149</v>
      </c>
      <c r="Y124" t="s">
        <v>150</v>
      </c>
      <c r="Z124" t="s">
        <v>337</v>
      </c>
      <c r="AA124" t="s">
        <v>152</v>
      </c>
      <c r="AB124" t="s">
        <v>153</v>
      </c>
      <c r="AC124" t="s">
        <v>154</v>
      </c>
      <c r="AD124" t="s">
        <v>155</v>
      </c>
      <c r="AE124" t="s">
        <v>156</v>
      </c>
      <c r="AF124" t="s">
        <v>157</v>
      </c>
      <c r="AG124" t="s">
        <v>158</v>
      </c>
      <c r="AH124">
        <v>0</v>
      </c>
      <c r="AI124">
        <v>2.2999999999999998</v>
      </c>
      <c r="AJ124">
        <v>3</v>
      </c>
      <c r="AK124">
        <v>22</v>
      </c>
      <c r="AL124">
        <v>0.29999999999999999</v>
      </c>
      <c r="AM124">
        <v>3.8999999999999999</v>
      </c>
      <c r="AN124">
        <v>2.7000000000000002</v>
      </c>
      <c r="AO124">
        <v>0.5</v>
      </c>
      <c r="AP124">
        <v>7</v>
      </c>
      <c r="AQ124">
        <v>5.0999999999999996</v>
      </c>
      <c r="AR124">
        <v>9.5999999999999996</v>
      </c>
      <c r="AS124"/>
      <c r="AT124"/>
      <c r="AU124"/>
      <c r="AV124"/>
      <c r="AW124"/>
      <c r="AX124"/>
      <c r="AY124"/>
      <c r="AZ124"/>
      <c r="BA124"/>
      <c r="BB124"/>
      <c r="BC124"/>
      <c r="BD124"/>
      <c r="BE124"/>
      <c r="BF124"/>
      <c r="BG124"/>
      <c r="BH124"/>
      <c r="BI124"/>
      <c r="BJ124"/>
      <c r="BK124"/>
      <c r="BL124"/>
      <c r="BM124"/>
      <c r="BN124"/>
      <c r="BO124"/>
      <c r="BP124"/>
      <c r="BQ124"/>
      <c r="BR124"/>
    </row>
    <row r="125">
      <c r="A125" t="s">
        <v>515</v>
      </c>
      <c r="B125">
        <v>2011</v>
      </c>
      <c r="C125" t="s">
        <v>520</v>
      </c>
      <c r="D125">
        <v>62</v>
      </c>
      <c r="E125" t="s">
        <v>160</v>
      </c>
      <c r="F125" t="s">
        <v>252</v>
      </c>
      <c r="G125" t="s">
        <v>182</v>
      </c>
      <c r="H125">
        <v>4.7000000000000002</v>
      </c>
      <c r="I125">
        <v>7.5</v>
      </c>
      <c r="J125">
        <v>8.5</v>
      </c>
      <c r="K125">
        <v>8.4000000000000004</v>
      </c>
      <c r="L125">
        <v>5.2999999999999998</v>
      </c>
      <c r="M125">
        <v>5.2000000000000002</v>
      </c>
      <c r="N125">
        <v>5.9000000000000004</v>
      </c>
      <c r="O125">
        <v>4.2999999999999998</v>
      </c>
      <c r="P125">
        <v>2</v>
      </c>
      <c r="Q125">
        <v>0.80000000000000004</v>
      </c>
      <c r="R125">
        <v>4.7000000000000002</v>
      </c>
      <c r="S125">
        <v>6.4000000000000004</v>
      </c>
      <c r="T125">
        <v>8.8000000000000007</v>
      </c>
      <c r="U125">
        <v>9.0999999999999996</v>
      </c>
      <c r="V125">
        <v>9.0999999999999996</v>
      </c>
      <c r="W125" t="s">
        <v>336</v>
      </c>
      <c r="X125" t="s">
        <v>149</v>
      </c>
      <c r="Y125" t="s">
        <v>150</v>
      </c>
      <c r="Z125" t="s">
        <v>337</v>
      </c>
      <c r="AA125" t="s">
        <v>152</v>
      </c>
      <c r="AB125" t="s">
        <v>153</v>
      </c>
      <c r="AC125" t="s">
        <v>154</v>
      </c>
      <c r="AD125" t="s">
        <v>155</v>
      </c>
      <c r="AE125" t="s">
        <v>156</v>
      </c>
      <c r="AF125" t="s">
        <v>157</v>
      </c>
      <c r="AG125" t="s">
        <v>158</v>
      </c>
      <c r="AH125">
        <v>0</v>
      </c>
      <c r="AI125">
        <v>7.2000000000000002</v>
      </c>
      <c r="AJ125">
        <v>9.9000000000000004</v>
      </c>
      <c r="AK125">
        <v>5.2000000000000002</v>
      </c>
      <c r="AL125">
        <v>1.3</v>
      </c>
      <c r="AM125">
        <v>21.199999999999999</v>
      </c>
      <c r="AN125">
        <v>16.800000000000001</v>
      </c>
      <c r="AO125">
        <v>4.2999999999999998</v>
      </c>
      <c r="AP125">
        <v>2.8999999999999999</v>
      </c>
      <c r="AQ125">
        <v>10.300000000000001</v>
      </c>
      <c r="AR125">
        <v>24.899999999999999</v>
      </c>
      <c r="AS125"/>
      <c r="AT125"/>
      <c r="AU125"/>
      <c r="AV125"/>
      <c r="AW125"/>
      <c r="AX125"/>
      <c r="AY125"/>
      <c r="AZ125"/>
      <c r="BA125"/>
      <c r="BB125"/>
      <c r="BC125"/>
      <c r="BD125"/>
      <c r="BE125"/>
      <c r="BF125"/>
      <c r="BG125"/>
      <c r="BH125"/>
      <c r="BI125"/>
      <c r="BJ125"/>
      <c r="BK125"/>
      <c r="BL125"/>
      <c r="BM125"/>
      <c r="BN125"/>
      <c r="BO125"/>
      <c r="BP125"/>
      <c r="BQ125"/>
      <c r="BR125"/>
    </row>
    <row r="126">
      <c r="A126" t="s">
        <v>515</v>
      </c>
      <c r="B126">
        <v>2011</v>
      </c>
      <c r="C126" t="s">
        <v>520</v>
      </c>
      <c r="D126">
        <v>63</v>
      </c>
      <c r="E126" t="s">
        <v>160</v>
      </c>
      <c r="F126" t="s">
        <v>249</v>
      </c>
      <c r="G126" t="s">
        <v>182</v>
      </c>
      <c r="H126">
        <v>6.2000000000000002</v>
      </c>
      <c r="I126">
        <v>5</v>
      </c>
      <c r="J126">
        <v>4.4000000000000004</v>
      </c>
      <c r="K126">
        <v>3.2999999999999998</v>
      </c>
      <c r="L126">
        <v>0.90000000000000002</v>
      </c>
      <c r="M126">
        <v>0.80000000000000004</v>
      </c>
      <c r="N126">
        <v>1.3999999999999999</v>
      </c>
      <c r="O126">
        <v>1.5</v>
      </c>
      <c r="P126">
        <v>0.10000000000000001</v>
      </c>
      <c r="Q126">
        <v>0</v>
      </c>
      <c r="R126">
        <v>6</v>
      </c>
      <c r="S126">
        <v>5</v>
      </c>
      <c r="T126">
        <v>5.7000000000000002</v>
      </c>
      <c r="U126">
        <v>3.7000000000000002</v>
      </c>
      <c r="V126">
        <v>3</v>
      </c>
      <c r="W126" t="s">
        <v>336</v>
      </c>
      <c r="X126" t="s">
        <v>149</v>
      </c>
      <c r="Y126" t="s">
        <v>150</v>
      </c>
      <c r="Z126" t="s">
        <v>337</v>
      </c>
      <c r="AA126" t="s">
        <v>152</v>
      </c>
      <c r="AB126" t="s">
        <v>153</v>
      </c>
      <c r="AC126" t="s">
        <v>154</v>
      </c>
      <c r="AD126" t="s">
        <v>155</v>
      </c>
      <c r="AE126" t="s">
        <v>156</v>
      </c>
      <c r="AF126" t="s">
        <v>157</v>
      </c>
      <c r="AG126" t="s">
        <v>158</v>
      </c>
      <c r="AH126">
        <v>0</v>
      </c>
      <c r="AI126">
        <v>8.6999999999999993</v>
      </c>
      <c r="AJ126">
        <v>3.2000000000000002</v>
      </c>
      <c r="AK126">
        <v>3</v>
      </c>
      <c r="AL126">
        <v>1.5</v>
      </c>
      <c r="AM126">
        <v>17.300000000000001</v>
      </c>
      <c r="AN126">
        <v>2.3999999999999999</v>
      </c>
      <c r="AO126">
        <v>4.0999999999999996</v>
      </c>
      <c r="AP126">
        <v>3</v>
      </c>
      <c r="AQ126">
        <v>18</v>
      </c>
      <c r="AR126">
        <v>5.5999999999999996</v>
      </c>
      <c r="AS126"/>
      <c r="AT126"/>
      <c r="AU126"/>
      <c r="AV126"/>
      <c r="AW126"/>
      <c r="AX126"/>
      <c r="AY126"/>
      <c r="AZ126"/>
      <c r="BA126"/>
      <c r="BB126"/>
      <c r="BC126"/>
      <c r="BD126"/>
      <c r="BE126"/>
      <c r="BF126"/>
      <c r="BG126"/>
      <c r="BH126"/>
      <c r="BI126"/>
      <c r="BJ126"/>
      <c r="BK126"/>
      <c r="BL126"/>
      <c r="BM126"/>
      <c r="BN126"/>
      <c r="BO126"/>
      <c r="BP126"/>
      <c r="BQ126"/>
      <c r="BR126"/>
    </row>
    <row r="127">
      <c r="A127" t="s">
        <v>515</v>
      </c>
      <c r="B127">
        <v>2011</v>
      </c>
      <c r="C127" t="s">
        <v>520</v>
      </c>
      <c r="D127">
        <v>64</v>
      </c>
      <c r="E127" t="s">
        <v>160</v>
      </c>
      <c r="F127" t="s">
        <v>253</v>
      </c>
      <c r="G127" t="s">
        <v>182</v>
      </c>
      <c r="H127">
        <v>9.9000000000000004</v>
      </c>
      <c r="I127">
        <v>10.9</v>
      </c>
      <c r="J127">
        <v>10</v>
      </c>
      <c r="K127">
        <v>12.5</v>
      </c>
      <c r="L127">
        <v>3.2000000000000002</v>
      </c>
      <c r="M127">
        <v>7.4000000000000004</v>
      </c>
      <c r="N127">
        <v>2.3999999999999999</v>
      </c>
      <c r="O127">
        <v>1.1000000000000001</v>
      </c>
      <c r="P127">
        <v>0.29999999999999999</v>
      </c>
      <c r="Q127">
        <v>0.59999999999999998</v>
      </c>
      <c r="R127">
        <v>9.8000000000000007</v>
      </c>
      <c r="S127">
        <v>10.699999999999999</v>
      </c>
      <c r="T127">
        <v>10.699999999999999</v>
      </c>
      <c r="U127">
        <v>10.9</v>
      </c>
      <c r="V127">
        <v>12.1</v>
      </c>
      <c r="W127" t="s">
        <v>336</v>
      </c>
      <c r="X127" t="s">
        <v>149</v>
      </c>
      <c r="Y127" t="s">
        <v>150</v>
      </c>
      <c r="Z127" t="s">
        <v>337</v>
      </c>
      <c r="AA127" t="s">
        <v>152</v>
      </c>
      <c r="AB127" t="s">
        <v>153</v>
      </c>
      <c r="AC127" t="s">
        <v>154</v>
      </c>
      <c r="AD127" t="s">
        <v>155</v>
      </c>
      <c r="AE127" t="s">
        <v>156</v>
      </c>
      <c r="AF127" t="s">
        <v>157</v>
      </c>
      <c r="AG127" t="s">
        <v>158</v>
      </c>
      <c r="AH127">
        <v>0.10000000000000001</v>
      </c>
      <c r="AI127">
        <v>0.80000000000000004</v>
      </c>
      <c r="AJ127">
        <v>11.9</v>
      </c>
      <c r="AK127">
        <v>7.2999999999999998</v>
      </c>
      <c r="AL127">
        <v>6.2999999999999998</v>
      </c>
      <c r="AM127">
        <v>11.1</v>
      </c>
      <c r="AN127">
        <v>5.7999999999999998</v>
      </c>
      <c r="AO127">
        <v>10.699999999999999</v>
      </c>
      <c r="AP127">
        <v>8.4000000000000004</v>
      </c>
      <c r="AQ127">
        <v>0.90000000000000002</v>
      </c>
      <c r="AR127">
        <v>3.7000000000000002</v>
      </c>
      <c r="AS127"/>
      <c r="AT127"/>
      <c r="AU127"/>
      <c r="AV127"/>
      <c r="AW127"/>
      <c r="AX127"/>
      <c r="AY127"/>
      <c r="AZ127"/>
      <c r="BA127"/>
      <c r="BB127"/>
      <c r="BC127"/>
      <c r="BD127"/>
      <c r="BE127"/>
      <c r="BF127"/>
      <c r="BG127"/>
      <c r="BH127"/>
      <c r="BI127"/>
      <c r="BJ127"/>
      <c r="BK127"/>
      <c r="BL127"/>
      <c r="BM127"/>
      <c r="BN127"/>
      <c r="BO127"/>
      <c r="BP127"/>
      <c r="BQ127"/>
      <c r="BR127"/>
    </row>
    <row r="128">
      <c r="A128" t="s">
        <v>515</v>
      </c>
      <c r="B128">
        <v>2011</v>
      </c>
      <c r="C128" t="s">
        <v>520</v>
      </c>
      <c r="D128">
        <v>65</v>
      </c>
      <c r="E128" t="s">
        <v>160</v>
      </c>
      <c r="F128" t="s">
        <v>250</v>
      </c>
      <c r="G128" t="s">
        <v>182</v>
      </c>
      <c r="H128">
        <v>38</v>
      </c>
      <c r="I128">
        <v>32.5</v>
      </c>
      <c r="J128">
        <v>31</v>
      </c>
      <c r="K128">
        <v>26.100000000000001</v>
      </c>
      <c r="L128">
        <v>6.0999999999999996</v>
      </c>
      <c r="M128">
        <v>10.1</v>
      </c>
      <c r="N128">
        <v>3.8999999999999999</v>
      </c>
      <c r="O128">
        <v>0.69999999999999996</v>
      </c>
      <c r="P128">
        <v>0</v>
      </c>
      <c r="Q128">
        <v>0</v>
      </c>
      <c r="R128">
        <v>38.700000000000003</v>
      </c>
      <c r="S128">
        <v>36.100000000000001</v>
      </c>
      <c r="T128">
        <v>27.399999999999999</v>
      </c>
      <c r="U128">
        <v>32</v>
      </c>
      <c r="V128">
        <v>25.699999999999999</v>
      </c>
      <c r="W128" t="s">
        <v>336</v>
      </c>
      <c r="X128" t="s">
        <v>149</v>
      </c>
      <c r="Y128" t="s">
        <v>150</v>
      </c>
      <c r="Z128" t="s">
        <v>337</v>
      </c>
      <c r="AA128" t="s">
        <v>152</v>
      </c>
      <c r="AB128" t="s">
        <v>153</v>
      </c>
      <c r="AC128" t="s">
        <v>154</v>
      </c>
      <c r="AD128" t="s">
        <v>155</v>
      </c>
      <c r="AE128" t="s">
        <v>156</v>
      </c>
      <c r="AF128" t="s">
        <v>157</v>
      </c>
      <c r="AG128" t="s">
        <v>158</v>
      </c>
      <c r="AH128">
        <v>0</v>
      </c>
      <c r="AI128">
        <v>4.7999999999999998</v>
      </c>
      <c r="AJ128">
        <v>24.699999999999999</v>
      </c>
      <c r="AK128">
        <v>18.600000000000001</v>
      </c>
      <c r="AL128">
        <v>11.699999999999999</v>
      </c>
      <c r="AM128">
        <v>7.7999999999999998</v>
      </c>
      <c r="AN128">
        <v>8.5</v>
      </c>
      <c r="AO128">
        <v>33.100000000000001</v>
      </c>
      <c r="AP128">
        <v>31.100000000000001</v>
      </c>
      <c r="AQ128">
        <v>2.3999999999999999</v>
      </c>
      <c r="AR128">
        <v>14.1</v>
      </c>
      <c r="AS128"/>
      <c r="AT128"/>
      <c r="AU128"/>
      <c r="AV128"/>
      <c r="AW128"/>
      <c r="AX128"/>
      <c r="AY128"/>
      <c r="AZ128"/>
      <c r="BA128"/>
      <c r="BB128"/>
      <c r="BC128"/>
      <c r="BD128"/>
      <c r="BE128"/>
      <c r="BF128"/>
      <c r="BG128"/>
      <c r="BH128"/>
      <c r="BI128"/>
      <c r="BJ128"/>
      <c r="BK128"/>
      <c r="BL128"/>
      <c r="BM128"/>
      <c r="BN128"/>
      <c r="BO128"/>
      <c r="BP128"/>
      <c r="BQ128"/>
      <c r="BR128"/>
    </row>
    <row r="129">
      <c r="A129" t="s">
        <v>515</v>
      </c>
      <c r="B129">
        <v>2011</v>
      </c>
      <c r="C129" t="s">
        <v>520</v>
      </c>
      <c r="D129">
        <v>66</v>
      </c>
      <c r="E129" t="s">
        <v>160</v>
      </c>
      <c r="F129" t="s">
        <v>340</v>
      </c>
      <c r="G129" t="s">
        <v>182</v>
      </c>
      <c r="H129">
        <v>22</v>
      </c>
      <c r="I129">
        <v>21.5</v>
      </c>
      <c r="J129">
        <v>20.100000000000001</v>
      </c>
      <c r="K129">
        <v>19.699999999999999</v>
      </c>
      <c r="L129">
        <v>3.6000000000000001</v>
      </c>
      <c r="M129">
        <v>4.5999999999999996</v>
      </c>
      <c r="N129">
        <v>0.69999999999999996</v>
      </c>
      <c r="O129">
        <v>0.69999999999999996</v>
      </c>
      <c r="P129">
        <v>0.10000000000000001</v>
      </c>
      <c r="Q129">
        <v>0</v>
      </c>
      <c r="R129">
        <v>22.5</v>
      </c>
      <c r="S129">
        <v>21.300000000000001</v>
      </c>
      <c r="T129">
        <v>22.199999999999999</v>
      </c>
      <c r="U129">
        <v>21.199999999999999</v>
      </c>
      <c r="V129">
        <v>17.399999999999999</v>
      </c>
      <c r="W129" t="s">
        <v>336</v>
      </c>
      <c r="X129" t="s">
        <v>149</v>
      </c>
      <c r="Y129" t="s">
        <v>150</v>
      </c>
      <c r="Z129" t="s">
        <v>337</v>
      </c>
      <c r="AA129" t="s">
        <v>152</v>
      </c>
      <c r="AB129" t="s">
        <v>153</v>
      </c>
      <c r="AC129" t="s">
        <v>154</v>
      </c>
      <c r="AD129" t="s">
        <v>155</v>
      </c>
      <c r="AE129" t="s">
        <v>156</v>
      </c>
      <c r="AF129" t="s">
        <v>157</v>
      </c>
      <c r="AG129" t="s">
        <v>158</v>
      </c>
      <c r="AH129">
        <v>0</v>
      </c>
      <c r="AI129">
        <v>43.700000000000003</v>
      </c>
      <c r="AJ129">
        <v>18.600000000000001</v>
      </c>
      <c r="AK129">
        <v>23.399999999999999</v>
      </c>
      <c r="AL129">
        <v>2.8999999999999999</v>
      </c>
      <c r="AM129">
        <v>14.1</v>
      </c>
      <c r="AN129">
        <v>3.1000000000000001</v>
      </c>
      <c r="AO129">
        <v>16.699999999999999</v>
      </c>
      <c r="AP129">
        <v>20.5</v>
      </c>
      <c r="AQ129">
        <v>16.5</v>
      </c>
      <c r="AR129">
        <v>14</v>
      </c>
      <c r="AS129"/>
      <c r="AT129"/>
      <c r="AU129"/>
      <c r="AV129"/>
      <c r="AW129"/>
      <c r="AX129"/>
      <c r="AY129"/>
      <c r="AZ129"/>
      <c r="BA129"/>
      <c r="BB129"/>
      <c r="BC129"/>
      <c r="BD129"/>
      <c r="BE129"/>
      <c r="BF129"/>
      <c r="BG129"/>
      <c r="BH129"/>
      <c r="BI129"/>
      <c r="BJ129"/>
      <c r="BK129"/>
      <c r="BL129"/>
      <c r="BM129"/>
      <c r="BN129"/>
      <c r="BO129"/>
      <c r="BP129"/>
      <c r="BQ129"/>
      <c r="BR129"/>
    </row>
    <row r="130">
      <c r="A130" t="s">
        <v>515</v>
      </c>
      <c r="B130">
        <v>2011</v>
      </c>
      <c r="C130" t="s">
        <v>520</v>
      </c>
      <c r="D130">
        <v>67</v>
      </c>
      <c r="E130" t="s">
        <v>160</v>
      </c>
      <c r="F130" t="s">
        <v>170</v>
      </c>
      <c r="G130" t="s">
        <v>182</v>
      </c>
      <c r="H130">
        <v>0.29999999999999999</v>
      </c>
      <c r="I130">
        <v>0.29999999999999999</v>
      </c>
      <c r="J130">
        <v>0.20000000000000001</v>
      </c>
      <c r="K130">
        <v>0</v>
      </c>
      <c r="L130">
        <v>0</v>
      </c>
      <c r="M130">
        <v>1.1000000000000001</v>
      </c>
      <c r="N130">
        <v>0</v>
      </c>
      <c r="O130">
        <v>0</v>
      </c>
      <c r="P130">
        <v>0</v>
      </c>
      <c r="Q130">
        <v>0</v>
      </c>
      <c r="R130">
        <v>0.20000000000000001</v>
      </c>
      <c r="S130">
        <v>0.20000000000000001</v>
      </c>
      <c r="T130">
        <v>0.29999999999999999</v>
      </c>
      <c r="U130">
        <v>0</v>
      </c>
      <c r="V130">
        <v>0</v>
      </c>
      <c r="W130" t="s">
        <v>336</v>
      </c>
      <c r="X130" t="s">
        <v>149</v>
      </c>
      <c r="Y130" t="s">
        <v>150</v>
      </c>
      <c r="Z130" t="s">
        <v>337</v>
      </c>
      <c r="AA130" t="s">
        <v>152</v>
      </c>
      <c r="AB130" t="s">
        <v>153</v>
      </c>
      <c r="AC130" t="s">
        <v>154</v>
      </c>
      <c r="AD130" t="s">
        <v>155</v>
      </c>
      <c r="AE130" t="s">
        <v>156</v>
      </c>
      <c r="AF130" t="s">
        <v>157</v>
      </c>
      <c r="AG130" t="s">
        <v>158</v>
      </c>
      <c r="AH130">
        <v>0</v>
      </c>
      <c r="AI130">
        <v>1.8</v>
      </c>
      <c r="AJ130">
        <v>0</v>
      </c>
      <c r="AK130">
        <v>0.10000000000000001</v>
      </c>
      <c r="AL130">
        <v>0</v>
      </c>
      <c r="AM130">
        <v>0</v>
      </c>
      <c r="AN130">
        <v>0.10000000000000001</v>
      </c>
      <c r="AO130">
        <v>0</v>
      </c>
      <c r="AP130">
        <v>0</v>
      </c>
      <c r="AQ130">
        <v>6.5999999999999996</v>
      </c>
      <c r="AR130">
        <v>0</v>
      </c>
      <c r="AS130"/>
      <c r="AT130"/>
      <c r="AU130"/>
      <c r="AV130"/>
      <c r="AW130"/>
      <c r="AX130"/>
      <c r="AY130"/>
      <c r="AZ130"/>
      <c r="BA130"/>
      <c r="BB130"/>
      <c r="BC130"/>
      <c r="BD130"/>
      <c r="BE130"/>
      <c r="BF130"/>
      <c r="BG130"/>
      <c r="BH130"/>
      <c r="BI130"/>
      <c r="BJ130"/>
      <c r="BK130"/>
      <c r="BL130"/>
      <c r="BM130"/>
      <c r="BN130"/>
      <c r="BO130"/>
      <c r="BP130"/>
      <c r="BQ130"/>
      <c r="BR130"/>
    </row>
    <row r="131">
      <c r="A131" t="s">
        <v>515</v>
      </c>
      <c r="B131">
        <v>2011</v>
      </c>
      <c r="C131" t="s">
        <v>520</v>
      </c>
      <c r="D131">
        <v>68</v>
      </c>
      <c r="E131" t="s">
        <v>160</v>
      </c>
      <c r="F131" t="s">
        <v>255</v>
      </c>
      <c r="G131" t="s">
        <v>182</v>
      </c>
      <c r="H131">
        <v>0.10000000000000001</v>
      </c>
      <c r="I131">
        <v>0.10000000000000001</v>
      </c>
      <c r="J131">
        <v>0</v>
      </c>
      <c r="K131">
        <v>0.10000000000000001</v>
      </c>
      <c r="L131">
        <v>0.40000000000000002</v>
      </c>
      <c r="M131">
        <v>0.69999999999999996</v>
      </c>
      <c r="N131">
        <v>0.5</v>
      </c>
      <c r="O131">
        <v>1.3</v>
      </c>
      <c r="P131">
        <v>0.10000000000000001</v>
      </c>
      <c r="Q131">
        <v>0.10000000000000001</v>
      </c>
      <c r="R131">
        <v>0.10000000000000001</v>
      </c>
      <c r="S131">
        <v>0.10000000000000001</v>
      </c>
      <c r="T131">
        <v>0</v>
      </c>
      <c r="U131">
        <v>0</v>
      </c>
      <c r="V131">
        <v>0.10000000000000001</v>
      </c>
      <c r="W131" t="s">
        <v>336</v>
      </c>
      <c r="X131" t="s">
        <v>149</v>
      </c>
      <c r="Y131" t="s">
        <v>150</v>
      </c>
      <c r="Z131" t="s">
        <v>337</v>
      </c>
      <c r="AA131" t="s">
        <v>152</v>
      </c>
      <c r="AB131" t="s">
        <v>153</v>
      </c>
      <c r="AC131" t="s">
        <v>154</v>
      </c>
      <c r="AD131" t="s">
        <v>155</v>
      </c>
      <c r="AE131" t="s">
        <v>156</v>
      </c>
      <c r="AF131" t="s">
        <v>157</v>
      </c>
      <c r="AG131" t="s">
        <v>158</v>
      </c>
      <c r="AH131">
        <v>0</v>
      </c>
      <c r="AI131">
        <v>2.1000000000000001</v>
      </c>
      <c r="AJ131">
        <v>0</v>
      </c>
      <c r="AK131">
        <v>0</v>
      </c>
      <c r="AL131">
        <v>0</v>
      </c>
      <c r="AM131">
        <v>0</v>
      </c>
      <c r="AN131">
        <v>3.7000000000000002</v>
      </c>
      <c r="AO131">
        <v>0</v>
      </c>
      <c r="AP131">
        <v>0</v>
      </c>
      <c r="AQ131">
        <v>5.2999999999999998</v>
      </c>
      <c r="AR131">
        <v>0.10000000000000001</v>
      </c>
      <c r="AS131"/>
      <c r="AT131"/>
      <c r="AU131"/>
      <c r="AV131"/>
      <c r="AW131"/>
      <c r="AX131"/>
      <c r="AY131"/>
      <c r="AZ131"/>
      <c r="BA131"/>
      <c r="BB131"/>
      <c r="BC131"/>
      <c r="BD131"/>
      <c r="BE131"/>
      <c r="BF131"/>
      <c r="BG131"/>
      <c r="BH131"/>
      <c r="BI131"/>
      <c r="BJ131"/>
      <c r="BK131"/>
      <c r="BL131"/>
      <c r="BM131"/>
      <c r="BN131"/>
      <c r="BO131"/>
      <c r="BP131"/>
      <c r="BQ131"/>
      <c r="BR131"/>
    </row>
    <row r="132">
      <c r="A132" t="s">
        <v>515</v>
      </c>
      <c r="B132">
        <v>2011</v>
      </c>
      <c r="C132" t="s">
        <v>520</v>
      </c>
      <c r="D132">
        <v>69</v>
      </c>
      <c r="E132" t="s">
        <v>160</v>
      </c>
      <c r="F132" t="s">
        <v>341</v>
      </c>
      <c r="G132" t="s">
        <v>182</v>
      </c>
      <c r="H132">
        <v>0.69999999999999996</v>
      </c>
      <c r="I132">
        <v>0.29999999999999999</v>
      </c>
      <c r="J132">
        <v>0.5</v>
      </c>
      <c r="K132">
        <v>0.90000000000000002</v>
      </c>
      <c r="L132">
        <v>0.59999999999999998</v>
      </c>
      <c r="M132">
        <v>3.7000000000000002</v>
      </c>
      <c r="N132">
        <v>0.90000000000000002</v>
      </c>
      <c r="O132">
        <v>0.80000000000000004</v>
      </c>
      <c r="P132">
        <v>0.69999999999999996</v>
      </c>
      <c r="Q132">
        <v>0.90000000000000002</v>
      </c>
      <c r="R132">
        <v>0.59999999999999998</v>
      </c>
      <c r="S132">
        <v>0.29999999999999999</v>
      </c>
      <c r="T132">
        <v>0.10000000000000001</v>
      </c>
      <c r="U132">
        <v>0.5</v>
      </c>
      <c r="V132">
        <v>0.5</v>
      </c>
      <c r="W132" t="s">
        <v>336</v>
      </c>
      <c r="X132" t="s">
        <v>149</v>
      </c>
      <c r="Y132" t="s">
        <v>150</v>
      </c>
      <c r="Z132" t="s">
        <v>337</v>
      </c>
      <c r="AA132" t="s">
        <v>152</v>
      </c>
      <c r="AB132" t="s">
        <v>153</v>
      </c>
      <c r="AC132" t="s">
        <v>154</v>
      </c>
      <c r="AD132" t="s">
        <v>155</v>
      </c>
      <c r="AE132" t="s">
        <v>156</v>
      </c>
      <c r="AF132" t="s">
        <v>157</v>
      </c>
      <c r="AG132" t="s">
        <v>158</v>
      </c>
      <c r="AH132">
        <v>0</v>
      </c>
      <c r="AI132">
        <v>1.1000000000000001</v>
      </c>
      <c r="AJ132">
        <v>0.40000000000000002</v>
      </c>
      <c r="AK132">
        <v>0.10000000000000001</v>
      </c>
      <c r="AL132">
        <v>0.10000000000000001</v>
      </c>
      <c r="AM132">
        <v>0</v>
      </c>
      <c r="AN132">
        <v>1.1000000000000001</v>
      </c>
      <c r="AO132">
        <v>0.5</v>
      </c>
      <c r="AP132">
        <v>0.10000000000000001</v>
      </c>
      <c r="AQ132">
        <v>10.9</v>
      </c>
      <c r="AR132">
        <v>0.10000000000000001</v>
      </c>
      <c r="AS132"/>
      <c r="AT132"/>
      <c r="AU132"/>
      <c r="AV132"/>
      <c r="AW132"/>
      <c r="AX132"/>
      <c r="AY132"/>
      <c r="AZ132"/>
      <c r="BA132"/>
      <c r="BB132"/>
      <c r="BC132"/>
      <c r="BD132"/>
      <c r="BE132"/>
      <c r="BF132"/>
      <c r="BG132"/>
      <c r="BH132"/>
      <c r="BI132"/>
      <c r="BJ132"/>
      <c r="BK132"/>
      <c r="BL132"/>
      <c r="BM132"/>
      <c r="BN132"/>
      <c r="BO132"/>
      <c r="BP132"/>
      <c r="BQ132"/>
      <c r="BR132"/>
    </row>
    <row r="133">
      <c r="A133" t="s">
        <v>515</v>
      </c>
      <c r="B133">
        <v>2011</v>
      </c>
      <c r="C133" t="s">
        <v>520</v>
      </c>
      <c r="D133">
        <v>70</v>
      </c>
      <c r="E133" t="s">
        <v>160</v>
      </c>
      <c r="F133" t="s">
        <v>256</v>
      </c>
      <c r="G133" t="s">
        <v>182</v>
      </c>
      <c r="H133">
        <v>0</v>
      </c>
      <c r="I133">
        <v>0</v>
      </c>
      <c r="J133">
        <v>0</v>
      </c>
      <c r="K133">
        <v>0</v>
      </c>
      <c r="L133">
        <v>0.10000000000000001</v>
      </c>
      <c r="M133">
        <v>0</v>
      </c>
      <c r="N133">
        <v>0</v>
      </c>
      <c r="O133">
        <v>0</v>
      </c>
      <c r="P133">
        <v>0.10000000000000001</v>
      </c>
      <c r="Q133">
        <v>0.40000000000000002</v>
      </c>
      <c r="R133">
        <v>0</v>
      </c>
      <c r="S133">
        <v>0</v>
      </c>
      <c r="T133">
        <v>0</v>
      </c>
      <c r="U133">
        <v>0</v>
      </c>
      <c r="V133">
        <v>0</v>
      </c>
      <c r="W133" t="s">
        <v>336</v>
      </c>
      <c r="X133" t="s">
        <v>149</v>
      </c>
      <c r="Y133" t="s">
        <v>150</v>
      </c>
      <c r="Z133" t="s">
        <v>337</v>
      </c>
      <c r="AA133" t="s">
        <v>152</v>
      </c>
      <c r="AB133" t="s">
        <v>153</v>
      </c>
      <c r="AC133" t="s">
        <v>154</v>
      </c>
      <c r="AD133" t="s">
        <v>155</v>
      </c>
      <c r="AE133" t="s">
        <v>156</v>
      </c>
      <c r="AF133" t="s">
        <v>157</v>
      </c>
      <c r="AG133" t="s">
        <v>158</v>
      </c>
      <c r="AH133">
        <v>0.29999999999999999</v>
      </c>
      <c r="AI133">
        <v>0</v>
      </c>
      <c r="AJ133">
        <v>0</v>
      </c>
      <c r="AK133">
        <v>0</v>
      </c>
      <c r="AL133">
        <v>0.20000000000000001</v>
      </c>
      <c r="AM133">
        <v>0.20000000000000001</v>
      </c>
      <c r="AN133">
        <v>0.20000000000000001</v>
      </c>
      <c r="AO133">
        <v>0</v>
      </c>
      <c r="AP133">
        <v>0</v>
      </c>
      <c r="AQ133">
        <v>0.10000000000000001</v>
      </c>
      <c r="AR133">
        <v>0</v>
      </c>
      <c r="AS133"/>
      <c r="AT133"/>
      <c r="AU133"/>
      <c r="AV133"/>
      <c r="AW133"/>
      <c r="AX133"/>
      <c r="AY133"/>
      <c r="AZ133"/>
      <c r="BA133"/>
      <c r="BB133"/>
      <c r="BC133"/>
      <c r="BD133"/>
      <c r="BE133"/>
      <c r="BF133"/>
      <c r="BG133"/>
      <c r="BH133"/>
      <c r="BI133"/>
      <c r="BJ133"/>
      <c r="BK133"/>
      <c r="BL133"/>
      <c r="BM133"/>
      <c r="BN133"/>
      <c r="BO133"/>
      <c r="BP133"/>
      <c r="BQ133"/>
      <c r="BR133"/>
    </row>
    <row r="134">
      <c r="A134" t="s">
        <v>515</v>
      </c>
      <c r="B134">
        <v>2011</v>
      </c>
      <c r="C134" t="s">
        <v>520</v>
      </c>
      <c r="D134">
        <v>71</v>
      </c>
      <c r="E134" t="s">
        <v>160</v>
      </c>
      <c r="F134" t="s">
        <v>46</v>
      </c>
      <c r="G134" t="s">
        <v>182</v>
      </c>
      <c r="H134">
        <v>0.29999999999999999</v>
      </c>
      <c r="I134">
        <v>0.20000000000000001</v>
      </c>
      <c r="J134">
        <v>0.20000000000000001</v>
      </c>
      <c r="K134">
        <v>0.40000000000000002</v>
      </c>
      <c r="L134">
        <v>0.20000000000000001</v>
      </c>
      <c r="M134">
        <v>0</v>
      </c>
      <c r="N134">
        <v>0.69999999999999996</v>
      </c>
      <c r="O134">
        <v>0.40000000000000002</v>
      </c>
      <c r="P134">
        <v>0</v>
      </c>
      <c r="Q134">
        <v>0</v>
      </c>
      <c r="R134">
        <v>0.20000000000000001</v>
      </c>
      <c r="S134">
        <v>0.29999999999999999</v>
      </c>
      <c r="T134">
        <v>0.29999999999999999</v>
      </c>
      <c r="U134">
        <v>0.29999999999999999</v>
      </c>
      <c r="V134">
        <v>0.20000000000000001</v>
      </c>
      <c r="W134" t="s">
        <v>336</v>
      </c>
      <c r="X134" t="s">
        <v>149</v>
      </c>
      <c r="Y134" t="s">
        <v>150</v>
      </c>
      <c r="Z134" t="s">
        <v>337</v>
      </c>
      <c r="AA134" t="s">
        <v>152</v>
      </c>
      <c r="AB134" t="s">
        <v>153</v>
      </c>
      <c r="AC134" t="s">
        <v>154</v>
      </c>
      <c r="AD134" t="s">
        <v>155</v>
      </c>
      <c r="AE134" t="s">
        <v>156</v>
      </c>
      <c r="AF134" t="s">
        <v>157</v>
      </c>
      <c r="AG134" t="s">
        <v>158</v>
      </c>
      <c r="AH134">
        <v>0</v>
      </c>
      <c r="AI134">
        <v>0.10000000000000001</v>
      </c>
      <c r="AJ134">
        <v>0.10000000000000001</v>
      </c>
      <c r="AK134">
        <v>0.10000000000000001</v>
      </c>
      <c r="AL134">
        <v>0</v>
      </c>
      <c r="AM134">
        <v>0.10000000000000001</v>
      </c>
      <c r="AN134">
        <v>0</v>
      </c>
      <c r="AO134">
        <v>0.40000000000000002</v>
      </c>
      <c r="AP134">
        <v>0.20000000000000001</v>
      </c>
      <c r="AQ134">
        <v>1</v>
      </c>
      <c r="AR134">
        <v>0.20000000000000001</v>
      </c>
      <c r="AS134"/>
      <c r="AT134"/>
      <c r="AU134"/>
      <c r="AV134"/>
      <c r="AW134"/>
      <c r="AX134"/>
      <c r="AY134"/>
      <c r="AZ134"/>
      <c r="BA134"/>
      <c r="BB134"/>
      <c r="BC134"/>
      <c r="BD134"/>
      <c r="BE134"/>
      <c r="BF134"/>
      <c r="BG134"/>
      <c r="BH134"/>
      <c r="BI134"/>
      <c r="BJ134"/>
      <c r="BK134"/>
      <c r="BL134"/>
      <c r="BM134"/>
      <c r="BN134"/>
      <c r="BO134"/>
      <c r="BP134"/>
      <c r="BQ134"/>
      <c r="BR134"/>
    </row>
    <row r="135">
      <c r="A135" t="s">
        <v>515</v>
      </c>
      <c r="B135">
        <v>2011</v>
      </c>
      <c r="C135" t="s">
        <v>520</v>
      </c>
      <c r="D135">
        <v>122</v>
      </c>
      <c r="E135" t="s">
        <v>18</v>
      </c>
      <c r="F135" t="s">
        <v>14</v>
      </c>
      <c r="G135" t="s">
        <v>534</v>
      </c>
      <c r="H135">
        <v>5.6685980911062028</v>
      </c>
      <c r="I135">
        <v>7.3581725221117349</v>
      </c>
      <c r="J135">
        <v>8.7754307442666537</v>
      </c>
      <c r="K135">
        <v>11.79754332031578</v>
      </c>
      <c r="L135">
        <v>44.654340326856108</v>
      </c>
      <c r="M135">
        <v>18.265528721081541</v>
      </c>
      <c r="N135">
        <v>25.348207480463131</v>
      </c>
      <c r="O135">
        <v>42.125498865030522</v>
      </c>
      <c r="P135">
        <v>57.196446422624568</v>
      </c>
      <c r="Q135">
        <v>84.283081467207907</v>
      </c>
      <c r="R135">
        <v>5.1186726292019209</v>
      </c>
      <c r="S135">
        <v>6.2344701010843728</v>
      </c>
      <c r="T135">
        <v>9.0521186244512304</v>
      </c>
      <c r="U135">
        <v>9.2857089267989146</v>
      </c>
      <c r="V135">
        <v>15.611924679652059</v>
      </c>
      <c r="W135" t="s">
        <v>336</v>
      </c>
      <c r="X135" t="s">
        <v>149</v>
      </c>
      <c r="Y135" t="s">
        <v>150</v>
      </c>
      <c r="Z135" t="s">
        <v>337</v>
      </c>
      <c r="AA135" t="s">
        <v>152</v>
      </c>
      <c r="AB135" t="s">
        <v>153</v>
      </c>
      <c r="AC135" t="s">
        <v>154</v>
      </c>
      <c r="AD135" t="s">
        <v>155</v>
      </c>
      <c r="AE135" t="s">
        <v>156</v>
      </c>
      <c r="AF135" t="s">
        <v>157</v>
      </c>
      <c r="AG135" t="s">
        <v>158</v>
      </c>
      <c r="AH135">
        <v>73.439379305286735</v>
      </c>
      <c r="AI135">
        <v>14.70354119793277</v>
      </c>
      <c r="AJ135">
        <v>16.92253711550919</v>
      </c>
      <c r="AK135">
        <v>12.465112293779489</v>
      </c>
      <c r="AL135">
        <v>53.763803427745543</v>
      </c>
      <c r="AM135">
        <v>20.477309502841329</v>
      </c>
      <c r="AN135">
        <v>35.690888192859013</v>
      </c>
      <c r="AO135">
        <v>10.14670593781474</v>
      </c>
      <c r="AP135">
        <v>9.5225275026677743</v>
      </c>
      <c r="AQ135">
        <v>33.696317660124677</v>
      </c>
      <c r="AR135">
        <v>20.250905160132529</v>
      </c>
      <c r="AS135">
        <v>905.05527999999993</v>
      </c>
      <c r="AT135">
        <v>1174.1350460000001</v>
      </c>
      <c r="AU135">
        <v>1401.923144000001</v>
      </c>
      <c r="AV135">
        <v>1882.753510999999</v>
      </c>
      <c r="AW135">
        <v>7125.1623709999803</v>
      </c>
      <c r="AX135">
        <v>527.77510600000016</v>
      </c>
      <c r="AY135">
        <v>730.04008200000021</v>
      </c>
      <c r="AZ135">
        <v>1219.2783750000001</v>
      </c>
      <c r="BA135">
        <v>1655.499618000001</v>
      </c>
      <c r="BB135">
        <v>2433.9006229999959</v>
      </c>
      <c r="BC135">
        <v>669.22057599999948</v>
      </c>
      <c r="BD135">
        <v>815.46925499999986</v>
      </c>
      <c r="BE135">
        <v>1182.83466</v>
      </c>
      <c r="BF135">
        <v>1213.834826</v>
      </c>
      <c r="BG135">
        <v>2041.176230999999</v>
      </c>
      <c r="BH135">
        <v>2181.3361079999981</v>
      </c>
      <c r="BI135">
        <v>99.532988000000074</v>
      </c>
      <c r="BJ135">
        <v>3447.717361</v>
      </c>
      <c r="BK135">
        <v>104.316563</v>
      </c>
      <c r="BL135">
        <v>160.40912099999991</v>
      </c>
      <c r="BM135">
        <v>59.851766000000012</v>
      </c>
      <c r="BN135">
        <v>77.76371300000001</v>
      </c>
      <c r="BO135">
        <v>3109.323715999999</v>
      </c>
      <c r="BP135">
        <v>1562.472368</v>
      </c>
      <c r="BQ135">
        <v>624.9275760000005</v>
      </c>
      <c r="BR135">
        <v>1061.378071999997</v>
      </c>
    </row>
    <row r="136">
      <c r="A136" t="s">
        <v>515</v>
      </c>
      <c r="B136">
        <v>2011</v>
      </c>
      <c r="C136" t="s">
        <v>520</v>
      </c>
      <c r="D136">
        <v>123</v>
      </c>
      <c r="E136" t="s">
        <v>18</v>
      </c>
      <c r="F136" t="s">
        <v>51</v>
      </c>
      <c r="G136" t="s">
        <v>182</v>
      </c>
      <c r="H136">
        <v>94.331401908893724</v>
      </c>
      <c r="I136">
        <v>92.641827477888242</v>
      </c>
      <c r="J136">
        <v>91.224569255733215</v>
      </c>
      <c r="K136">
        <v>88.202456679684161</v>
      </c>
      <c r="L136">
        <v>55.345659673143757</v>
      </c>
      <c r="M136">
        <v>81.734471278918548</v>
      </c>
      <c r="N136">
        <v>74.65179251953677</v>
      </c>
      <c r="O136">
        <v>57.874501134969407</v>
      </c>
      <c r="P136">
        <v>42.803553577375517</v>
      </c>
      <c r="Q136">
        <v>15.716918532792191</v>
      </c>
      <c r="R136">
        <v>94.881327370797948</v>
      </c>
      <c r="S136">
        <v>93.765529898915602</v>
      </c>
      <c r="T136">
        <v>90.94788137554886</v>
      </c>
      <c r="U136">
        <v>90.714291073200968</v>
      </c>
      <c r="V136">
        <v>84.388075320348008</v>
      </c>
      <c r="W136" t="s">
        <v>336</v>
      </c>
      <c r="X136" t="s">
        <v>149</v>
      </c>
      <c r="Y136" t="s">
        <v>150</v>
      </c>
      <c r="Z136" t="s">
        <v>337</v>
      </c>
      <c r="AA136" t="s">
        <v>152</v>
      </c>
      <c r="AB136" t="s">
        <v>153</v>
      </c>
      <c r="AC136" t="s">
        <v>154</v>
      </c>
      <c r="AD136" t="s">
        <v>155</v>
      </c>
      <c r="AE136" t="s">
        <v>156</v>
      </c>
      <c r="AF136" t="s">
        <v>157</v>
      </c>
      <c r="AG136" t="s">
        <v>158</v>
      </c>
      <c r="AH136">
        <v>26.560620694713101</v>
      </c>
      <c r="AI136">
        <v>85.296458802067519</v>
      </c>
      <c r="AJ136">
        <v>83.077462884491098</v>
      </c>
      <c r="AK136">
        <v>87.53488770622053</v>
      </c>
      <c r="AL136">
        <v>46.236196572254372</v>
      </c>
      <c r="AM136">
        <v>79.522690497158493</v>
      </c>
      <c r="AN136">
        <v>64.309111807141036</v>
      </c>
      <c r="AO136">
        <v>89.853294062185185</v>
      </c>
      <c r="AP136">
        <v>90.47747249733213</v>
      </c>
      <c r="AQ136">
        <v>66.30368233987528</v>
      </c>
      <c r="AR136">
        <v>79.749094839867283</v>
      </c>
      <c r="AS136">
        <v>15061.066598000019</v>
      </c>
      <c r="AT136">
        <v>14782.74884700001</v>
      </c>
      <c r="AU136">
        <v>14573.624779000051</v>
      </c>
      <c r="AV136">
        <v>14076.10724399999</v>
      </c>
      <c r="AW136">
        <v>8831.0970179999713</v>
      </c>
      <c r="AX136">
        <v>2361.684674000006</v>
      </c>
      <c r="AY136">
        <v>2150.0061010000022</v>
      </c>
      <c r="AZ136">
        <v>1675.116725000001</v>
      </c>
      <c r="BA136">
        <v>1238.9103</v>
      </c>
      <c r="BB136">
        <v>453.86828700000001</v>
      </c>
      <c r="BC136">
        <v>12404.883288000001</v>
      </c>
      <c r="BD136">
        <v>12264.539820000031</v>
      </c>
      <c r="BE136">
        <v>11884.102585000021</v>
      </c>
      <c r="BF136">
        <v>11858.24007500002</v>
      </c>
      <c r="BG136">
        <v>11033.292630999989</v>
      </c>
      <c r="BH136">
        <v>788.91790100000048</v>
      </c>
      <c r="BI136">
        <v>577.39909700000044</v>
      </c>
      <c r="BJ136">
        <v>16925.807822999981</v>
      </c>
      <c r="BK136">
        <v>732.55165399999839</v>
      </c>
      <c r="BL136">
        <v>137.94983200000021</v>
      </c>
      <c r="BM136">
        <v>232.4315830000001</v>
      </c>
      <c r="BN136">
        <v>140.1174240000002</v>
      </c>
      <c r="BO136">
        <v>27534.352517999949</v>
      </c>
      <c r="BP136">
        <v>14845.696235999991</v>
      </c>
      <c r="BQ136">
        <v>1229.65957</v>
      </c>
      <c r="BR136">
        <v>4179.7608480000081</v>
      </c>
    </row>
    <row r="137">
      <c r="A137" t="s">
        <v>515</v>
      </c>
      <c r="B137">
        <v>2011</v>
      </c>
      <c r="C137" t="s">
        <v>520</v>
      </c>
      <c r="D137">
        <v>124</v>
      </c>
      <c r="E137" t="s">
        <v>50</v>
      </c>
      <c r="F137" t="s">
        <v>15</v>
      </c>
      <c r="G137" t="s">
        <v>535</v>
      </c>
      <c r="H137">
        <v>4.1868555063525257</v>
      </c>
      <c r="I137">
        <v>6.0686734859605416</v>
      </c>
      <c r="J137">
        <v>6.4578665155808883</v>
      </c>
      <c r="K137">
        <v>8.7876065475158267</v>
      </c>
      <c r="L137">
        <v>19.083922936914309</v>
      </c>
      <c r="M137">
        <v>8.1842998378037937</v>
      </c>
      <c r="N137">
        <v>5.7021681453080477</v>
      </c>
      <c r="O137">
        <v>13.89731175194183</v>
      </c>
      <c r="P137">
        <v>15.19602430791805</v>
      </c>
      <c r="Q137">
        <v>49.305537634126658</v>
      </c>
      <c r="R137">
        <v>3.7186737619449541</v>
      </c>
      <c r="S137">
        <v>5.514689124938533</v>
      </c>
      <c r="T137">
        <v>7.0691141365468457</v>
      </c>
      <c r="U137">
        <v>7.0633423308289336</v>
      </c>
      <c r="V137">
        <v>10.69617906475534</v>
      </c>
      <c r="W137" t="s">
        <v>336</v>
      </c>
      <c r="X137" t="s">
        <v>149</v>
      </c>
      <c r="Y137" t="s">
        <v>150</v>
      </c>
      <c r="Z137" t="s">
        <v>337</v>
      </c>
      <c r="AA137" t="s">
        <v>152</v>
      </c>
      <c r="AB137" t="s">
        <v>153</v>
      </c>
      <c r="AC137" t="s">
        <v>154</v>
      </c>
      <c r="AD137" t="s">
        <v>155</v>
      </c>
      <c r="AE137" t="s">
        <v>156</v>
      </c>
      <c r="AF137" t="s">
        <v>157</v>
      </c>
      <c r="AG137" t="s">
        <v>158</v>
      </c>
      <c r="AH137">
        <v>24.588354423045288</v>
      </c>
      <c r="AI137">
        <v>6.9811515877549377</v>
      </c>
      <c r="AJ137">
        <v>11.73873365840196</v>
      </c>
      <c r="AK137">
        <v>6.9596031998477317</v>
      </c>
      <c r="AL137">
        <v>26.37088075928154</v>
      </c>
      <c r="AM137">
        <v>12.825967722163981</v>
      </c>
      <c r="AN137">
        <v>18.300000885345089</v>
      </c>
      <c r="AO137">
        <v>6.0069949079987452</v>
      </c>
      <c r="AP137">
        <v>6.8125009620360659</v>
      </c>
      <c r="AQ137">
        <v>12.16893835942841</v>
      </c>
      <c r="AR137">
        <v>10.53745444320332</v>
      </c>
      <c r="AS137">
        <v>668.47845299999994</v>
      </c>
      <c r="AT137">
        <v>968.37118199999998</v>
      </c>
      <c r="AU137">
        <v>1031.6795599999989</v>
      </c>
      <c r="AV137">
        <v>1402.243285</v>
      </c>
      <c r="AW137">
        <v>3034.7663649999949</v>
      </c>
      <c r="AX137">
        <v>236.38664199999999</v>
      </c>
      <c r="AY137">
        <v>164.07105799999999</v>
      </c>
      <c r="AZ137">
        <v>400.3272340000002</v>
      </c>
      <c r="BA137">
        <v>439.79041799999982</v>
      </c>
      <c r="BB137">
        <v>1423.3118329999979</v>
      </c>
      <c r="BC137">
        <v>486.18326999999988</v>
      </c>
      <c r="BD137">
        <v>721.32183800000007</v>
      </c>
      <c r="BE137">
        <v>923.71670800000027</v>
      </c>
      <c r="BF137">
        <v>923.3253999999996</v>
      </c>
      <c r="BG137">
        <v>1387.1044440000001</v>
      </c>
      <c r="BH137">
        <v>730.04002900000114</v>
      </c>
      <c r="BI137">
        <v>47.257655000000007</v>
      </c>
      <c r="BJ137">
        <v>2380.0879529999988</v>
      </c>
      <c r="BK137">
        <v>57.860439999999997</v>
      </c>
      <c r="BL137">
        <v>78.492701000000039</v>
      </c>
      <c r="BM137">
        <v>37.488167999999988</v>
      </c>
      <c r="BN137">
        <v>39.872249999999951</v>
      </c>
      <c r="BO137">
        <v>1840.7640710000001</v>
      </c>
      <c r="BP137">
        <v>1117.806644</v>
      </c>
      <c r="BQ137">
        <v>223.586308</v>
      </c>
      <c r="BR137">
        <v>552.28262599999994</v>
      </c>
    </row>
    <row r="138">
      <c r="A138" t="s">
        <v>515</v>
      </c>
      <c r="B138">
        <v>2011</v>
      </c>
      <c r="C138" t="s">
        <v>520</v>
      </c>
      <c r="D138">
        <v>125</v>
      </c>
      <c r="E138" t="s">
        <v>50</v>
      </c>
      <c r="F138" t="s">
        <v>16</v>
      </c>
      <c r="G138" t="s">
        <v>536</v>
      </c>
      <c r="H138">
        <v>1.4817425847536769</v>
      </c>
      <c r="I138">
        <v>1.289499036151192</v>
      </c>
      <c r="J138">
        <v>2.3175642286857578</v>
      </c>
      <c r="K138">
        <v>3.0099367727999651</v>
      </c>
      <c r="L138">
        <v>25.570417389941909</v>
      </c>
      <c r="M138">
        <v>10.081228883277729</v>
      </c>
      <c r="N138">
        <v>19.646039335155081</v>
      </c>
      <c r="O138">
        <v>28.22818711308868</v>
      </c>
      <c r="P138">
        <v>42.000422114706538</v>
      </c>
      <c r="Q138">
        <v>34.977543833081278</v>
      </c>
      <c r="R138">
        <v>1.399998867256971</v>
      </c>
      <c r="S138">
        <v>0.71978097614584247</v>
      </c>
      <c r="T138">
        <v>1.9830044879043871</v>
      </c>
      <c r="U138">
        <v>2.222366595969977</v>
      </c>
      <c r="V138">
        <v>4.915745614896724</v>
      </c>
      <c r="W138" t="s">
        <v>336</v>
      </c>
      <c r="X138" t="s">
        <v>149</v>
      </c>
      <c r="Y138" t="s">
        <v>150</v>
      </c>
      <c r="Z138" t="s">
        <v>337</v>
      </c>
      <c r="AA138" t="s">
        <v>152</v>
      </c>
      <c r="AB138" t="s">
        <v>153</v>
      </c>
      <c r="AC138" t="s">
        <v>154</v>
      </c>
      <c r="AD138" t="s">
        <v>155</v>
      </c>
      <c r="AE138" t="s">
        <v>156</v>
      </c>
      <c r="AF138" t="s">
        <v>157</v>
      </c>
      <c r="AG138" t="s">
        <v>158</v>
      </c>
      <c r="AH138">
        <v>48.851024882241603</v>
      </c>
      <c r="AI138">
        <v>7.7223896101778253</v>
      </c>
      <c r="AJ138">
        <v>5.183803457107234</v>
      </c>
      <c r="AK138">
        <v>5.5055090939317566</v>
      </c>
      <c r="AL138">
        <v>27.392922668463989</v>
      </c>
      <c r="AM138">
        <v>7.6513417806773338</v>
      </c>
      <c r="AN138">
        <v>17.390887307513911</v>
      </c>
      <c r="AO138">
        <v>4.139711029815996</v>
      </c>
      <c r="AP138">
        <v>2.710026540631711</v>
      </c>
      <c r="AQ138">
        <v>21.527379300696239</v>
      </c>
      <c r="AR138">
        <v>9.7134507169292714</v>
      </c>
      <c r="AS138">
        <v>236.57682700000009</v>
      </c>
      <c r="AT138">
        <v>205.76386400000001</v>
      </c>
      <c r="AU138">
        <v>370.24358400000011</v>
      </c>
      <c r="AV138">
        <v>480.29729200000031</v>
      </c>
      <c r="AW138">
        <v>4066.2626280000009</v>
      </c>
      <c r="AX138">
        <v>291.17552999999981</v>
      </c>
      <c r="AY138">
        <v>565.28435800000011</v>
      </c>
      <c r="AZ138">
        <v>813.14374099999964</v>
      </c>
      <c r="BA138">
        <v>1215.5405140000009</v>
      </c>
      <c r="BB138">
        <v>1009.7030559999999</v>
      </c>
      <c r="BC138">
        <v>183.037306</v>
      </c>
      <c r="BD138">
        <v>94.147417000000033</v>
      </c>
      <c r="BE138">
        <v>259.117952</v>
      </c>
      <c r="BF138">
        <v>290.50942600000008</v>
      </c>
      <c r="BG138">
        <v>637.48489500000017</v>
      </c>
      <c r="BH138">
        <v>1450.4103450000021</v>
      </c>
      <c r="BI138">
        <v>52.275333000000018</v>
      </c>
      <c r="BJ138">
        <v>1051.042516</v>
      </c>
      <c r="BK138">
        <v>45.771456999999977</v>
      </c>
      <c r="BL138">
        <v>81.534799999999947</v>
      </c>
      <c r="BM138">
        <v>22.363597999999989</v>
      </c>
      <c r="BN138">
        <v>37.891463000000023</v>
      </c>
      <c r="BO138">
        <v>1268.559645</v>
      </c>
      <c r="BP138">
        <v>444.66572400000001</v>
      </c>
      <c r="BQ138">
        <v>395.5338680000001</v>
      </c>
      <c r="BR138">
        <v>509.09544600000049</v>
      </c>
    </row>
    <row r="139">
      <c r="A139" t="s">
        <v>515</v>
      </c>
      <c r="B139">
        <v>2011</v>
      </c>
      <c r="C139" t="s">
        <v>520</v>
      </c>
      <c r="D139">
        <v>126</v>
      </c>
      <c r="E139" t="s">
        <v>50</v>
      </c>
      <c r="F139" t="s">
        <v>22</v>
      </c>
      <c r="G139" t="s">
        <v>537</v>
      </c>
      <c r="H139">
        <v>42.995276388682342</v>
      </c>
      <c r="I139">
        <v>46.185375486958172</v>
      </c>
      <c r="J139">
        <v>48.436847751929399</v>
      </c>
      <c r="K139">
        <v>51.58888051371882</v>
      </c>
      <c r="L139">
        <v>41.792252980847159</v>
      </c>
      <c r="M139">
        <v>41.315572955407127</v>
      </c>
      <c r="N139">
        <v>50.239883044121129</v>
      </c>
      <c r="O139">
        <v>45.053353450929997</v>
      </c>
      <c r="P139">
        <v>40.030417768494083</v>
      </c>
      <c r="Q139">
        <v>15.41062792590122</v>
      </c>
      <c r="R139">
        <v>42.858948217699293</v>
      </c>
      <c r="S139">
        <v>46.160698401503282</v>
      </c>
      <c r="T139">
        <v>47.123601587328231</v>
      </c>
      <c r="U139">
        <v>49.200684342070332</v>
      </c>
      <c r="V139">
        <v>54.246729135396883</v>
      </c>
      <c r="W139" t="s">
        <v>336</v>
      </c>
      <c r="X139" t="s">
        <v>149</v>
      </c>
      <c r="Y139" t="s">
        <v>150</v>
      </c>
      <c r="Z139" t="s">
        <v>337</v>
      </c>
      <c r="AA139" t="s">
        <v>152</v>
      </c>
      <c r="AB139" t="s">
        <v>153</v>
      </c>
      <c r="AC139" t="s">
        <v>154</v>
      </c>
      <c r="AD139" t="s">
        <v>155</v>
      </c>
      <c r="AE139" t="s">
        <v>156</v>
      </c>
      <c r="AF139" t="s">
        <v>157</v>
      </c>
      <c r="AG139" t="s">
        <v>158</v>
      </c>
      <c r="AH139">
        <v>20.868634711600262</v>
      </c>
      <c r="AI139">
        <v>5.6897797952652382</v>
      </c>
      <c r="AJ139">
        <v>40.982479974572414</v>
      </c>
      <c r="AK139">
        <v>45.165651959319113</v>
      </c>
      <c r="AL139">
        <v>9.2883482605844137</v>
      </c>
      <c r="AM139">
        <v>24.2264491775755</v>
      </c>
      <c r="AN139">
        <v>25.218728319744411</v>
      </c>
      <c r="AO139">
        <v>46.81689134961627</v>
      </c>
      <c r="AP139">
        <v>67.202767500279663</v>
      </c>
      <c r="AQ139">
        <v>8.4517147751031274</v>
      </c>
      <c r="AR139">
        <v>34.289991000658418</v>
      </c>
      <c r="AS139">
        <v>6864.6782300000041</v>
      </c>
      <c r="AT139">
        <v>7369.7467419999939</v>
      </c>
      <c r="AU139">
        <v>7738.0518249999996</v>
      </c>
      <c r="AV139">
        <v>8233.0755690000078</v>
      </c>
      <c r="AW139">
        <v>6671.7511849999937</v>
      </c>
      <c r="AX139">
        <v>1193.8829290000001</v>
      </c>
      <c r="AY139">
        <v>1447.098974</v>
      </c>
      <c r="AZ139">
        <v>1304.7666300000019</v>
      </c>
      <c r="BA139">
        <v>1158.64906</v>
      </c>
      <c r="BB139">
        <v>445.02603499999998</v>
      </c>
      <c r="BC139">
        <v>5603.4234050000014</v>
      </c>
      <c r="BD139">
        <v>6037.8235399999967</v>
      </c>
      <c r="BE139">
        <v>6157.6114470000002</v>
      </c>
      <c r="BF139">
        <v>6431.5503090000011</v>
      </c>
      <c r="BG139">
        <v>7097.4712220000047</v>
      </c>
      <c r="BH139">
        <v>619.90187500000002</v>
      </c>
      <c r="BI139">
        <v>38.515944999999988</v>
      </c>
      <c r="BJ139">
        <v>8356.5581280000024</v>
      </c>
      <c r="BK139">
        <v>378.26707400000038</v>
      </c>
      <c r="BL139">
        <v>27.853619000000009</v>
      </c>
      <c r="BM139">
        <v>70.809876999999972</v>
      </c>
      <c r="BN139">
        <v>54.946852000000057</v>
      </c>
      <c r="BO139">
        <v>14346.41660799999</v>
      </c>
      <c r="BP139">
        <v>11026.74339800001</v>
      </c>
      <c r="BQ139">
        <v>160.10411099999999</v>
      </c>
      <c r="BR139">
        <v>1797.186064</v>
      </c>
    </row>
    <row r="140">
      <c r="A140" t="s">
        <v>515</v>
      </c>
      <c r="B140">
        <v>2011</v>
      </c>
      <c r="C140" t="s">
        <v>520</v>
      </c>
      <c r="D140">
        <v>127</v>
      </c>
      <c r="E140" t="s">
        <v>50</v>
      </c>
      <c r="F140" t="s">
        <v>19</v>
      </c>
      <c r="G140" t="s">
        <v>538</v>
      </c>
      <c r="H140">
        <v>51.336125520211453</v>
      </c>
      <c r="I140">
        <v>46.456451990930077</v>
      </c>
      <c r="J140">
        <v>42.787721503803958</v>
      </c>
      <c r="K140">
        <v>36.613576165965398</v>
      </c>
      <c r="L140">
        <v>13.553406692296621</v>
      </c>
      <c r="M140">
        <v>40.418898323511343</v>
      </c>
      <c r="N140">
        <v>24.41190947541574</v>
      </c>
      <c r="O140">
        <v>12.8211476840395</v>
      </c>
      <c r="P140">
        <v>2.7731358088813272</v>
      </c>
      <c r="Q140">
        <v>0.30629060689084231</v>
      </c>
      <c r="R140">
        <v>52.022379153098782</v>
      </c>
      <c r="S140">
        <v>47.604831497412363</v>
      </c>
      <c r="T140">
        <v>43.824279788220537</v>
      </c>
      <c r="U140">
        <v>41.513606731130757</v>
      </c>
      <c r="V140">
        <v>30.141346184951061</v>
      </c>
      <c r="W140" t="s">
        <v>336</v>
      </c>
      <c r="X140" t="s">
        <v>149</v>
      </c>
      <c r="Y140" t="s">
        <v>150</v>
      </c>
      <c r="Z140" t="s">
        <v>337</v>
      </c>
      <c r="AA140" t="s">
        <v>152</v>
      </c>
      <c r="AB140" t="s">
        <v>153</v>
      </c>
      <c r="AC140" t="s">
        <v>154</v>
      </c>
      <c r="AD140" t="s">
        <v>155</v>
      </c>
      <c r="AE140" t="s">
        <v>156</v>
      </c>
      <c r="AF140" t="s">
        <v>157</v>
      </c>
      <c r="AG140" t="s">
        <v>158</v>
      </c>
      <c r="AH140">
        <v>5.6919859831128479</v>
      </c>
      <c r="AI140">
        <v>79.606679006801997</v>
      </c>
      <c r="AJ140">
        <v>42.094982909918407</v>
      </c>
      <c r="AK140">
        <v>42.369235746901388</v>
      </c>
      <c r="AL140">
        <v>36.947848311670057</v>
      </c>
      <c r="AM140">
        <v>55.296241319583203</v>
      </c>
      <c r="AN140">
        <v>39.090383487396593</v>
      </c>
      <c r="AO140">
        <v>43.036402712568993</v>
      </c>
      <c r="AP140">
        <v>23.274704997052559</v>
      </c>
      <c r="AQ140">
        <v>57.851967564772217</v>
      </c>
      <c r="AR140">
        <v>45.459103839208993</v>
      </c>
      <c r="AS140">
        <v>8196.3883680000399</v>
      </c>
      <c r="AT140">
        <v>7413.0021050000059</v>
      </c>
      <c r="AU140">
        <v>6835.5729540000066</v>
      </c>
      <c r="AV140">
        <v>5843.0316750000111</v>
      </c>
      <c r="AW140">
        <v>2159.3458330000021</v>
      </c>
      <c r="AX140">
        <v>1167.801745</v>
      </c>
      <c r="AY140">
        <v>702.9071269999987</v>
      </c>
      <c r="AZ140">
        <v>370.35009500000012</v>
      </c>
      <c r="BA140">
        <v>80.261240000000043</v>
      </c>
      <c r="BB140">
        <v>8.842252000000002</v>
      </c>
      <c r="BC140">
        <v>6801.4598830000268</v>
      </c>
      <c r="BD140">
        <v>6226.7162800000106</v>
      </c>
      <c r="BE140">
        <v>5726.4911380000003</v>
      </c>
      <c r="BF140">
        <v>5426.6897660000041</v>
      </c>
      <c r="BG140">
        <v>3935.8214090000019</v>
      </c>
      <c r="BH140">
        <v>169.01602600000001</v>
      </c>
      <c r="BI140">
        <v>538.8831520000009</v>
      </c>
      <c r="BJ140">
        <v>8569.2496950000041</v>
      </c>
      <c r="BK140">
        <v>354.28458000000069</v>
      </c>
      <c r="BL140">
        <v>110.09621300000011</v>
      </c>
      <c r="BM140">
        <v>161.6217059999999</v>
      </c>
      <c r="BN140">
        <v>85.170571999999964</v>
      </c>
      <c r="BO140">
        <v>13187.93591000002</v>
      </c>
      <c r="BP140">
        <v>3818.9528379999988</v>
      </c>
      <c r="BQ140">
        <v>1069.555458999999</v>
      </c>
      <c r="BR140">
        <v>2382.5747840000031</v>
      </c>
    </row>
    <row r="141">
      <c r="A141" t="s">
        <v>515</v>
      </c>
      <c r="B141">
        <v>2011</v>
      </c>
      <c r="C141" t="s">
        <v>520</v>
      </c>
      <c r="D141">
        <v>128</v>
      </c>
      <c r="E141" t="s">
        <v>172</v>
      </c>
      <c r="F141" t="s">
        <v>49</v>
      </c>
      <c r="G141" t="s">
        <v>540</v>
      </c>
      <c r="H141">
        <v>26.139489181257531</v>
      </c>
      <c r="I141">
        <v>17.524718702587801</v>
      </c>
      <c r="J141">
        <v>26.409691970960139</v>
      </c>
      <c r="K141">
        <v>25.513250437629239</v>
      </c>
      <c r="L141">
        <v>57.263005572972922</v>
      </c>
      <c r="M141">
        <v>55.192647512263207</v>
      </c>
      <c r="N141">
        <v>77.504649393047075</v>
      </c>
      <c r="O141">
        <v>67.00973964375207</v>
      </c>
      <c r="P141">
        <v>73.431873379624662</v>
      </c>
      <c r="Q141">
        <v>41.500077149753977</v>
      </c>
      <c r="R141">
        <v>27.35081863352632</v>
      </c>
      <c r="S141">
        <v>11.54518290208256</v>
      </c>
      <c r="T141">
        <v>21.906523435828301</v>
      </c>
      <c r="U141">
        <v>23.933192538010111</v>
      </c>
      <c r="V141">
        <v>31.487121003752371</v>
      </c>
      <c r="W141" t="s">
        <v>336</v>
      </c>
      <c r="X141" t="s">
        <v>149</v>
      </c>
      <c r="Y141" t="s">
        <v>150</v>
      </c>
      <c r="Z141" t="s">
        <v>337</v>
      </c>
      <c r="AA141" t="s">
        <v>152</v>
      </c>
      <c r="AB141" t="s">
        <v>153</v>
      </c>
      <c r="AC141" t="s">
        <v>154</v>
      </c>
      <c r="AD141" t="s">
        <v>155</v>
      </c>
      <c r="AE141" t="s">
        <v>156</v>
      </c>
      <c r="AF141" t="s">
        <v>157</v>
      </c>
      <c r="AG141" t="s">
        <v>158</v>
      </c>
      <c r="AH141">
        <v>66.51884226740043</v>
      </c>
      <c r="AI141">
        <v>52.520610553759298</v>
      </c>
      <c r="AJ141">
        <v>30.632542991182891</v>
      </c>
      <c r="AK141">
        <v>44.167344538718609</v>
      </c>
      <c r="AL141">
        <v>50.950492565649661</v>
      </c>
      <c r="AM141">
        <v>37.36497599753362</v>
      </c>
      <c r="AN141">
        <v>48.726406621041889</v>
      </c>
      <c r="AO141">
        <v>40.798571035631603</v>
      </c>
      <c r="AP141">
        <v>28.459109620554909</v>
      </c>
      <c r="AQ141">
        <v>63.886444559997628</v>
      </c>
      <c r="AR141">
        <v>47.96551383812664</v>
      </c>
      <c r="AS141"/>
      <c r="AT141"/>
      <c r="AU141"/>
      <c r="AV141"/>
      <c r="AW141"/>
      <c r="AX141"/>
      <c r="AY141"/>
      <c r="AZ141"/>
      <c r="BA141"/>
      <c r="BB141"/>
      <c r="BC141"/>
      <c r="BD141"/>
      <c r="BE141"/>
      <c r="BF141"/>
      <c r="BG141"/>
      <c r="BH141"/>
      <c r="BI141"/>
      <c r="BJ141"/>
      <c r="BK141"/>
      <c r="BL141"/>
      <c r="BM141"/>
      <c r="BN141"/>
      <c r="BO141"/>
      <c r="BP141"/>
      <c r="BQ141"/>
      <c r="BR141"/>
    </row>
    <row r="142">
      <c r="A142" t="s">
        <v>515</v>
      </c>
      <c r="B142">
        <v>2011</v>
      </c>
      <c r="C142" t="s">
        <v>520</v>
      </c>
      <c r="D142">
        <v>129</v>
      </c>
      <c r="E142" t="s">
        <v>172</v>
      </c>
      <c r="F142" t="s">
        <v>48</v>
      </c>
      <c r="G142" t="s">
        <v>182</v>
      </c>
      <c r="H142">
        <v>73.860510818742469</v>
      </c>
      <c r="I142">
        <v>82.475281297412181</v>
      </c>
      <c r="J142">
        <v>73.590308029039775</v>
      </c>
      <c r="K142">
        <v>74.486749562370846</v>
      </c>
      <c r="L142">
        <v>42.736994427027312</v>
      </c>
      <c r="M142">
        <v>44.807352487736722</v>
      </c>
      <c r="N142">
        <v>22.495350606952911</v>
      </c>
      <c r="O142">
        <v>32.99026035624793</v>
      </c>
      <c r="P142">
        <v>26.56812662037537</v>
      </c>
      <c r="Q142">
        <v>58.499922850246058</v>
      </c>
      <c r="R142">
        <v>72.649181366473741</v>
      </c>
      <c r="S142">
        <v>88.45481709791747</v>
      </c>
      <c r="T142">
        <v>78.093476564171723</v>
      </c>
      <c r="U142">
        <v>76.066807461989839</v>
      </c>
      <c r="V142">
        <v>68.51287899624765</v>
      </c>
      <c r="W142" t="s">
        <v>336</v>
      </c>
      <c r="X142" t="s">
        <v>149</v>
      </c>
      <c r="Y142" t="s">
        <v>150</v>
      </c>
      <c r="Z142" t="s">
        <v>337</v>
      </c>
      <c r="AA142" t="s">
        <v>152</v>
      </c>
      <c r="AB142" t="s">
        <v>153</v>
      </c>
      <c r="AC142" t="s">
        <v>154</v>
      </c>
      <c r="AD142" t="s">
        <v>155</v>
      </c>
      <c r="AE142" t="s">
        <v>156</v>
      </c>
      <c r="AF142" t="s">
        <v>157</v>
      </c>
      <c r="AG142" t="s">
        <v>158</v>
      </c>
      <c r="AH142">
        <v>33.481157732599783</v>
      </c>
      <c r="AI142">
        <v>47.479389446240653</v>
      </c>
      <c r="AJ142">
        <v>69.367457008817084</v>
      </c>
      <c r="AK142">
        <v>55.832655461281398</v>
      </c>
      <c r="AL142">
        <v>49.049507434350318</v>
      </c>
      <c r="AM142">
        <v>62.635024002466317</v>
      </c>
      <c r="AN142">
        <v>51.273593378958061</v>
      </c>
      <c r="AO142">
        <v>59.201428964368418</v>
      </c>
      <c r="AP142">
        <v>71.540890379445131</v>
      </c>
      <c r="AQ142">
        <v>36.113555440002301</v>
      </c>
      <c r="AR142">
        <v>52.034486161873637</v>
      </c>
      <c r="AS142"/>
      <c r="AT142"/>
      <c r="AU142"/>
      <c r="AV142"/>
      <c r="AW142"/>
      <c r="AX142"/>
      <c r="AY142"/>
      <c r="AZ142"/>
      <c r="BA142"/>
      <c r="BB142"/>
      <c r="BC142"/>
      <c r="BD142"/>
      <c r="BE142"/>
      <c r="BF142"/>
      <c r="BG142"/>
      <c r="BH142"/>
      <c r="BI142"/>
      <c r="BJ142"/>
      <c r="BK142"/>
      <c r="BL142"/>
      <c r="BM142"/>
      <c r="BN142"/>
      <c r="BO142"/>
      <c r="BP142"/>
      <c r="BQ142"/>
      <c r="BR142"/>
    </row>
    <row r="143">
      <c r="A143" t="s">
        <v>515</v>
      </c>
      <c r="B143">
        <v>2011</v>
      </c>
      <c r="C143" t="s">
        <v>520</v>
      </c>
      <c r="D143">
        <v>135</v>
      </c>
      <c r="E143" t="s">
        <v>45</v>
      </c>
      <c r="F143" t="s">
        <v>44</v>
      </c>
      <c r="G143" t="s">
        <v>541</v>
      </c>
      <c r="H143">
        <v>0</v>
      </c>
      <c r="I143">
        <v>0</v>
      </c>
      <c r="J143">
        <v>0</v>
      </c>
      <c r="K143">
        <v>0.0036509373002546999</v>
      </c>
      <c r="L143">
        <v>2.6258434811409739</v>
      </c>
      <c r="M143">
        <v>0.020164599764735201</v>
      </c>
      <c r="N143">
        <v>0</v>
      </c>
      <c r="O143">
        <v>0.50147542054642047</v>
      </c>
      <c r="P143">
        <v>0.75868476208006208</v>
      </c>
      <c r="Q143">
        <v>12.72053884671821</v>
      </c>
      <c r="R143">
        <v>0</v>
      </c>
      <c r="S143">
        <v>0</v>
      </c>
      <c r="T143">
        <v>0</v>
      </c>
      <c r="U143">
        <v>0</v>
      </c>
      <c r="V143">
        <v>0.1160468097032821</v>
      </c>
      <c r="W143" t="s">
        <v>336</v>
      </c>
      <c r="X143" t="s">
        <v>149</v>
      </c>
      <c r="Y143" t="s">
        <v>150</v>
      </c>
      <c r="Z143" t="s">
        <v>337</v>
      </c>
      <c r="AA143" t="s">
        <v>152</v>
      </c>
      <c r="AB143" t="s">
        <v>153</v>
      </c>
      <c r="AC143" t="s">
        <v>154</v>
      </c>
      <c r="AD143" t="s">
        <v>155</v>
      </c>
      <c r="AE143" t="s">
        <v>156</v>
      </c>
      <c r="AF143" t="s">
        <v>157</v>
      </c>
      <c r="AG143" t="s">
        <v>158</v>
      </c>
      <c r="AH143">
        <v>5.7787758043557877</v>
      </c>
      <c r="AI143">
        <v>0.13677428216451021</v>
      </c>
      <c r="AJ143">
        <v>0</v>
      </c>
      <c r="AK143">
        <v>0</v>
      </c>
      <c r="AL143">
        <v>1.2548063204927511</v>
      </c>
      <c r="AM143">
        <v>1.269264572440626</v>
      </c>
      <c r="AN143">
        <v>0.91612611696624247</v>
      </c>
      <c r="AO143">
        <v>0.109368444386626</v>
      </c>
      <c r="AP143">
        <v>0.61239258582157807</v>
      </c>
      <c r="AQ143">
        <v>1.65009037542418</v>
      </c>
      <c r="AR143">
        <v>1.3918698037486821</v>
      </c>
      <c r="AS143"/>
      <c r="AT143"/>
      <c r="AU143"/>
      <c r="AV143"/>
      <c r="AW143"/>
      <c r="AX143"/>
      <c r="AY143"/>
      <c r="AZ143"/>
      <c r="BA143"/>
      <c r="BB143"/>
      <c r="BC143"/>
      <c r="BD143"/>
      <c r="BE143"/>
      <c r="BF143"/>
      <c r="BG143"/>
      <c r="BH143"/>
      <c r="BI143"/>
      <c r="BJ143"/>
      <c r="BK143"/>
      <c r="BL143"/>
      <c r="BM143"/>
      <c r="BN143"/>
      <c r="BO143"/>
      <c r="BP143"/>
      <c r="BQ143"/>
      <c r="BR143"/>
    </row>
    <row r="144">
      <c r="A144" t="s">
        <v>515</v>
      </c>
      <c r="B144">
        <v>2011</v>
      </c>
      <c r="C144" t="s">
        <v>520</v>
      </c>
      <c r="D144">
        <v>136</v>
      </c>
      <c r="E144" t="s">
        <v>45</v>
      </c>
      <c r="F144" t="s">
        <v>43</v>
      </c>
      <c r="G144" t="s">
        <v>542</v>
      </c>
      <c r="H144">
        <v>0.030091746992237201</v>
      </c>
      <c r="I144">
        <v>0</v>
      </c>
      <c r="J144">
        <v>0.016636975537931201</v>
      </c>
      <c r="K144">
        <v>0.013700495502568801</v>
      </c>
      <c r="L144">
        <v>2.8830800175957259</v>
      </c>
      <c r="M144">
        <v>0.074535385988310804</v>
      </c>
      <c r="N144">
        <v>0.091600163065857207</v>
      </c>
      <c r="O144">
        <v>0.40377224242813259</v>
      </c>
      <c r="P144">
        <v>1.85717757756799</v>
      </c>
      <c r="Q144">
        <v>10.10559470286703</v>
      </c>
      <c r="R144">
        <v>0.0367481018200361</v>
      </c>
      <c r="S144">
        <v>0</v>
      </c>
      <c r="T144">
        <v>0.0203402522730949</v>
      </c>
      <c r="U144">
        <v>0.00025071000776999999</v>
      </c>
      <c r="V144">
        <v>0.76581528517009156</v>
      </c>
      <c r="W144" t="s">
        <v>336</v>
      </c>
      <c r="X144" t="s">
        <v>149</v>
      </c>
      <c r="Y144" t="s">
        <v>150</v>
      </c>
      <c r="Z144" t="s">
        <v>337</v>
      </c>
      <c r="AA144" t="s">
        <v>152</v>
      </c>
      <c r="AB144" t="s">
        <v>153</v>
      </c>
      <c r="AC144" t="s">
        <v>154</v>
      </c>
      <c r="AD144" t="s">
        <v>155</v>
      </c>
      <c r="AE144" t="s">
        <v>156</v>
      </c>
      <c r="AF144" t="s">
        <v>157</v>
      </c>
      <c r="AG144" t="s">
        <v>158</v>
      </c>
      <c r="AH144">
        <v>3.5837919476737881</v>
      </c>
      <c r="AI144">
        <v>0.15583956254636719</v>
      </c>
      <c r="AJ144">
        <v>0</v>
      </c>
      <c r="AK144">
        <v>0.20123120531891381</v>
      </c>
      <c r="AL144">
        <v>5.3384277025532976</v>
      </c>
      <c r="AM144">
        <v>0.46068823441598</v>
      </c>
      <c r="AN144">
        <v>1.393444169515234</v>
      </c>
      <c r="AO144">
        <v>0.32082726057168959</v>
      </c>
      <c r="AP144">
        <v>0.48284800035932129</v>
      </c>
      <c r="AQ144">
        <v>0.38079008663634922</v>
      </c>
      <c r="AR144">
        <v>2.9684712306767018</v>
      </c>
      <c r="AS144"/>
      <c r="AT144"/>
      <c r="AU144"/>
      <c r="AV144"/>
      <c r="AW144"/>
      <c r="AX144"/>
      <c r="AY144"/>
      <c r="AZ144"/>
      <c r="BA144"/>
      <c r="BB144"/>
      <c r="BC144"/>
      <c r="BD144"/>
      <c r="BE144"/>
      <c r="BF144"/>
      <c r="BG144"/>
      <c r="BH144"/>
      <c r="BI144"/>
      <c r="BJ144"/>
      <c r="BK144"/>
      <c r="BL144"/>
      <c r="BM144"/>
      <c r="BN144"/>
      <c r="BO144"/>
      <c r="BP144"/>
      <c r="BQ144"/>
      <c r="BR144"/>
    </row>
    <row r="145">
      <c r="A145" t="s">
        <v>515</v>
      </c>
      <c r="B145">
        <v>2011</v>
      </c>
      <c r="C145" t="s">
        <v>520</v>
      </c>
      <c r="D145">
        <v>137</v>
      </c>
      <c r="E145" t="s">
        <v>45</v>
      </c>
      <c r="F145" t="s">
        <v>42</v>
      </c>
      <c r="G145" t="s">
        <v>543</v>
      </c>
      <c r="H145">
        <v>5.6385063441139662</v>
      </c>
      <c r="I145">
        <v>7.3581725221117349</v>
      </c>
      <c r="J145">
        <v>8.7587937687287223</v>
      </c>
      <c r="K145">
        <v>11.780191887512959</v>
      </c>
      <c r="L145">
        <v>39.145416828119437</v>
      </c>
      <c r="M145">
        <v>18.170828735328492</v>
      </c>
      <c r="N145">
        <v>25.256607317397268</v>
      </c>
      <c r="O145">
        <v>41.220251202055962</v>
      </c>
      <c r="P145">
        <v>54.580584082976543</v>
      </c>
      <c r="Q145">
        <v>61.456947917622742</v>
      </c>
      <c r="R145">
        <v>5.0819245273818847</v>
      </c>
      <c r="S145">
        <v>6.2344701010843728</v>
      </c>
      <c r="T145">
        <v>9.0317783721781346</v>
      </c>
      <c r="U145">
        <v>9.2854582167911452</v>
      </c>
      <c r="V145">
        <v>14.73006258477869</v>
      </c>
      <c r="W145" t="s">
        <v>336</v>
      </c>
      <c r="X145" t="s">
        <v>149</v>
      </c>
      <c r="Y145" t="s">
        <v>150</v>
      </c>
      <c r="Z145" t="s">
        <v>337</v>
      </c>
      <c r="AA145" t="s">
        <v>152</v>
      </c>
      <c r="AB145" t="s">
        <v>153</v>
      </c>
      <c r="AC145" t="s">
        <v>154</v>
      </c>
      <c r="AD145" t="s">
        <v>155</v>
      </c>
      <c r="AE145" t="s">
        <v>156</v>
      </c>
      <c r="AF145" t="s">
        <v>157</v>
      </c>
      <c r="AG145" t="s">
        <v>158</v>
      </c>
      <c r="AH145">
        <v>64.07681155325723</v>
      </c>
      <c r="AI145">
        <v>14.41092735322189</v>
      </c>
      <c r="AJ145">
        <v>16.92253711550919</v>
      </c>
      <c r="AK145">
        <v>12.263881088460581</v>
      </c>
      <c r="AL145">
        <v>47.170569404699521</v>
      </c>
      <c r="AM145">
        <v>18.74735669598472</v>
      </c>
      <c r="AN145">
        <v>33.381317906377532</v>
      </c>
      <c r="AO145">
        <v>9.7165102328564288</v>
      </c>
      <c r="AP145">
        <v>8.4272869164868744</v>
      </c>
      <c r="AQ145">
        <v>31.66543719806414</v>
      </c>
      <c r="AR145">
        <v>15.890564125707179</v>
      </c>
      <c r="AS145"/>
      <c r="AT145"/>
      <c r="AU145"/>
      <c r="AV145"/>
      <c r="AW145"/>
      <c r="AX145"/>
      <c r="AY145"/>
      <c r="AZ145"/>
      <c r="BA145"/>
      <c r="BB145"/>
      <c r="BC145"/>
      <c r="BD145"/>
      <c r="BE145"/>
      <c r="BF145"/>
      <c r="BG145"/>
      <c r="BH145"/>
      <c r="BI145"/>
      <c r="BJ145"/>
      <c r="BK145"/>
      <c r="BL145"/>
      <c r="BM145"/>
      <c r="BN145"/>
      <c r="BO145"/>
      <c r="BP145"/>
      <c r="BQ145"/>
      <c r="BR145"/>
    </row>
    <row r="146">
      <c r="A146" t="s">
        <v>515</v>
      </c>
      <c r="B146">
        <v>2011</v>
      </c>
      <c r="C146" t="s">
        <v>520</v>
      </c>
      <c r="D146">
        <v>138</v>
      </c>
      <c r="E146" t="s">
        <v>45</v>
      </c>
      <c r="F146" t="s">
        <v>41</v>
      </c>
      <c r="G146" t="s">
        <v>182</v>
      </c>
      <c r="H146">
        <v>42.995276388682399</v>
      </c>
      <c r="I146">
        <v>46.185375486958108</v>
      </c>
      <c r="J146">
        <v>48.436847751929008</v>
      </c>
      <c r="K146">
        <v>51.589369037013142</v>
      </c>
      <c r="L146">
        <v>41.812752114066328</v>
      </c>
      <c r="M146">
        <v>41.318551559835107</v>
      </c>
      <c r="N146">
        <v>50.245686424813741</v>
      </c>
      <c r="O146">
        <v>45.079078181137092</v>
      </c>
      <c r="P146">
        <v>40.030579386647887</v>
      </c>
      <c r="Q146">
        <v>15.410721871093241</v>
      </c>
      <c r="R146">
        <v>42.858948217699393</v>
      </c>
      <c r="S146">
        <v>46.160698401503062</v>
      </c>
      <c r="T146">
        <v>47.123601587328181</v>
      </c>
      <c r="U146">
        <v>49.200684342070133</v>
      </c>
      <c r="V146">
        <v>54.284967878338072</v>
      </c>
      <c r="W146" t="s">
        <v>336</v>
      </c>
      <c r="X146" t="s">
        <v>149</v>
      </c>
      <c r="Y146" t="s">
        <v>150</v>
      </c>
      <c r="Z146" t="s">
        <v>337</v>
      </c>
      <c r="AA146" t="s">
        <v>152</v>
      </c>
      <c r="AB146" t="s">
        <v>153</v>
      </c>
      <c r="AC146" t="s">
        <v>154</v>
      </c>
      <c r="AD146" t="s">
        <v>155</v>
      </c>
      <c r="AE146" t="s">
        <v>156</v>
      </c>
      <c r="AF146" t="s">
        <v>157</v>
      </c>
      <c r="AG146" t="s">
        <v>158</v>
      </c>
      <c r="AH146">
        <v>20.870332069973461</v>
      </c>
      <c r="AI146">
        <v>5.6897797952655882</v>
      </c>
      <c r="AJ146">
        <v>41.01675116372455</v>
      </c>
      <c r="AK146">
        <v>45.200315451817573</v>
      </c>
      <c r="AL146">
        <v>9.335606898982503</v>
      </c>
      <c r="AM146">
        <v>24.226449177575219</v>
      </c>
      <c r="AN146">
        <v>25.218728319744368</v>
      </c>
      <c r="AO146">
        <v>46.816891349616412</v>
      </c>
      <c r="AP146">
        <v>67.202767500279677</v>
      </c>
      <c r="AQ146">
        <v>8.6328707359648593</v>
      </c>
      <c r="AR146">
        <v>34.289991000658198</v>
      </c>
      <c r="AS146"/>
      <c r="AT146"/>
      <c r="AU146"/>
      <c r="AV146"/>
      <c r="AW146"/>
      <c r="AX146"/>
      <c r="AY146"/>
      <c r="AZ146"/>
      <c r="BA146"/>
      <c r="BB146"/>
      <c r="BC146"/>
      <c r="BD146"/>
      <c r="BE146"/>
      <c r="BF146"/>
      <c r="BG146"/>
      <c r="BH146"/>
      <c r="BI146"/>
      <c r="BJ146"/>
      <c r="BK146"/>
      <c r="BL146"/>
      <c r="BM146"/>
      <c r="BN146"/>
      <c r="BO146"/>
      <c r="BP146"/>
      <c r="BQ146"/>
      <c r="BR146"/>
    </row>
    <row r="147">
      <c r="A147" t="s">
        <v>515</v>
      </c>
      <c r="B147">
        <v>2011</v>
      </c>
      <c r="C147" t="s">
        <v>520</v>
      </c>
      <c r="D147">
        <v>139</v>
      </c>
      <c r="E147" t="s">
        <v>45</v>
      </c>
      <c r="F147" t="s">
        <v>19</v>
      </c>
      <c r="G147" t="s">
        <v>182</v>
      </c>
      <c r="H147">
        <v>51.336125520211453</v>
      </c>
      <c r="I147">
        <v>46.456451990930077</v>
      </c>
      <c r="J147">
        <v>42.787721503803958</v>
      </c>
      <c r="K147">
        <v>36.613087642671218</v>
      </c>
      <c r="L147">
        <v>13.53290755907757</v>
      </c>
      <c r="M147">
        <v>40.415919719083213</v>
      </c>
      <c r="N147">
        <v>24.406106094722901</v>
      </c>
      <c r="O147">
        <v>12.79542295383238</v>
      </c>
      <c r="P147">
        <v>2.7729741907276071</v>
      </c>
      <c r="Q147">
        <v>0.30619666169894538</v>
      </c>
      <c r="R147">
        <v>52.022379153098782</v>
      </c>
      <c r="S147">
        <v>47.604831497412363</v>
      </c>
      <c r="T147">
        <v>43.824279788220537</v>
      </c>
      <c r="U147">
        <v>41.513606731130757</v>
      </c>
      <c r="V147">
        <v>30.103107442010039</v>
      </c>
      <c r="W147" t="s">
        <v>336</v>
      </c>
      <c r="X147" t="s">
        <v>149</v>
      </c>
      <c r="Y147" t="s">
        <v>150</v>
      </c>
      <c r="Z147" t="s">
        <v>337</v>
      </c>
      <c r="AA147" t="s">
        <v>152</v>
      </c>
      <c r="AB147" t="s">
        <v>153</v>
      </c>
      <c r="AC147" t="s">
        <v>154</v>
      </c>
      <c r="AD147" t="s">
        <v>155</v>
      </c>
      <c r="AE147" t="s">
        <v>156</v>
      </c>
      <c r="AF147" t="s">
        <v>157</v>
      </c>
      <c r="AG147" t="s">
        <v>158</v>
      </c>
      <c r="AH147">
        <v>5.6902886247396278</v>
      </c>
      <c r="AI147">
        <v>79.606679006801997</v>
      </c>
      <c r="AJ147">
        <v>42.060711720766669</v>
      </c>
      <c r="AK147">
        <v>42.334572254403277</v>
      </c>
      <c r="AL147">
        <v>36.900589673271831</v>
      </c>
      <c r="AM147">
        <v>55.296241319583203</v>
      </c>
      <c r="AN147">
        <v>39.090383487396593</v>
      </c>
      <c r="AO147">
        <v>43.036402712568993</v>
      </c>
      <c r="AP147">
        <v>23.274704997052559</v>
      </c>
      <c r="AQ147">
        <v>57.67081160391038</v>
      </c>
      <c r="AR147">
        <v>45.459103839208993</v>
      </c>
      <c r="AS147"/>
      <c r="AT147"/>
      <c r="AU147"/>
      <c r="AV147"/>
      <c r="AW147"/>
      <c r="AX147"/>
      <c r="AY147"/>
      <c r="AZ147"/>
      <c r="BA147"/>
      <c r="BB147"/>
      <c r="BC147"/>
      <c r="BD147"/>
      <c r="BE147"/>
      <c r="BF147"/>
      <c r="BG147"/>
      <c r="BH147"/>
      <c r="BI147"/>
      <c r="BJ147"/>
      <c r="BK147"/>
      <c r="BL147"/>
      <c r="BM147"/>
      <c r="BN147"/>
      <c r="BO147"/>
      <c r="BP147"/>
      <c r="BQ147"/>
      <c r="BR147"/>
    </row>
    <row r="148">
      <c r="A148" t="s">
        <v>515</v>
      </c>
      <c r="B148">
        <v>2011</v>
      </c>
      <c r="C148" t="s">
        <v>520</v>
      </c>
      <c r="D148">
        <v>148</v>
      </c>
      <c r="E148" t="s">
        <v>108</v>
      </c>
      <c r="F148" t="s">
        <v>49</v>
      </c>
      <c r="G148" t="s">
        <v>182</v>
      </c>
      <c r="H148">
        <v>1.4817425847536769</v>
      </c>
      <c r="I148">
        <v>1.289499036151192</v>
      </c>
      <c r="J148">
        <v>2.317564228685757</v>
      </c>
      <c r="K148">
        <v>3.009596357619202</v>
      </c>
      <c r="L148">
        <v>25.48380876036164</v>
      </c>
      <c r="M148">
        <v>10.077161551630921</v>
      </c>
      <c r="N148">
        <v>19.627614353432719</v>
      </c>
      <c r="O148">
        <v>28.093736788042481</v>
      </c>
      <c r="P148">
        <v>41.996142510454249</v>
      </c>
      <c r="Q148">
        <v>34.964814965059027</v>
      </c>
      <c r="R148">
        <v>1.399998867256971</v>
      </c>
      <c r="S148">
        <v>0.71978097614584258</v>
      </c>
      <c r="T148">
        <v>1.9830044879043871</v>
      </c>
      <c r="U148">
        <v>2.222366595969977</v>
      </c>
      <c r="V148">
        <v>4.8757995581205202</v>
      </c>
      <c r="W148" t="s">
        <v>336</v>
      </c>
      <c r="X148" t="s">
        <v>149</v>
      </c>
      <c r="Y148" t="s">
        <v>150</v>
      </c>
      <c r="Z148" t="s">
        <v>337</v>
      </c>
      <c r="AA148" t="s">
        <v>152</v>
      </c>
      <c r="AB148" t="s">
        <v>153</v>
      </c>
      <c r="AC148" t="s">
        <v>154</v>
      </c>
      <c r="AD148" t="s">
        <v>155</v>
      </c>
      <c r="AE148" t="s">
        <v>156</v>
      </c>
      <c r="AF148" t="s">
        <v>157</v>
      </c>
      <c r="AG148" t="s">
        <v>158</v>
      </c>
      <c r="AH148">
        <v>48.831188868197557</v>
      </c>
      <c r="AI148">
        <v>7.7223896101778262</v>
      </c>
      <c r="AJ148">
        <v>5.158864293281078</v>
      </c>
      <c r="AK148">
        <v>5.4693745168243231</v>
      </c>
      <c r="AL148">
        <v>27.327753761087848</v>
      </c>
      <c r="AM148">
        <v>7.6513417806773347</v>
      </c>
      <c r="AN148">
        <v>17.390887307513911</v>
      </c>
      <c r="AO148">
        <v>4.139711029815996</v>
      </c>
      <c r="AP148">
        <v>2.710026540631711</v>
      </c>
      <c r="AQ148">
        <v>21.327327154892291</v>
      </c>
      <c r="AR148">
        <v>9.7134507169292714</v>
      </c>
      <c r="AS148"/>
      <c r="AT148"/>
      <c r="AU148"/>
      <c r="AV148"/>
      <c r="AW148"/>
      <c r="AX148"/>
      <c r="AY148"/>
      <c r="AZ148"/>
      <c r="BA148"/>
      <c r="BB148"/>
      <c r="BC148"/>
      <c r="BD148"/>
      <c r="BE148"/>
      <c r="BF148"/>
      <c r="BG148"/>
      <c r="BH148"/>
      <c r="BI148"/>
      <c r="BJ148"/>
      <c r="BK148"/>
      <c r="BL148"/>
      <c r="BM148"/>
      <c r="BN148"/>
      <c r="BO148"/>
      <c r="BP148"/>
      <c r="BQ148"/>
      <c r="BR148"/>
    </row>
    <row r="149">
      <c r="A149" t="s">
        <v>515</v>
      </c>
      <c r="B149">
        <v>2011</v>
      </c>
      <c r="C149" t="s">
        <v>520</v>
      </c>
      <c r="D149">
        <v>149</v>
      </c>
      <c r="E149" t="s">
        <v>108</v>
      </c>
      <c r="F149" t="s">
        <v>48</v>
      </c>
      <c r="G149" t="s">
        <v>182</v>
      </c>
      <c r="H149">
        <v>4.1868555063525266</v>
      </c>
      <c r="I149">
        <v>6.0686734859605416</v>
      </c>
      <c r="J149">
        <v>6.4578665155808874</v>
      </c>
      <c r="K149">
        <v>8.7866126945225069</v>
      </c>
      <c r="L149">
        <v>19.019284476486519</v>
      </c>
      <c r="M149">
        <v>8.1809978334427491</v>
      </c>
      <c r="N149">
        <v>5.6968203832445186</v>
      </c>
      <c r="O149">
        <v>13.831119117082521</v>
      </c>
      <c r="P149">
        <v>15.194475919426431</v>
      </c>
      <c r="Q149">
        <v>49.287594588030977</v>
      </c>
      <c r="R149">
        <v>3.7186737619449541</v>
      </c>
      <c r="S149">
        <v>5.514689124938533</v>
      </c>
      <c r="T149">
        <v>7.0691141365468448</v>
      </c>
      <c r="U149">
        <v>7.0633423308289336</v>
      </c>
      <c r="V149">
        <v>10.60926037333356</v>
      </c>
      <c r="W149" t="s">
        <v>336</v>
      </c>
      <c r="X149" t="s">
        <v>149</v>
      </c>
      <c r="Y149" t="s">
        <v>150</v>
      </c>
      <c r="Z149" t="s">
        <v>337</v>
      </c>
      <c r="AA149" t="s">
        <v>152</v>
      </c>
      <c r="AB149" t="s">
        <v>153</v>
      </c>
      <c r="AC149" t="s">
        <v>154</v>
      </c>
      <c r="AD149" t="s">
        <v>155</v>
      </c>
      <c r="AE149" t="s">
        <v>156</v>
      </c>
      <c r="AF149" t="s">
        <v>157</v>
      </c>
      <c r="AG149" t="s">
        <v>158</v>
      </c>
      <c r="AH149">
        <v>24.578370293851869</v>
      </c>
      <c r="AI149">
        <v>6.9811515877549386</v>
      </c>
      <c r="AJ149">
        <v>11.682258870296881</v>
      </c>
      <c r="AK149">
        <v>6.9139248957760486</v>
      </c>
      <c r="AL149">
        <v>26.308143332303459</v>
      </c>
      <c r="AM149">
        <v>12.825967722163981</v>
      </c>
      <c r="AN149">
        <v>18.300000885345089</v>
      </c>
      <c r="AO149">
        <v>6.0069949079987452</v>
      </c>
      <c r="AP149">
        <v>6.8125009620360668</v>
      </c>
      <c r="AQ149">
        <v>12.05585342712172</v>
      </c>
      <c r="AR149">
        <v>10.53745444320332</v>
      </c>
      <c r="AS149"/>
      <c r="AT149"/>
      <c r="AU149"/>
      <c r="AV149"/>
      <c r="AW149"/>
      <c r="AX149"/>
      <c r="AY149"/>
      <c r="AZ149"/>
      <c r="BA149"/>
      <c r="BB149"/>
      <c r="BC149"/>
      <c r="BD149"/>
      <c r="BE149"/>
      <c r="BF149"/>
      <c r="BG149"/>
      <c r="BH149"/>
      <c r="BI149"/>
      <c r="BJ149"/>
      <c r="BK149"/>
      <c r="BL149"/>
      <c r="BM149"/>
      <c r="BN149"/>
      <c r="BO149"/>
      <c r="BP149"/>
      <c r="BQ149"/>
      <c r="BR149"/>
    </row>
    <row r="150">
      <c r="A150" t="s">
        <v>515</v>
      </c>
      <c r="B150">
        <v>2011</v>
      </c>
      <c r="C150" t="s">
        <v>520</v>
      </c>
      <c r="D150">
        <v>150</v>
      </c>
      <c r="E150" t="s">
        <v>108</v>
      </c>
      <c r="F150" t="s">
        <v>110</v>
      </c>
      <c r="G150" t="s">
        <v>182</v>
      </c>
      <c r="H150">
        <v>94.331401908893724</v>
      </c>
      <c r="I150">
        <v>92.641827477888242</v>
      </c>
      <c r="J150">
        <v>91.224569255733215</v>
      </c>
      <c r="K150">
        <v>88.203790947858238</v>
      </c>
      <c r="L150">
        <v>55.49690676315182</v>
      </c>
      <c r="M150">
        <v>81.741840614926403</v>
      </c>
      <c r="N150">
        <v>74.675565263322667</v>
      </c>
      <c r="O150">
        <v>58.075144094874929</v>
      </c>
      <c r="P150">
        <v>42.809381570119427</v>
      </c>
      <c r="Q150">
        <v>15.74759044691014</v>
      </c>
      <c r="R150">
        <v>94.881327370797948</v>
      </c>
      <c r="S150">
        <v>93.765529898915602</v>
      </c>
      <c r="T150">
        <v>90.94788137554886</v>
      </c>
      <c r="U150">
        <v>90.714291073200968</v>
      </c>
      <c r="V150">
        <v>84.514940068545997</v>
      </c>
      <c r="W150" t="s">
        <v>336</v>
      </c>
      <c r="X150" t="s">
        <v>149</v>
      </c>
      <c r="Y150" t="s">
        <v>150</v>
      </c>
      <c r="Z150" t="s">
        <v>337</v>
      </c>
      <c r="AA150" t="s">
        <v>152</v>
      </c>
      <c r="AB150" t="s">
        <v>153</v>
      </c>
      <c r="AC150" t="s">
        <v>154</v>
      </c>
      <c r="AD150" t="s">
        <v>155</v>
      </c>
      <c r="AE150" t="s">
        <v>156</v>
      </c>
      <c r="AF150" t="s">
        <v>157</v>
      </c>
      <c r="AG150" t="s">
        <v>158</v>
      </c>
      <c r="AH150">
        <v>26.590440837950549</v>
      </c>
      <c r="AI150">
        <v>85.296458802067519</v>
      </c>
      <c r="AJ150">
        <v>83.158876836422323</v>
      </c>
      <c r="AK150">
        <v>87.616700587399649</v>
      </c>
      <c r="AL150">
        <v>46.364102906608608</v>
      </c>
      <c r="AM150">
        <v>79.522690497158493</v>
      </c>
      <c r="AN150">
        <v>64.309111807141036</v>
      </c>
      <c r="AO150">
        <v>89.853294062185185</v>
      </c>
      <c r="AP150">
        <v>90.47747249733213</v>
      </c>
      <c r="AQ150">
        <v>66.616819417985923</v>
      </c>
      <c r="AR150">
        <v>79.749094839867283</v>
      </c>
      <c r="AS150"/>
      <c r="AT150"/>
      <c r="AU150"/>
      <c r="AV150"/>
      <c r="AW150"/>
      <c r="AX150"/>
      <c r="AY150"/>
      <c r="AZ150"/>
      <c r="BA150"/>
      <c r="BB150"/>
      <c r="BC150"/>
      <c r="BD150"/>
      <c r="BE150"/>
      <c r="BF150"/>
      <c r="BG150"/>
      <c r="BH150"/>
      <c r="BI150"/>
      <c r="BJ150"/>
      <c r="BK150"/>
      <c r="BL150"/>
      <c r="BM150"/>
      <c r="BN150"/>
      <c r="BO150"/>
      <c r="BP150"/>
      <c r="BQ150"/>
      <c r="BR150"/>
    </row>
    <row r="151">
      <c r="A151" t="s">
        <v>515</v>
      </c>
      <c r="B151">
        <v>2011</v>
      </c>
      <c r="C151" t="s">
        <v>520</v>
      </c>
      <c r="D151">
        <v>151</v>
      </c>
      <c r="E151" t="s">
        <v>109</v>
      </c>
      <c r="F151" t="s">
        <v>49</v>
      </c>
      <c r="G151" t="s">
        <v>182</v>
      </c>
      <c r="H151">
        <v>20.023445720469759</v>
      </c>
      <c r="I151">
        <v>21.349031204550212</v>
      </c>
      <c r="J151">
        <v>21.494884894799039</v>
      </c>
      <c r="K151">
        <v>19.005440036556969</v>
      </c>
      <c r="L151">
        <v>52.194494672819879</v>
      </c>
      <c r="M151">
        <v>46.325721298074129</v>
      </c>
      <c r="N151">
        <v>60.274783936446909</v>
      </c>
      <c r="O151">
        <v>62.408319419011271</v>
      </c>
      <c r="P151">
        <v>71.560727787531633</v>
      </c>
      <c r="Q151">
        <v>44.261319351748547</v>
      </c>
      <c r="R151">
        <v>20.373414908784049</v>
      </c>
      <c r="S151">
        <v>20.789537710098699</v>
      </c>
      <c r="T151">
        <v>16.59520996739333</v>
      </c>
      <c r="U151">
        <v>20.422828980217201</v>
      </c>
      <c r="V151">
        <v>22.025205932845541</v>
      </c>
      <c r="W151" t="s">
        <v>336</v>
      </c>
      <c r="X151" t="s">
        <v>149</v>
      </c>
      <c r="Y151" t="s">
        <v>150</v>
      </c>
      <c r="Z151" t="s">
        <v>337</v>
      </c>
      <c r="AA151" t="s">
        <v>152</v>
      </c>
      <c r="AB151" t="s">
        <v>153</v>
      </c>
      <c r="AC151" t="s">
        <v>154</v>
      </c>
      <c r="AD151" t="s">
        <v>155</v>
      </c>
      <c r="AE151" t="s">
        <v>156</v>
      </c>
      <c r="AF151" t="s">
        <v>157</v>
      </c>
      <c r="AG151" t="s">
        <v>158</v>
      </c>
      <c r="AH151">
        <v>68.283231935599559</v>
      </c>
      <c r="AI151">
        <v>51.956538483350698</v>
      </c>
      <c r="AJ151">
        <v>30.114628765760369</v>
      </c>
      <c r="AK151">
        <v>35.132630491572129</v>
      </c>
      <c r="AL151">
        <v>51.442782039611053</v>
      </c>
      <c r="AM151">
        <v>35.565674771133899</v>
      </c>
      <c r="AN151">
        <v>45.58224735159552</v>
      </c>
      <c r="AO151">
        <v>27.674116080646609</v>
      </c>
      <c r="AP151">
        <v>18.866195417942549</v>
      </c>
      <c r="AQ151">
        <v>63.034524108324263</v>
      </c>
      <c r="AR151">
        <v>29.905910671510561</v>
      </c>
      <c r="AS151"/>
      <c r="AT151"/>
      <c r="AU151"/>
      <c r="AV151"/>
      <c r="AW151"/>
      <c r="AX151"/>
      <c r="AY151"/>
      <c r="AZ151"/>
      <c r="BA151"/>
      <c r="BB151"/>
      <c r="BC151"/>
      <c r="BD151"/>
      <c r="BE151"/>
      <c r="BF151"/>
      <c r="BG151"/>
      <c r="BH151"/>
      <c r="BI151"/>
      <c r="BJ151"/>
      <c r="BK151"/>
      <c r="BL151"/>
      <c r="BM151"/>
      <c r="BN151"/>
      <c r="BO151"/>
      <c r="BP151"/>
      <c r="BQ151"/>
      <c r="BR151"/>
    </row>
    <row r="152">
      <c r="A152" t="s">
        <v>515</v>
      </c>
      <c r="B152">
        <v>2011</v>
      </c>
      <c r="C152" t="s">
        <v>520</v>
      </c>
      <c r="D152">
        <v>152</v>
      </c>
      <c r="E152" t="s">
        <v>109</v>
      </c>
      <c r="F152" t="s">
        <v>48</v>
      </c>
      <c r="G152" t="s">
        <v>182</v>
      </c>
      <c r="H152">
        <v>79.673582292528351</v>
      </c>
      <c r="I152">
        <v>78.650968795449756</v>
      </c>
      <c r="J152">
        <v>78.421583760466305</v>
      </c>
      <c r="K152">
        <v>80.882769284591248</v>
      </c>
      <c r="L152">
        <v>47.591156575338132</v>
      </c>
      <c r="M152">
        <v>53.661910740596042</v>
      </c>
      <c r="N152">
        <v>39.693768095261241</v>
      </c>
      <c r="O152">
        <v>37.14606515108467</v>
      </c>
      <c r="P152">
        <v>28.433278001809981</v>
      </c>
      <c r="Q152">
        <v>55.707914529304453</v>
      </c>
      <c r="R152">
        <v>79.251302896477853</v>
      </c>
      <c r="S152">
        <v>79.210462289901415</v>
      </c>
      <c r="T152">
        <v>83.404790032606613</v>
      </c>
      <c r="U152">
        <v>79.332181870521296</v>
      </c>
      <c r="V152">
        <v>77.793291365739165</v>
      </c>
      <c r="W152" t="s">
        <v>336</v>
      </c>
      <c r="X152" t="s">
        <v>149</v>
      </c>
      <c r="Y152" t="s">
        <v>150</v>
      </c>
      <c r="Z152" t="s">
        <v>337</v>
      </c>
      <c r="AA152" t="s">
        <v>152</v>
      </c>
      <c r="AB152" t="s">
        <v>153</v>
      </c>
      <c r="AC152" t="s">
        <v>154</v>
      </c>
      <c r="AD152" t="s">
        <v>155</v>
      </c>
      <c r="AE152" t="s">
        <v>156</v>
      </c>
      <c r="AF152" t="s">
        <v>157</v>
      </c>
      <c r="AG152" t="s">
        <v>158</v>
      </c>
      <c r="AH152">
        <v>31.68514868734739</v>
      </c>
      <c r="AI152">
        <v>48.043461516649323</v>
      </c>
      <c r="AJ152">
        <v>69.650858645764188</v>
      </c>
      <c r="AK152">
        <v>64.546295422776495</v>
      </c>
      <c r="AL152">
        <v>48.313817699667943</v>
      </c>
      <c r="AM152">
        <v>64.434325228866157</v>
      </c>
      <c r="AN152">
        <v>54.417752648404353</v>
      </c>
      <c r="AO152">
        <v>72.217573440112332</v>
      </c>
      <c r="AP152">
        <v>81.054393424239223</v>
      </c>
      <c r="AQ152">
        <v>36.225709574446753</v>
      </c>
      <c r="AR152">
        <v>69.857258574379543</v>
      </c>
      <c r="AS152"/>
      <c r="AT152"/>
      <c r="AU152"/>
      <c r="AV152"/>
      <c r="AW152"/>
      <c r="AX152"/>
      <c r="AY152"/>
      <c r="AZ152"/>
      <c r="BA152"/>
      <c r="BB152"/>
      <c r="BC152"/>
      <c r="BD152"/>
      <c r="BE152"/>
      <c r="BF152"/>
      <c r="BG152"/>
      <c r="BH152"/>
      <c r="BI152"/>
      <c r="BJ152"/>
      <c r="BK152"/>
      <c r="BL152"/>
      <c r="BM152"/>
      <c r="BN152"/>
      <c r="BO152"/>
      <c r="BP152"/>
      <c r="BQ152"/>
      <c r="BR152"/>
    </row>
    <row r="153">
      <c r="A153" t="s">
        <v>515</v>
      </c>
      <c r="B153">
        <v>2011</v>
      </c>
      <c r="C153" t="s">
        <v>520</v>
      </c>
      <c r="D153">
        <v>153</v>
      </c>
      <c r="E153" t="s">
        <v>62</v>
      </c>
      <c r="F153" t="s">
        <v>257</v>
      </c>
      <c r="G153" t="s">
        <v>182</v>
      </c>
      <c r="H153">
        <v>0</v>
      </c>
      <c r="I153">
        <v>0</v>
      </c>
      <c r="J153">
        <v>0</v>
      </c>
      <c r="K153">
        <v>0.0036578379316583001</v>
      </c>
      <c r="L153">
        <v>2.6271930889270352</v>
      </c>
      <c r="M153">
        <v>0.020164599764735201</v>
      </c>
      <c r="N153">
        <v>0</v>
      </c>
      <c r="O153">
        <v>0.50147542054642047</v>
      </c>
      <c r="P153">
        <v>0.75881360579787338</v>
      </c>
      <c r="Q153">
        <v>12.73810982878809</v>
      </c>
      <c r="R153">
        <v>0</v>
      </c>
      <c r="S153">
        <v>0</v>
      </c>
      <c r="T153">
        <v>0</v>
      </c>
      <c r="U153">
        <v>0</v>
      </c>
      <c r="V153">
        <v>0.1163478483241822</v>
      </c>
      <c r="W153" t="s">
        <v>336</v>
      </c>
      <c r="X153" t="s">
        <v>149</v>
      </c>
      <c r="Y153" t="s">
        <v>150</v>
      </c>
      <c r="Z153" t="s">
        <v>337</v>
      </c>
      <c r="AA153" t="s">
        <v>152</v>
      </c>
      <c r="AB153" t="s">
        <v>153</v>
      </c>
      <c r="AC153" t="s">
        <v>154</v>
      </c>
      <c r="AD153" t="s">
        <v>155</v>
      </c>
      <c r="AE153" t="s">
        <v>156</v>
      </c>
      <c r="AF153" t="s">
        <v>157</v>
      </c>
      <c r="AG153" t="s">
        <v>158</v>
      </c>
      <c r="AH153">
        <v>5.7865361052275572</v>
      </c>
      <c r="AI153">
        <v>0.13677428216451021</v>
      </c>
      <c r="AJ153">
        <v>0</v>
      </c>
      <c r="AK153">
        <v>0</v>
      </c>
      <c r="AL153">
        <v>1.258295420278662</v>
      </c>
      <c r="AM153">
        <v>1.269264572440626</v>
      </c>
      <c r="AN153">
        <v>0.91702131078789972</v>
      </c>
      <c r="AO153">
        <v>0.10946277688876931</v>
      </c>
      <c r="AP153">
        <v>0.61271978053566345</v>
      </c>
      <c r="AQ153">
        <v>1.65009037542418</v>
      </c>
      <c r="AR153">
        <v>1.3946042724427881</v>
      </c>
      <c r="AS153">
        <v>0</v>
      </c>
      <c r="AT153">
        <v>0</v>
      </c>
      <c r="AU153">
        <v>0</v>
      </c>
      <c r="AV153">
        <v>0.58264800000000005</v>
      </c>
      <c r="AW153">
        <v>418.98639700000041</v>
      </c>
      <c r="AX153">
        <v>0.58264800000000005</v>
      </c>
      <c r="AY153">
        <v>0</v>
      </c>
      <c r="AZ153">
        <v>14.51468</v>
      </c>
      <c r="BA153">
        <v>21.959447000000001</v>
      </c>
      <c r="BB153">
        <v>367.33976600000028</v>
      </c>
      <c r="BC153">
        <v>0</v>
      </c>
      <c r="BD153">
        <v>0</v>
      </c>
      <c r="BE153">
        <v>0</v>
      </c>
      <c r="BF153">
        <v>0</v>
      </c>
      <c r="BG153">
        <v>15.172504</v>
      </c>
      <c r="BH153">
        <v>171.64431999999999</v>
      </c>
      <c r="BI153">
        <v>0.92586900000000005</v>
      </c>
      <c r="BJ153">
        <v>0</v>
      </c>
      <c r="BK153">
        <v>0</v>
      </c>
      <c r="BL153">
        <v>3.743827</v>
      </c>
      <c r="BM153">
        <v>3.7098490000000002</v>
      </c>
      <c r="BN153">
        <v>1.9960659999999999</v>
      </c>
      <c r="BO153">
        <v>33.514512000000003</v>
      </c>
      <c r="BP153">
        <v>100.48240800000001</v>
      </c>
      <c r="BQ153">
        <v>30.602364000000001</v>
      </c>
      <c r="BR153">
        <v>72.949829999999992</v>
      </c>
    </row>
    <row r="154">
      <c r="A154" t="s">
        <v>515</v>
      </c>
      <c r="B154">
        <v>2011</v>
      </c>
      <c r="C154" t="s">
        <v>520</v>
      </c>
      <c r="D154">
        <v>154</v>
      </c>
      <c r="E154" t="s">
        <v>62</v>
      </c>
      <c r="F154" t="s">
        <v>258</v>
      </c>
      <c r="G154" t="s">
        <v>182</v>
      </c>
      <c r="H154">
        <v>0.030110844544937398</v>
      </c>
      <c r="I154">
        <v>0</v>
      </c>
      <c r="J154">
        <v>0.016657702487449799</v>
      </c>
      <c r="K154">
        <v>0.0137263907896514</v>
      </c>
      <c r="L154">
        <v>2.8845618375395001</v>
      </c>
      <c r="M154">
        <v>0.074535385988310804</v>
      </c>
      <c r="N154">
        <v>0.091600163065857207</v>
      </c>
      <c r="O154">
        <v>0.40377224242813259</v>
      </c>
      <c r="P154">
        <v>1.857492972941259</v>
      </c>
      <c r="Q154">
        <v>10.11955364167215</v>
      </c>
      <c r="R154">
        <v>0.036775641214858198</v>
      </c>
      <c r="S154">
        <v>0</v>
      </c>
      <c r="T154">
        <v>0.020374352963510301</v>
      </c>
      <c r="U154">
        <v>0.00025083991644660002</v>
      </c>
      <c r="V154">
        <v>0.76780189710626856</v>
      </c>
      <c r="W154" t="s">
        <v>336</v>
      </c>
      <c r="X154" t="s">
        <v>149</v>
      </c>
      <c r="Y154" t="s">
        <v>150</v>
      </c>
      <c r="Z154" t="s">
        <v>337</v>
      </c>
      <c r="AA154" t="s">
        <v>152</v>
      </c>
      <c r="AB154" t="s">
        <v>153</v>
      </c>
      <c r="AC154" t="s">
        <v>154</v>
      </c>
      <c r="AD154" t="s">
        <v>155</v>
      </c>
      <c r="AE154" t="s">
        <v>156</v>
      </c>
      <c r="AF154" t="s">
        <v>157</v>
      </c>
      <c r="AG154" t="s">
        <v>158</v>
      </c>
      <c r="AH154">
        <v>3.5886046112408381</v>
      </c>
      <c r="AI154">
        <v>0.15583956254636719</v>
      </c>
      <c r="AJ154">
        <v>0</v>
      </c>
      <c r="AK154">
        <v>0.20123120531891381</v>
      </c>
      <c r="AL154">
        <v>5.3532716722160956</v>
      </c>
      <c r="AM154">
        <v>0.46068823441598</v>
      </c>
      <c r="AN154">
        <v>1.394805775290108</v>
      </c>
      <c r="AO154">
        <v>0.32110398059285489</v>
      </c>
      <c r="AP154">
        <v>0.48310598080696548</v>
      </c>
      <c r="AQ154">
        <v>0.38079008663634922</v>
      </c>
      <c r="AR154">
        <v>2.9743030919813851</v>
      </c>
      <c r="AS154">
        <v>4.8044849999999997</v>
      </c>
      <c r="AT154">
        <v>0</v>
      </c>
      <c r="AU154">
        <v>2.657848</v>
      </c>
      <c r="AV154">
        <v>2.1864430000000001</v>
      </c>
      <c r="AW154">
        <v>460.03172599999999</v>
      </c>
      <c r="AX154">
        <v>2.15367</v>
      </c>
      <c r="AY154">
        <v>2.6381269999999999</v>
      </c>
      <c r="AZ154">
        <v>11.686764</v>
      </c>
      <c r="BA154">
        <v>53.754331999999998</v>
      </c>
      <c r="BB154">
        <v>291.8262220000002</v>
      </c>
      <c r="BC154">
        <v>4.8044849999999997</v>
      </c>
      <c r="BD154">
        <v>0</v>
      </c>
      <c r="BE154">
        <v>2.657848</v>
      </c>
      <c r="BF154">
        <v>0.032772999999999997</v>
      </c>
      <c r="BG154">
        <v>100.12628100000001</v>
      </c>
      <c r="BH154">
        <v>106.44772399999999</v>
      </c>
      <c r="BI154">
        <v>1.0549280000000001</v>
      </c>
      <c r="BJ154">
        <v>0</v>
      </c>
      <c r="BK154">
        <v>1.68404</v>
      </c>
      <c r="BL154">
        <v>15.927676999999999</v>
      </c>
      <c r="BM154">
        <v>1.3465149999999999</v>
      </c>
      <c r="BN154">
        <v>3.0360520000000002</v>
      </c>
      <c r="BO154">
        <v>98.313266999999996</v>
      </c>
      <c r="BP154">
        <v>79.226514000000009</v>
      </c>
      <c r="BQ154">
        <v>7.0620839999999996</v>
      </c>
      <c r="BR154">
        <v>155.58170100000001</v>
      </c>
    </row>
    <row r="155">
      <c r="A155" t="s">
        <v>515</v>
      </c>
      <c r="B155">
        <v>2011</v>
      </c>
      <c r="C155" t="s">
        <v>520</v>
      </c>
      <c r="D155">
        <v>155</v>
      </c>
      <c r="E155" t="s">
        <v>62</v>
      </c>
      <c r="F155" t="s">
        <v>259</v>
      </c>
      <c r="G155" t="s">
        <v>182</v>
      </c>
      <c r="H155">
        <v>0.65920515591260886</v>
      </c>
      <c r="I155">
        <v>1.175321547912143</v>
      </c>
      <c r="J155">
        <v>0.72775520978507346</v>
      </c>
      <c r="K155">
        <v>1.795687571501827</v>
      </c>
      <c r="L155">
        <v>2.9538795365942092</v>
      </c>
      <c r="M155">
        <v>1.077423199155932</v>
      </c>
      <c r="N155">
        <v>1.6730650114022809</v>
      </c>
      <c r="O155">
        <v>3.4753835438707021</v>
      </c>
      <c r="P155">
        <v>2.688306361395068</v>
      </c>
      <c r="Q155">
        <v>5.6032295819348672</v>
      </c>
      <c r="R155">
        <v>0.39563550465078628</v>
      </c>
      <c r="S155">
        <v>0.83206479489412555</v>
      </c>
      <c r="T155">
        <v>1.393281128043877</v>
      </c>
      <c r="U155">
        <v>1.339350040254113</v>
      </c>
      <c r="V155">
        <v>1.7583048356591811</v>
      </c>
      <c r="W155" t="s">
        <v>336</v>
      </c>
      <c r="X155" t="s">
        <v>149</v>
      </c>
      <c r="Y155" t="s">
        <v>150</v>
      </c>
      <c r="Z155" t="s">
        <v>337</v>
      </c>
      <c r="AA155" t="s">
        <v>152</v>
      </c>
      <c r="AB155" t="s">
        <v>153</v>
      </c>
      <c r="AC155" t="s">
        <v>154</v>
      </c>
      <c r="AD155" t="s">
        <v>155</v>
      </c>
      <c r="AE155" t="s">
        <v>156</v>
      </c>
      <c r="AF155" t="s">
        <v>157</v>
      </c>
      <c r="AG155" t="s">
        <v>158</v>
      </c>
      <c r="AH155">
        <v>2.3993904227105638</v>
      </c>
      <c r="AI155">
        <v>1.7321210295416889</v>
      </c>
      <c r="AJ155">
        <v>1.95545831944179</v>
      </c>
      <c r="AK155">
        <v>1.7890765470425349</v>
      </c>
      <c r="AL155">
        <v>2.6272859585622532</v>
      </c>
      <c r="AM155">
        <v>1.856127288318429</v>
      </c>
      <c r="AN155">
        <v>0.51690864769455169</v>
      </c>
      <c r="AO155">
        <v>1.0179425178324411</v>
      </c>
      <c r="AP155">
        <v>0.32528592875006851</v>
      </c>
      <c r="AQ155">
        <v>2.3399819789325749</v>
      </c>
      <c r="AR155">
        <v>4.7289761579222667</v>
      </c>
      <c r="AS155">
        <v>105.182745</v>
      </c>
      <c r="AT155">
        <v>187.400499</v>
      </c>
      <c r="AU155">
        <v>116.118218</v>
      </c>
      <c r="AV155">
        <v>286.03065299999997</v>
      </c>
      <c r="AW155">
        <v>471.08655599999992</v>
      </c>
      <c r="AX155">
        <v>31.131710000000002</v>
      </c>
      <c r="AY155">
        <v>48.185045000000002</v>
      </c>
      <c r="AZ155">
        <v>100.591331</v>
      </c>
      <c r="BA155">
        <v>77.797394000000025</v>
      </c>
      <c r="BB155">
        <v>161.5851230000001</v>
      </c>
      <c r="BC155">
        <v>51.687061999999997</v>
      </c>
      <c r="BD155">
        <v>108.802179</v>
      </c>
      <c r="BE155">
        <v>181.754457</v>
      </c>
      <c r="BF155">
        <v>174.99016700000001</v>
      </c>
      <c r="BG155">
        <v>229.2942030000001</v>
      </c>
      <c r="BH155">
        <v>71.172413000000006</v>
      </c>
      <c r="BI155">
        <v>11.725282999999999</v>
      </c>
      <c r="BJ155">
        <v>397.80706500000002</v>
      </c>
      <c r="BK155">
        <v>14.972213</v>
      </c>
      <c r="BL155">
        <v>7.8170070000000011</v>
      </c>
      <c r="BM155">
        <v>5.4251510000000014</v>
      </c>
      <c r="BN155">
        <v>1.1251469999999999</v>
      </c>
      <c r="BO155">
        <v>311.66619099999991</v>
      </c>
      <c r="BP155">
        <v>53.344962000000002</v>
      </c>
      <c r="BQ155">
        <v>43.397004999999993</v>
      </c>
      <c r="BR155">
        <v>247.36623399999999</v>
      </c>
    </row>
    <row r="156">
      <c r="A156" t="s">
        <v>515</v>
      </c>
      <c r="B156">
        <v>2011</v>
      </c>
      <c r="C156" t="s">
        <v>520</v>
      </c>
      <c r="D156">
        <v>156</v>
      </c>
      <c r="E156" t="s">
        <v>62</v>
      </c>
      <c r="F156" t="s">
        <v>260</v>
      </c>
      <c r="G156" t="s">
        <v>182</v>
      </c>
      <c r="H156">
        <v>0.068179387499598898</v>
      </c>
      <c r="I156">
        <v>0</v>
      </c>
      <c r="J156">
        <v>0</v>
      </c>
      <c r="K156">
        <v>0</v>
      </c>
      <c r="L156">
        <v>0.0963712673977353</v>
      </c>
      <c r="M156">
        <v>0</v>
      </c>
      <c r="N156">
        <v>0</v>
      </c>
      <c r="O156">
        <v>0.066038599913328999</v>
      </c>
      <c r="P156">
        <v>0.0041128318481460004</v>
      </c>
      <c r="Q156">
        <v>0.46254861657509638</v>
      </c>
      <c r="R156">
        <v>0.083270354280235701</v>
      </c>
      <c r="S156">
        <v>0</v>
      </c>
      <c r="T156">
        <v>0</v>
      </c>
      <c r="U156">
        <v>0</v>
      </c>
      <c r="V156">
        <v>0</v>
      </c>
      <c r="W156" t="s">
        <v>336</v>
      </c>
      <c r="X156" t="s">
        <v>149</v>
      </c>
      <c r="Y156" t="s">
        <v>150</v>
      </c>
      <c r="Z156" t="s">
        <v>337</v>
      </c>
      <c r="AA156" t="s">
        <v>152</v>
      </c>
      <c r="AB156" t="s">
        <v>153</v>
      </c>
      <c r="AC156" t="s">
        <v>154</v>
      </c>
      <c r="AD156" t="s">
        <v>155</v>
      </c>
      <c r="AE156" t="s">
        <v>156</v>
      </c>
      <c r="AF156" t="s">
        <v>157</v>
      </c>
      <c r="AG156" t="s">
        <v>158</v>
      </c>
      <c r="AH156">
        <v>0.41385307012108358</v>
      </c>
      <c r="AI156">
        <v>0</v>
      </c>
      <c r="AJ156">
        <v>0</v>
      </c>
      <c r="AK156">
        <v>0</v>
      </c>
      <c r="AL156">
        <v>0</v>
      </c>
      <c r="AM156">
        <v>0.026934137804750499</v>
      </c>
      <c r="AN156">
        <v>0.50682863802553413</v>
      </c>
      <c r="AO156">
        <v>0.035531256159715398</v>
      </c>
      <c r="AP156">
        <v>0</v>
      </c>
      <c r="AQ156">
        <v>0</v>
      </c>
      <c r="AR156">
        <v>0.036541164101740201</v>
      </c>
      <c r="AS156">
        <v>10.8787</v>
      </c>
      <c r="AT156">
        <v>0</v>
      </c>
      <c r="AU156">
        <v>0</v>
      </c>
      <c r="AV156">
        <v>0</v>
      </c>
      <c r="AW156">
        <v>15.369350000000001</v>
      </c>
      <c r="AX156">
        <v>0</v>
      </c>
      <c r="AY156">
        <v>0</v>
      </c>
      <c r="AZ156">
        <v>1.9114180000000001</v>
      </c>
      <c r="BA156">
        <v>0.119022</v>
      </c>
      <c r="BB156">
        <v>13.33891</v>
      </c>
      <c r="BC156">
        <v>10.8787</v>
      </c>
      <c r="BD156">
        <v>0</v>
      </c>
      <c r="BE156">
        <v>0</v>
      </c>
      <c r="BF156">
        <v>0</v>
      </c>
      <c r="BG156">
        <v>0</v>
      </c>
      <c r="BH156">
        <v>12.276002</v>
      </c>
      <c r="BI156">
        <v>0</v>
      </c>
      <c r="BJ156">
        <v>0</v>
      </c>
      <c r="BK156">
        <v>0</v>
      </c>
      <c r="BL156">
        <v>0</v>
      </c>
      <c r="BM156">
        <v>0.078724000000000002</v>
      </c>
      <c r="BN156">
        <v>1.1032059999999999</v>
      </c>
      <c r="BO156">
        <v>10.8787</v>
      </c>
      <c r="BP156">
        <v>0</v>
      </c>
      <c r="BQ156">
        <v>0</v>
      </c>
      <c r="BR156">
        <v>1.9114180000000001</v>
      </c>
    </row>
    <row r="157">
      <c r="A157" t="s">
        <v>515</v>
      </c>
      <c r="B157">
        <v>2011</v>
      </c>
      <c r="C157" t="s">
        <v>520</v>
      </c>
      <c r="D157">
        <v>157</v>
      </c>
      <c r="E157" t="s">
        <v>62</v>
      </c>
      <c r="F157" t="s">
        <v>261</v>
      </c>
      <c r="G157" t="s">
        <v>182</v>
      </c>
      <c r="H157">
        <v>0.053549037420266003</v>
      </c>
      <c r="I157">
        <v>0.0063687143452787996</v>
      </c>
      <c r="J157">
        <v>0.021373969563007099</v>
      </c>
      <c r="K157">
        <v>0.092151596712728198</v>
      </c>
      <c r="L157">
        <v>0.050689342214389997</v>
      </c>
      <c r="M157">
        <v>0</v>
      </c>
      <c r="N157">
        <v>0</v>
      </c>
      <c r="O157">
        <v>0.0066800140727158999</v>
      </c>
      <c r="P157">
        <v>0.14196177465343091</v>
      </c>
      <c r="Q157">
        <v>0.13115968513045281</v>
      </c>
      <c r="R157">
        <v>0.065401692225196095</v>
      </c>
      <c r="S157">
        <v>0.0025308564009316999</v>
      </c>
      <c r="T157">
        <v>0.0052474088380546</v>
      </c>
      <c r="U157">
        <v>0.039545368615094001</v>
      </c>
      <c r="V157">
        <v>0.099092054075779701</v>
      </c>
      <c r="W157" t="s">
        <v>336</v>
      </c>
      <c r="X157" t="s">
        <v>149</v>
      </c>
      <c r="Y157" t="s">
        <v>150</v>
      </c>
      <c r="Z157" t="s">
        <v>337</v>
      </c>
      <c r="AA157" t="s">
        <v>152</v>
      </c>
      <c r="AB157" t="s">
        <v>153</v>
      </c>
      <c r="AC157" t="s">
        <v>154</v>
      </c>
      <c r="AD157" t="s">
        <v>155</v>
      </c>
      <c r="AE157" t="s">
        <v>156</v>
      </c>
      <c r="AF157" t="s">
        <v>157</v>
      </c>
      <c r="AG157" t="s">
        <v>158</v>
      </c>
      <c r="AH157">
        <v>0.20715207078781769</v>
      </c>
      <c r="AI157">
        <v>0.016900809185311401</v>
      </c>
      <c r="AJ157">
        <v>0.063520485245547001</v>
      </c>
      <c r="AK157">
        <v>0.1182802715997998</v>
      </c>
      <c r="AL157">
        <v>0</v>
      </c>
      <c r="AM157">
        <v>0.1793755962471878</v>
      </c>
      <c r="AN157">
        <v>0.29479422653284748</v>
      </c>
      <c r="AO157">
        <v>0</v>
      </c>
      <c r="AP157">
        <v>0.052101165727187003</v>
      </c>
      <c r="AQ157">
        <v>0.31550153966180872</v>
      </c>
      <c r="AR157">
        <v>0</v>
      </c>
      <c r="AS157">
        <v>8.5442820000000008</v>
      </c>
      <c r="AT157">
        <v>1.0154669999999999</v>
      </c>
      <c r="AU157">
        <v>3.4103599999999998</v>
      </c>
      <c r="AV157">
        <v>14.678601</v>
      </c>
      <c r="AW157">
        <v>8.0839680000000005</v>
      </c>
      <c r="AX157">
        <v>0</v>
      </c>
      <c r="AY157">
        <v>0</v>
      </c>
      <c r="AZ157">
        <v>0.19334599999999999</v>
      </c>
      <c r="BA157">
        <v>4.1082580000000002</v>
      </c>
      <c r="BB157">
        <v>3.7823639999999998</v>
      </c>
      <c r="BC157">
        <v>8.5442820000000008</v>
      </c>
      <c r="BD157">
        <v>0.33093899999999998</v>
      </c>
      <c r="BE157">
        <v>0.68452800000000003</v>
      </c>
      <c r="BF157">
        <v>5.1667229999999993</v>
      </c>
      <c r="BG157">
        <v>12.922238</v>
      </c>
      <c r="BH157">
        <v>6.1446909999999999</v>
      </c>
      <c r="BI157">
        <v>0.11440699999999999</v>
      </c>
      <c r="BJ157">
        <v>12.922238</v>
      </c>
      <c r="BK157">
        <v>0.98985000000000001</v>
      </c>
      <c r="BL157">
        <v>0</v>
      </c>
      <c r="BM157">
        <v>0.524285</v>
      </c>
      <c r="BN157">
        <v>0.64167399999999997</v>
      </c>
      <c r="BO157">
        <v>0</v>
      </c>
      <c r="BP157">
        <v>8.5442820000000008</v>
      </c>
      <c r="BQ157">
        <v>5.8512510000000004</v>
      </c>
      <c r="BR157">
        <v>0</v>
      </c>
    </row>
    <row r="158">
      <c r="A158" t="s">
        <v>515</v>
      </c>
      <c r="B158">
        <v>2011</v>
      </c>
      <c r="C158" t="s">
        <v>520</v>
      </c>
      <c r="D158">
        <v>158</v>
      </c>
      <c r="E158" t="s">
        <v>62</v>
      </c>
      <c r="F158" t="s">
        <v>342</v>
      </c>
      <c r="G158" t="s">
        <v>182</v>
      </c>
      <c r="H158">
        <v>0.98452755905885148</v>
      </c>
      <c r="I158">
        <v>1.4611965422480819</v>
      </c>
      <c r="J158">
        <v>1.2822163529448709</v>
      </c>
      <c r="K158">
        <v>1.512915501241747</v>
      </c>
      <c r="L158">
        <v>2.835812837602592</v>
      </c>
      <c r="M158">
        <v>3.1750345734177299</v>
      </c>
      <c r="N158">
        <v>2.4860322526293279</v>
      </c>
      <c r="O158">
        <v>3.5497754263058261</v>
      </c>
      <c r="P158">
        <v>4.4618621731739223</v>
      </c>
      <c r="Q158">
        <v>3.4072801712534102</v>
      </c>
      <c r="R158">
        <v>0.84600788536644289</v>
      </c>
      <c r="S158">
        <v>1.2441151499355481</v>
      </c>
      <c r="T158">
        <v>1.6239565545658809</v>
      </c>
      <c r="U158">
        <v>1.048514195482906</v>
      </c>
      <c r="V158">
        <v>1.3219734195715029</v>
      </c>
      <c r="W158" t="s">
        <v>336</v>
      </c>
      <c r="X158" t="s">
        <v>149</v>
      </c>
      <c r="Y158" t="s">
        <v>150</v>
      </c>
      <c r="Z158" t="s">
        <v>337</v>
      </c>
      <c r="AA158" t="s">
        <v>152</v>
      </c>
      <c r="AB158" t="s">
        <v>153</v>
      </c>
      <c r="AC158" t="s">
        <v>154</v>
      </c>
      <c r="AD158" t="s">
        <v>155</v>
      </c>
      <c r="AE158" t="s">
        <v>156</v>
      </c>
      <c r="AF158" t="s">
        <v>157</v>
      </c>
      <c r="AG158" t="s">
        <v>158</v>
      </c>
      <c r="AH158">
        <v>3.8173150994298668</v>
      </c>
      <c r="AI158">
        <v>2.3227861920594348</v>
      </c>
      <c r="AJ158">
        <v>2.5347512604888771</v>
      </c>
      <c r="AK158">
        <v>2.3923791814882658</v>
      </c>
      <c r="AL158">
        <v>3.6348779578534862</v>
      </c>
      <c r="AM158">
        <v>5.8511420710455742</v>
      </c>
      <c r="AN158">
        <v>3.9619482368509802</v>
      </c>
      <c r="AO158">
        <v>1.1049025065863609</v>
      </c>
      <c r="AP158">
        <v>0.51962970482799187</v>
      </c>
      <c r="AQ158">
        <v>4.1220696026543022</v>
      </c>
      <c r="AR158">
        <v>1.658968961099383</v>
      </c>
      <c r="AS158">
        <v>157.091173</v>
      </c>
      <c r="AT158">
        <v>232.98216699999989</v>
      </c>
      <c r="AU158">
        <v>204.586207</v>
      </c>
      <c r="AV158">
        <v>240.98858599999991</v>
      </c>
      <c r="AW158">
        <v>452.25720500000011</v>
      </c>
      <c r="AX158">
        <v>91.741347000000019</v>
      </c>
      <c r="AY158">
        <v>71.598877000000002</v>
      </c>
      <c r="AZ158">
        <v>102.74452599999999</v>
      </c>
      <c r="BA158">
        <v>129.12265300000001</v>
      </c>
      <c r="BB158">
        <v>98.258652000000012</v>
      </c>
      <c r="BC158">
        <v>110.525121</v>
      </c>
      <c r="BD158">
        <v>162.68257000000011</v>
      </c>
      <c r="BE158">
        <v>211.84622100000001</v>
      </c>
      <c r="BF158">
        <v>136.99157700000001</v>
      </c>
      <c r="BG158">
        <v>172.39379400000001</v>
      </c>
      <c r="BH158">
        <v>113.23189600000001</v>
      </c>
      <c r="BI158">
        <v>15.723685</v>
      </c>
      <c r="BJ158">
        <v>515.65505099999996</v>
      </c>
      <c r="BK158">
        <v>20.021061</v>
      </c>
      <c r="BL158">
        <v>10.814912</v>
      </c>
      <c r="BM158">
        <v>17.101914000000001</v>
      </c>
      <c r="BN158">
        <v>8.6239110000000014</v>
      </c>
      <c r="BO158">
        <v>338.29096399999997</v>
      </c>
      <c r="BP158">
        <v>85.216188000000002</v>
      </c>
      <c r="BQ158">
        <v>76.447373000000013</v>
      </c>
      <c r="BR158">
        <v>86.778383000000034</v>
      </c>
    </row>
    <row r="159">
      <c r="A159" t="s">
        <v>515</v>
      </c>
      <c r="B159">
        <v>2011</v>
      </c>
      <c r="C159" t="s">
        <v>520</v>
      </c>
      <c r="D159">
        <v>159</v>
      </c>
      <c r="E159" t="s">
        <v>62</v>
      </c>
      <c r="F159" t="s">
        <v>263</v>
      </c>
      <c r="G159" t="s">
        <v>182</v>
      </c>
      <c r="H159">
        <v>1.2871779014085529</v>
      </c>
      <c r="I159">
        <v>1.2161476192206659</v>
      </c>
      <c r="J159">
        <v>1.4434541911081029</v>
      </c>
      <c r="K159">
        <v>2.2592558125689521</v>
      </c>
      <c r="L159">
        <v>28.68596231731172</v>
      </c>
      <c r="M159">
        <v>7.5881926274813774</v>
      </c>
      <c r="N159">
        <v>13.613227500109121</v>
      </c>
      <c r="O159">
        <v>30.470179831357509</v>
      </c>
      <c r="P159">
        <v>45.168256534199891</v>
      </c>
      <c r="Q159">
        <v>51.268280627059191</v>
      </c>
      <c r="R159">
        <v>1.1435743245446921</v>
      </c>
      <c r="S159">
        <v>0.92845571252640913</v>
      </c>
      <c r="T159">
        <v>1.303919647741326</v>
      </c>
      <c r="U159">
        <v>1.4197392316784669</v>
      </c>
      <c r="V159">
        <v>5.0540635511153367</v>
      </c>
      <c r="W159" t="s">
        <v>336</v>
      </c>
      <c r="X159" t="s">
        <v>149</v>
      </c>
      <c r="Y159" t="s">
        <v>150</v>
      </c>
      <c r="Z159" t="s">
        <v>337</v>
      </c>
      <c r="AA159" t="s">
        <v>152</v>
      </c>
      <c r="AB159" t="s">
        <v>153</v>
      </c>
      <c r="AC159" t="s">
        <v>154</v>
      </c>
      <c r="AD159" t="s">
        <v>155</v>
      </c>
      <c r="AE159" t="s">
        <v>156</v>
      </c>
      <c r="AF159" t="s">
        <v>157</v>
      </c>
      <c r="AG159" t="s">
        <v>158</v>
      </c>
      <c r="AH159">
        <v>55.066272437901723</v>
      </c>
      <c r="AI159">
        <v>9.4125709819176571</v>
      </c>
      <c r="AJ159">
        <v>3.5704410998953868</v>
      </c>
      <c r="AK159">
        <v>2.514387399659133</v>
      </c>
      <c r="AL159">
        <v>39.979749716702329</v>
      </c>
      <c r="AM159">
        <v>6.3494629658153947</v>
      </c>
      <c r="AN159">
        <v>27.56865094849163</v>
      </c>
      <c r="AO159">
        <v>4.8230057607936123</v>
      </c>
      <c r="AP159">
        <v>4.1804673827521182</v>
      </c>
      <c r="AQ159">
        <v>23.23309551289211</v>
      </c>
      <c r="AR159">
        <v>6.2927791663632267</v>
      </c>
      <c r="AS159">
        <v>205.38204800000011</v>
      </c>
      <c r="AT159">
        <v>193.9100589999999</v>
      </c>
      <c r="AU159">
        <v>230.31278400000011</v>
      </c>
      <c r="AV159">
        <v>359.87129700000008</v>
      </c>
      <c r="AW159">
        <v>4574.8552119999986</v>
      </c>
      <c r="AX159">
        <v>219.25777400000001</v>
      </c>
      <c r="AY159">
        <v>392.06723899999992</v>
      </c>
      <c r="AZ159">
        <v>881.92739200000074</v>
      </c>
      <c r="BA159">
        <v>1307.1325130000009</v>
      </c>
      <c r="BB159">
        <v>1478.4672499999981</v>
      </c>
      <c r="BC159">
        <v>149.40013300000001</v>
      </c>
      <c r="BD159">
        <v>121.40641599999999</v>
      </c>
      <c r="BE159">
        <v>170.09719200000001</v>
      </c>
      <c r="BF159">
        <v>185.49325999999999</v>
      </c>
      <c r="BG159">
        <v>659.08223100000009</v>
      </c>
      <c r="BH159">
        <v>1633.4146569999989</v>
      </c>
      <c r="BI159">
        <v>63.716713000000027</v>
      </c>
      <c r="BJ159">
        <v>726.34976699999993</v>
      </c>
      <c r="BK159">
        <v>21.042109</v>
      </c>
      <c r="BL159">
        <v>118.9524049999999</v>
      </c>
      <c r="BM159">
        <v>18.558423000000001</v>
      </c>
      <c r="BN159">
        <v>60.008252999999968</v>
      </c>
      <c r="BO159">
        <v>1476.6726100000001</v>
      </c>
      <c r="BP159">
        <v>685.57184300000017</v>
      </c>
      <c r="BQ159">
        <v>430.87800299999998</v>
      </c>
      <c r="BR159">
        <v>329.16661700000031</v>
      </c>
    </row>
    <row r="160">
      <c r="A160" t="s">
        <v>515</v>
      </c>
      <c r="B160">
        <v>2011</v>
      </c>
      <c r="C160" t="s">
        <v>520</v>
      </c>
      <c r="D160">
        <v>160</v>
      </c>
      <c r="E160" t="s">
        <v>62</v>
      </c>
      <c r="F160" t="s">
        <v>343</v>
      </c>
      <c r="G160" t="s">
        <v>182</v>
      </c>
      <c r="H160">
        <v>42.656009221443483</v>
      </c>
      <c r="I160">
        <v>46.131943715440862</v>
      </c>
      <c r="J160">
        <v>48.31451337114953</v>
      </c>
      <c r="K160">
        <v>51.170245060425948</v>
      </c>
      <c r="L160">
        <v>41.343680527934652</v>
      </c>
      <c r="M160">
        <v>41.169195059707612</v>
      </c>
      <c r="N160">
        <v>49.912456942014167</v>
      </c>
      <c r="O160">
        <v>44.483395822498522</v>
      </c>
      <c r="P160">
        <v>39.542181081039992</v>
      </c>
      <c r="Q160">
        <v>14.39671147470786</v>
      </c>
      <c r="R160">
        <v>42.522538672328523</v>
      </c>
      <c r="S160">
        <v>46.061803685991187</v>
      </c>
      <c r="T160">
        <v>46.994225711921906</v>
      </c>
      <c r="U160">
        <v>49.086585115848472</v>
      </c>
      <c r="V160">
        <v>53.822014786598182</v>
      </c>
      <c r="W160" t="s">
        <v>336</v>
      </c>
      <c r="X160" t="s">
        <v>149</v>
      </c>
      <c r="Y160" t="s">
        <v>150</v>
      </c>
      <c r="Z160" t="s">
        <v>337</v>
      </c>
      <c r="AA160" t="s">
        <v>152</v>
      </c>
      <c r="AB160" t="s">
        <v>153</v>
      </c>
      <c r="AC160" t="s">
        <v>154</v>
      </c>
      <c r="AD160" t="s">
        <v>155</v>
      </c>
      <c r="AE160" t="s">
        <v>156</v>
      </c>
      <c r="AF160" t="s">
        <v>157</v>
      </c>
      <c r="AG160" t="s">
        <v>158</v>
      </c>
      <c r="AH160">
        <v>19.23890212507726</v>
      </c>
      <c r="AI160">
        <v>5.377334714456631</v>
      </c>
      <c r="AJ160">
        <v>40.760761197324747</v>
      </c>
      <c r="AK160">
        <v>45.018734293741403</v>
      </c>
      <c r="AL160">
        <v>8.836415515338123</v>
      </c>
      <c r="AM160">
        <v>24.097788410108791</v>
      </c>
      <c r="AN160">
        <v>24.26639227748046</v>
      </c>
      <c r="AO160">
        <v>46.609005636708943</v>
      </c>
      <c r="AP160">
        <v>66.961094348754273</v>
      </c>
      <c r="AQ160">
        <v>8.405756469100421</v>
      </c>
      <c r="AR160">
        <v>34.065747105187107</v>
      </c>
      <c r="AS160">
        <v>6806.1909110000024</v>
      </c>
      <c r="AT160">
        <v>7355.5609419999946</v>
      </c>
      <c r="AU160">
        <v>7708.9042040000013</v>
      </c>
      <c r="AV160">
        <v>8150.7823750000052</v>
      </c>
      <c r="AW160">
        <v>6593.516028999994</v>
      </c>
      <c r="AX160">
        <v>1189.567333</v>
      </c>
      <c r="AY160">
        <v>1437.5018110000001</v>
      </c>
      <c r="AZ160">
        <v>1287.525229000003</v>
      </c>
      <c r="BA160">
        <v>1144.318477</v>
      </c>
      <c r="BB160">
        <v>415.17027999999999</v>
      </c>
      <c r="BC160">
        <v>5555.2776910000039</v>
      </c>
      <c r="BD160">
        <v>6023.1181999999972</v>
      </c>
      <c r="BE160">
        <v>6130.428242</v>
      </c>
      <c r="BF160">
        <v>6413.3120310000013</v>
      </c>
      <c r="BG160">
        <v>7018.7351670000025</v>
      </c>
      <c r="BH160">
        <v>570.67789999999991</v>
      </c>
      <c r="BI160">
        <v>36.40090399999999</v>
      </c>
      <c r="BJ160">
        <v>8292.1321399999961</v>
      </c>
      <c r="BK160">
        <v>376.74747900000051</v>
      </c>
      <c r="BL160">
        <v>26.291132000000001</v>
      </c>
      <c r="BM160">
        <v>70.433822999999975</v>
      </c>
      <c r="BN160">
        <v>52.820278000000059</v>
      </c>
      <c r="BO160">
        <v>14270.40426999999</v>
      </c>
      <c r="BP160">
        <v>10981.22211200001</v>
      </c>
      <c r="BQ160">
        <v>155.892079</v>
      </c>
      <c r="BR160">
        <v>1781.9323440000001</v>
      </c>
    </row>
    <row r="161">
      <c r="A161" t="s">
        <v>515</v>
      </c>
      <c r="B161">
        <v>2011</v>
      </c>
      <c r="C161" t="s">
        <v>520</v>
      </c>
      <c r="D161">
        <v>161</v>
      </c>
      <c r="E161" t="s">
        <v>62</v>
      </c>
      <c r="F161" t="s">
        <v>344</v>
      </c>
      <c r="G161" t="s">
        <v>182</v>
      </c>
      <c r="H161">
        <v>51.368705694529652</v>
      </c>
      <c r="I161">
        <v>46.492198020905903</v>
      </c>
      <c r="J161">
        <v>42.841028004231433</v>
      </c>
      <c r="K161">
        <v>36.682289987601521</v>
      </c>
      <c r="L161">
        <v>13.539863083099069</v>
      </c>
      <c r="M161">
        <v>40.415919719083213</v>
      </c>
      <c r="N161">
        <v>24.406106094722901</v>
      </c>
      <c r="O161">
        <v>12.79542295383238</v>
      </c>
      <c r="P161">
        <v>2.773445111354969</v>
      </c>
      <c r="Q161">
        <v>0.30661961359724138</v>
      </c>
      <c r="R161">
        <v>52.061365244029432</v>
      </c>
      <c r="S161">
        <v>47.618820247911778</v>
      </c>
      <c r="T161">
        <v>43.897751748040541</v>
      </c>
      <c r="U161">
        <v>41.535117550568927</v>
      </c>
      <c r="V161">
        <v>30.181198325958679</v>
      </c>
      <c r="W161" t="s">
        <v>336</v>
      </c>
      <c r="X161" t="s">
        <v>149</v>
      </c>
      <c r="Y161" t="s">
        <v>150</v>
      </c>
      <c r="Z161" t="s">
        <v>337</v>
      </c>
      <c r="AA161" t="s">
        <v>152</v>
      </c>
      <c r="AB161" t="s">
        <v>153</v>
      </c>
      <c r="AC161" t="s">
        <v>154</v>
      </c>
      <c r="AD161" t="s">
        <v>155</v>
      </c>
      <c r="AE161" t="s">
        <v>156</v>
      </c>
      <c r="AF161" t="s">
        <v>157</v>
      </c>
      <c r="AG161" t="s">
        <v>158</v>
      </c>
      <c r="AH161">
        <v>5.6979300964405892</v>
      </c>
      <c r="AI161">
        <v>79.606679006801997</v>
      </c>
      <c r="AJ161">
        <v>42.122958795268708</v>
      </c>
      <c r="AK161">
        <v>42.334572254403277</v>
      </c>
      <c r="AL161">
        <v>37.003195021544592</v>
      </c>
      <c r="AM161">
        <v>55.296241319583203</v>
      </c>
      <c r="AN161">
        <v>39.128580706246773</v>
      </c>
      <c r="AO161">
        <v>43.073522483028277</v>
      </c>
      <c r="AP161">
        <v>23.28714041939967</v>
      </c>
      <c r="AQ161">
        <v>57.67081160391038</v>
      </c>
      <c r="AR161">
        <v>45.548412836340489</v>
      </c>
      <c r="AS161">
        <v>8196.3883680000399</v>
      </c>
      <c r="AT161">
        <v>7413.0021050000059</v>
      </c>
      <c r="AU161">
        <v>6835.5729540000066</v>
      </c>
      <c r="AV161">
        <v>5843.0316750000111</v>
      </c>
      <c r="AW161">
        <v>2159.3458330000021</v>
      </c>
      <c r="AX161">
        <v>1167.801745</v>
      </c>
      <c r="AY161">
        <v>702.9071269999987</v>
      </c>
      <c r="AZ161">
        <v>370.35009500000012</v>
      </c>
      <c r="BA161">
        <v>80.261240000000043</v>
      </c>
      <c r="BB161">
        <v>8.842252000000002</v>
      </c>
      <c r="BC161">
        <v>6801.4598830000268</v>
      </c>
      <c r="BD161">
        <v>6226.7162800000106</v>
      </c>
      <c r="BE161">
        <v>5726.4911380000003</v>
      </c>
      <c r="BF161">
        <v>5426.6897660000041</v>
      </c>
      <c r="BG161">
        <v>3935.8214090000019</v>
      </c>
      <c r="BH161">
        <v>169.01602600000001</v>
      </c>
      <c r="BI161">
        <v>538.8831520000009</v>
      </c>
      <c r="BJ161">
        <v>8569.2496950000041</v>
      </c>
      <c r="BK161">
        <v>354.28458000000069</v>
      </c>
      <c r="BL161">
        <v>110.09621300000011</v>
      </c>
      <c r="BM161">
        <v>161.6217059999999</v>
      </c>
      <c r="BN161">
        <v>85.170571999999964</v>
      </c>
      <c r="BO161">
        <v>13187.93591000002</v>
      </c>
      <c r="BP161">
        <v>3818.9528379999988</v>
      </c>
      <c r="BQ161">
        <v>1069.555458999999</v>
      </c>
      <c r="BR161">
        <v>2382.5747840000031</v>
      </c>
    </row>
    <row r="162">
      <c r="A162" t="s">
        <v>515</v>
      </c>
      <c r="B162">
        <v>2011</v>
      </c>
      <c r="C162" t="s">
        <v>520</v>
      </c>
      <c r="D162">
        <v>162</v>
      </c>
      <c r="E162" t="s">
        <v>62</v>
      </c>
      <c r="F162" t="s">
        <v>265</v>
      </c>
      <c r="G162" t="s">
        <v>182</v>
      </c>
      <c r="H162">
        <v>2.6576251356623382</v>
      </c>
      <c r="I162">
        <v>3.5047998621292509</v>
      </c>
      <c r="J162">
        <v>5.2949060693235026</v>
      </c>
      <c r="K162">
        <v>6.1424471294359586</v>
      </c>
      <c r="L162">
        <v>4.6391924091867871</v>
      </c>
      <c r="M162">
        <v>6.3301783352734464</v>
      </c>
      <c r="N162">
        <v>7.4842825532565298</v>
      </c>
      <c r="O162">
        <v>3.7182323864492419</v>
      </c>
      <c r="P162">
        <v>2.1294663928640669</v>
      </c>
      <c r="Q162">
        <v>1.1318888260425619</v>
      </c>
      <c r="R162">
        <v>2.635113565632321</v>
      </c>
      <c r="S162">
        <v>3.2291355956340171</v>
      </c>
      <c r="T162">
        <v>4.7205155237598317</v>
      </c>
      <c r="U162">
        <v>5.4431207626382108</v>
      </c>
      <c r="V162">
        <v>6.534840181764741</v>
      </c>
      <c r="W162" t="s">
        <v>336</v>
      </c>
      <c r="X162" t="s">
        <v>149</v>
      </c>
      <c r="Y162" t="s">
        <v>150</v>
      </c>
      <c r="Z162" t="s">
        <v>337</v>
      </c>
      <c r="AA162" t="s">
        <v>152</v>
      </c>
      <c r="AB162" t="s">
        <v>153</v>
      </c>
      <c r="AC162" t="s">
        <v>154</v>
      </c>
      <c r="AD162" t="s">
        <v>155</v>
      </c>
      <c r="AE162" t="s">
        <v>156</v>
      </c>
      <c r="AF162" t="s">
        <v>157</v>
      </c>
      <c r="AG162" t="s">
        <v>158</v>
      </c>
      <c r="AH162">
        <v>2.672730082432297</v>
      </c>
      <c r="AI162">
        <v>0.92654834051779555</v>
      </c>
      <c r="AJ162">
        <v>8.8234101873393733</v>
      </c>
      <c r="AK162">
        <v>5.4497576886708456</v>
      </c>
      <c r="AL162">
        <v>1.059817705437982</v>
      </c>
      <c r="AM162">
        <v>4.5112487745581342</v>
      </c>
      <c r="AN162">
        <v>1.071634444831465</v>
      </c>
      <c r="AO162">
        <v>2.7790401348477691</v>
      </c>
      <c r="AP162">
        <v>3.3543053423921081</v>
      </c>
      <c r="AQ162">
        <v>1.6547885639233251</v>
      </c>
      <c r="AR162">
        <v>3.2410584571903689</v>
      </c>
      <c r="AS162">
        <v>424.05054699999988</v>
      </c>
      <c r="AT162">
        <v>558.82685399999991</v>
      </c>
      <c r="AU162">
        <v>844.83772700000009</v>
      </c>
      <c r="AV162">
        <v>978.41528299999982</v>
      </c>
      <c r="AW162">
        <v>739.86130700000001</v>
      </c>
      <c r="AX162">
        <v>182.90795700000001</v>
      </c>
      <c r="AY162">
        <v>215.550794</v>
      </c>
      <c r="AZ162">
        <v>107.62033599999999</v>
      </c>
      <c r="BA162">
        <v>61.625020999999997</v>
      </c>
      <c r="BB162">
        <v>32.641246000000002</v>
      </c>
      <c r="BC162">
        <v>344.25949300000002</v>
      </c>
      <c r="BD162">
        <v>422.24715099999997</v>
      </c>
      <c r="BE162">
        <v>615.79441400000007</v>
      </c>
      <c r="BF162">
        <v>711.16032599999983</v>
      </c>
      <c r="BG162">
        <v>852.18498</v>
      </c>
      <c r="BH162">
        <v>79.280406999999997</v>
      </c>
      <c r="BI162">
        <v>6.2721030000000004</v>
      </c>
      <c r="BJ162">
        <v>1794.983239999998</v>
      </c>
      <c r="BK162">
        <v>45.60729000000002</v>
      </c>
      <c r="BL162">
        <v>3.1532930000000001</v>
      </c>
      <c r="BM162">
        <v>13.185629</v>
      </c>
      <c r="BN162">
        <v>2.3326099999999999</v>
      </c>
      <c r="BO162">
        <v>850.86617199999989</v>
      </c>
      <c r="BP162">
        <v>550.08617100000004</v>
      </c>
      <c r="BQ162">
        <v>30.689495999999998</v>
      </c>
      <c r="BR162">
        <v>169.53530699999999</v>
      </c>
    </row>
    <row r="163">
      <c r="A163" t="s">
        <v>515</v>
      </c>
      <c r="B163">
        <v>2011</v>
      </c>
      <c r="C163" t="s">
        <v>520</v>
      </c>
      <c r="D163">
        <v>163</v>
      </c>
      <c r="E163" t="s">
        <v>62</v>
      </c>
      <c r="F163" t="s">
        <v>266</v>
      </c>
      <c r="G163" t="s">
        <v>182</v>
      </c>
      <c r="H163">
        <v>0.056064894234404097</v>
      </c>
      <c r="I163">
        <v>0</v>
      </c>
      <c r="J163">
        <v>0</v>
      </c>
      <c r="K163">
        <v>0.0022202113457984998</v>
      </c>
      <c r="L163">
        <v>0.0273080820175578</v>
      </c>
      <c r="M163">
        <v>0.0019492224944553001</v>
      </c>
      <c r="N163">
        <v>0.034563647134404199</v>
      </c>
      <c r="O163">
        <v>0.1095338020714586</v>
      </c>
      <c r="P163">
        <v>0.0065419949714422996</v>
      </c>
      <c r="Q163">
        <v>0</v>
      </c>
      <c r="R163">
        <v>0</v>
      </c>
      <c r="S163">
        <v>0.0684123432901277</v>
      </c>
      <c r="T163">
        <v>0</v>
      </c>
      <c r="U163">
        <v>0</v>
      </c>
      <c r="V163">
        <v>0.0022800261408550998</v>
      </c>
      <c r="W163" t="s">
        <v>336</v>
      </c>
      <c r="X163" t="s">
        <v>149</v>
      </c>
      <c r="Y163" t="s">
        <v>150</v>
      </c>
      <c r="Z163" t="s">
        <v>337</v>
      </c>
      <c r="AA163" t="s">
        <v>152</v>
      </c>
      <c r="AB163" t="s">
        <v>153</v>
      </c>
      <c r="AC163" t="s">
        <v>154</v>
      </c>
      <c r="AD163" t="s">
        <v>155</v>
      </c>
      <c r="AE163" t="s">
        <v>156</v>
      </c>
      <c r="AF163" t="s">
        <v>157</v>
      </c>
      <c r="AG163" t="s">
        <v>158</v>
      </c>
      <c r="AH163">
        <v>0.1318305545981551</v>
      </c>
      <c r="AI163">
        <v>0</v>
      </c>
      <c r="AJ163">
        <v>0</v>
      </c>
      <c r="AK163">
        <v>0</v>
      </c>
      <c r="AL163">
        <v>0.018929751471137599</v>
      </c>
      <c r="AM163">
        <v>0.10172662966168471</v>
      </c>
      <c r="AN163">
        <v>0.20428271361449801</v>
      </c>
      <c r="AO163">
        <v>0</v>
      </c>
      <c r="AP163">
        <v>0.0545489982025038</v>
      </c>
      <c r="AQ163">
        <v>0</v>
      </c>
      <c r="AR163">
        <v>0</v>
      </c>
      <c r="AS163">
        <v>8.9457120000000003</v>
      </c>
      <c r="AT163">
        <v>0</v>
      </c>
      <c r="AU163">
        <v>0</v>
      </c>
      <c r="AV163">
        <v>0.35365200000000002</v>
      </c>
      <c r="AW163">
        <v>4.3551100000000007</v>
      </c>
      <c r="AX163">
        <v>0.056321999999999997</v>
      </c>
      <c r="AY163">
        <v>0.99544900000000003</v>
      </c>
      <c r="AZ163">
        <v>3.1703410000000001</v>
      </c>
      <c r="BA163">
        <v>0.18931999999999999</v>
      </c>
      <c r="BB163">
        <v>0</v>
      </c>
      <c r="BC163">
        <v>0</v>
      </c>
      <c r="BD163">
        <v>8.9457120000000003</v>
      </c>
      <c r="BE163">
        <v>0</v>
      </c>
      <c r="BF163">
        <v>0</v>
      </c>
      <c r="BG163">
        <v>0.29732999999999998</v>
      </c>
      <c r="BH163">
        <v>3.9104510000000001</v>
      </c>
      <c r="BI163">
        <v>0</v>
      </c>
      <c r="BJ163">
        <v>0</v>
      </c>
      <c r="BK163">
        <v>0</v>
      </c>
      <c r="BL163">
        <v>0.056321999999999997</v>
      </c>
      <c r="BM163">
        <v>0.29732999999999998</v>
      </c>
      <c r="BN163">
        <v>0.44465900000000003</v>
      </c>
      <c r="BO163">
        <v>0</v>
      </c>
      <c r="BP163">
        <v>8.9457120000000003</v>
      </c>
      <c r="BQ163">
        <v>0</v>
      </c>
      <c r="BR163">
        <v>0</v>
      </c>
    </row>
    <row r="164">
      <c r="A164" t="s">
        <v>515</v>
      </c>
      <c r="B164">
        <v>2011</v>
      </c>
      <c r="C164" t="s">
        <v>520</v>
      </c>
      <c r="D164">
        <v>164</v>
      </c>
      <c r="E164" t="s">
        <v>62</v>
      </c>
      <c r="F164" t="s">
        <v>345</v>
      </c>
      <c r="G164" t="s">
        <v>182</v>
      </c>
      <c r="H164">
        <v>0.045999361186332598</v>
      </c>
      <c r="I164">
        <v>0.0059583751875626001</v>
      </c>
      <c r="J164">
        <v>0</v>
      </c>
      <c r="K164">
        <v>0.0035914673912746001</v>
      </c>
      <c r="L164">
        <v>0.14114970352343839</v>
      </c>
      <c r="M164">
        <v>0</v>
      </c>
      <c r="N164">
        <v>0.056678813334153998</v>
      </c>
      <c r="O164">
        <v>0.092377229356144105</v>
      </c>
      <c r="P164">
        <v>0.41669311609885062</v>
      </c>
      <c r="Q164">
        <v>0.21311383839623571</v>
      </c>
      <c r="R164">
        <v>0.056180955023583501</v>
      </c>
      <c r="S164">
        <v>0.0072654320437940002</v>
      </c>
      <c r="T164">
        <v>0</v>
      </c>
      <c r="U164">
        <v>0</v>
      </c>
      <c r="V164">
        <v>0.0043868705968312998</v>
      </c>
      <c r="W164" t="s">
        <v>336</v>
      </c>
      <c r="X164" t="s">
        <v>149</v>
      </c>
      <c r="Y164" t="s">
        <v>150</v>
      </c>
      <c r="Z164" t="s">
        <v>337</v>
      </c>
      <c r="AA164" t="s">
        <v>152</v>
      </c>
      <c r="AB164" t="s">
        <v>153</v>
      </c>
      <c r="AC164" t="s">
        <v>154</v>
      </c>
      <c r="AD164" t="s">
        <v>155</v>
      </c>
      <c r="AE164" t="s">
        <v>156</v>
      </c>
      <c r="AF164" t="s">
        <v>157</v>
      </c>
      <c r="AG164" t="s">
        <v>158</v>
      </c>
      <c r="AH164">
        <v>0.69437970054824449</v>
      </c>
      <c r="AI164">
        <v>0.2492397741791193</v>
      </c>
      <c r="AJ164">
        <v>0.036078774485920298</v>
      </c>
      <c r="AK164">
        <v>0.113523250220411</v>
      </c>
      <c r="AL164">
        <v>0</v>
      </c>
      <c r="AM164">
        <v>0</v>
      </c>
      <c r="AN164">
        <v>0.1039553542630676</v>
      </c>
      <c r="AO164">
        <v>0</v>
      </c>
      <c r="AP164">
        <v>0</v>
      </c>
      <c r="AQ164">
        <v>0.0308465418426878</v>
      </c>
      <c r="AR164">
        <v>0</v>
      </c>
      <c r="AS164">
        <v>7.3396559999999997</v>
      </c>
      <c r="AT164">
        <v>0.95004</v>
      </c>
      <c r="AU164">
        <v>0</v>
      </c>
      <c r="AV164">
        <v>0.57207600000000003</v>
      </c>
      <c r="AW164">
        <v>22.510642999999991</v>
      </c>
      <c r="AX164">
        <v>0</v>
      </c>
      <c r="AY164">
        <v>1.632376</v>
      </c>
      <c r="AZ164">
        <v>2.673762</v>
      </c>
      <c r="BA164">
        <v>12.058759</v>
      </c>
      <c r="BB164">
        <v>6.1457459999999999</v>
      </c>
      <c r="BC164">
        <v>7.3396559999999997</v>
      </c>
      <c r="BD164">
        <v>0.95004</v>
      </c>
      <c r="BE164">
        <v>0</v>
      </c>
      <c r="BF164">
        <v>0</v>
      </c>
      <c r="BG164">
        <v>0.57207600000000003</v>
      </c>
      <c r="BH164">
        <v>20.597180999999999</v>
      </c>
      <c r="BI164">
        <v>1.687184</v>
      </c>
      <c r="BJ164">
        <v>7.3396559999999997</v>
      </c>
      <c r="BK164">
        <v>0.95004</v>
      </c>
      <c r="BL164">
        <v>0</v>
      </c>
      <c r="BM164">
        <v>0</v>
      </c>
      <c r="BN164">
        <v>0.22627800000000001</v>
      </c>
      <c r="BO164">
        <v>0</v>
      </c>
      <c r="BP164">
        <v>0</v>
      </c>
      <c r="BQ164">
        <v>0.57207600000000003</v>
      </c>
      <c r="BR164">
        <v>0</v>
      </c>
    </row>
    <row r="165">
      <c r="A165" t="s">
        <v>515</v>
      </c>
      <c r="B165">
        <v>2011</v>
      </c>
      <c r="C165" t="s">
        <v>520</v>
      </c>
      <c r="D165">
        <v>165</v>
      </c>
      <c r="E165" t="s">
        <v>62</v>
      </c>
      <c r="F165" t="s">
        <v>46</v>
      </c>
      <c r="G165" t="s">
        <v>182</v>
      </c>
      <c r="H165">
        <v>0.132845807099011</v>
      </c>
      <c r="I165">
        <v>0.0060656026101782003</v>
      </c>
      <c r="J165">
        <v>0.058095129406660499</v>
      </c>
      <c r="K165">
        <v>0.32181143305307058</v>
      </c>
      <c r="L165">
        <v>0.17433596665142781</v>
      </c>
      <c r="M165">
        <v>0.1474072776330527</v>
      </c>
      <c r="N165">
        <v>0.24198702233102301</v>
      </c>
      <c r="O165">
        <v>0.32773272729766539</v>
      </c>
      <c r="P165">
        <v>0.050866049661168498</v>
      </c>
      <c r="Q165">
        <v>0.2215040948430263</v>
      </c>
      <c r="R165">
        <v>0.15413616070405781</v>
      </c>
      <c r="S165">
        <v>0.0073961813718778999</v>
      </c>
      <c r="T165">
        <v>0.04072792412502</v>
      </c>
      <c r="U165">
        <v>0.087776894997174407</v>
      </c>
      <c r="V165">
        <v>0.33769620308861759</v>
      </c>
      <c r="W165" t="s">
        <v>336</v>
      </c>
      <c r="X165" t="s">
        <v>149</v>
      </c>
      <c r="Y165" t="s">
        <v>150</v>
      </c>
      <c r="Z165" t="s">
        <v>337</v>
      </c>
      <c r="AA165" t="s">
        <v>152</v>
      </c>
      <c r="AB165" t="s">
        <v>153</v>
      </c>
      <c r="AC165" t="s">
        <v>154</v>
      </c>
      <c r="AD165" t="s">
        <v>155</v>
      </c>
      <c r="AE165" t="s">
        <v>156</v>
      </c>
      <c r="AF165" t="s">
        <v>157</v>
      </c>
      <c r="AG165" t="s">
        <v>158</v>
      </c>
      <c r="AH165">
        <v>0.28510362348386281</v>
      </c>
      <c r="AI165">
        <v>0.063205306629837296</v>
      </c>
      <c r="AJ165">
        <v>0.13261988051001369</v>
      </c>
      <c r="AK165">
        <v>0.068057907855759894</v>
      </c>
      <c r="AL165">
        <v>0.22816128059523319</v>
      </c>
      <c r="AM165">
        <v>0</v>
      </c>
      <c r="AN165">
        <v>0.064196719890152895</v>
      </c>
      <c r="AO165">
        <v>0.1264829465614058</v>
      </c>
      <c r="AP165">
        <v>0.1696009478514679</v>
      </c>
      <c r="AQ165">
        <v>0.1962677250217498</v>
      </c>
      <c r="AR165">
        <v>0.058608787370993398</v>
      </c>
      <c r="AS165">
        <v>21.196871000000002</v>
      </c>
      <c r="AT165">
        <v>0.96713700000000002</v>
      </c>
      <c r="AU165">
        <v>9.2694670000000006</v>
      </c>
      <c r="AV165">
        <v>51.260551</v>
      </c>
      <c r="AW165">
        <v>27.803208999999999</v>
      </c>
      <c r="AX165">
        <v>4.2592739999999996</v>
      </c>
      <c r="AY165">
        <v>6.9693379999999996</v>
      </c>
      <c r="AZ165">
        <v>9.4858799999999981</v>
      </c>
      <c r="BA165">
        <v>1.4720219999999999</v>
      </c>
      <c r="BB165">
        <v>6.3877030000000001</v>
      </c>
      <c r="BC165">
        <v>20.136831000000001</v>
      </c>
      <c r="BD165">
        <v>0.96713700000000002</v>
      </c>
      <c r="BE165">
        <v>5.3129850000000003</v>
      </c>
      <c r="BF165">
        <v>11.468318999999999</v>
      </c>
      <c r="BG165">
        <v>44.037746000000013</v>
      </c>
      <c r="BH165">
        <v>8.4569449999999993</v>
      </c>
      <c r="BI165">
        <v>0.42785699999999999</v>
      </c>
      <c r="BJ165">
        <v>26.979417000000009</v>
      </c>
      <c r="BK165">
        <v>0.56955500000000003</v>
      </c>
      <c r="BL165">
        <v>0.67885200000000001</v>
      </c>
      <c r="BM165">
        <v>0</v>
      </c>
      <c r="BN165">
        <v>0.139736</v>
      </c>
      <c r="BO165">
        <v>38.725622999999999</v>
      </c>
      <c r="BP165">
        <v>27.813548999999998</v>
      </c>
      <c r="BQ165">
        <v>3.6399560000000002</v>
      </c>
      <c r="BR165">
        <v>3.0657450000000002</v>
      </c>
    </row>
    <row r="166">
      <c r="A166" t="s">
        <v>515</v>
      </c>
      <c r="B166">
        <v>2011</v>
      </c>
      <c r="C166" t="s">
        <v>520</v>
      </c>
      <c r="D166">
        <v>222</v>
      </c>
      <c r="E166" t="s">
        <v>36</v>
      </c>
      <c r="F166" t="s">
        <v>15</v>
      </c>
      <c r="G166" t="s">
        <v>544</v>
      </c>
      <c r="H166">
        <v>0</v>
      </c>
      <c r="I166">
        <v>0.0104494824395246</v>
      </c>
      <c r="J166">
        <v>0.17018455477653049</v>
      </c>
      <c r="K166">
        <v>0.045061204263307897</v>
      </c>
      <c r="L166">
        <v>4.4997909957455597</v>
      </c>
      <c r="M166">
        <v>0.083253347793614096</v>
      </c>
      <c r="N166">
        <v>0.31587951278696069</v>
      </c>
      <c r="O166">
        <v>0.75786720488561321</v>
      </c>
      <c r="P166">
        <v>1.938359969786422</v>
      </c>
      <c r="Q166">
        <v>20.919968574613581</v>
      </c>
      <c r="R166">
        <v>0</v>
      </c>
      <c r="S166">
        <v>0</v>
      </c>
      <c r="T166">
        <v>0.20517029097098319</v>
      </c>
      <c r="U166">
        <v>0.0102052940361692</v>
      </c>
      <c r="V166">
        <v>0.21921084874439861</v>
      </c>
      <c r="W166" t="s">
        <v>336</v>
      </c>
      <c r="X166" t="s">
        <v>149</v>
      </c>
      <c r="Y166" t="s">
        <v>150</v>
      </c>
      <c r="Z166" t="s">
        <v>337</v>
      </c>
      <c r="AA166" t="s">
        <v>152</v>
      </c>
      <c r="AB166" t="s">
        <v>153</v>
      </c>
      <c r="AC166" t="s">
        <v>154</v>
      </c>
      <c r="AD166" t="s">
        <v>155</v>
      </c>
      <c r="AE166" t="s">
        <v>156</v>
      </c>
      <c r="AF166" t="s">
        <v>157</v>
      </c>
      <c r="AG166" t="s">
        <v>158</v>
      </c>
      <c r="AH166">
        <v>8.9672076742678151</v>
      </c>
      <c r="AI166">
        <v>0.74663970875043861</v>
      </c>
      <c r="AJ166">
        <v>0.16244887546937131</v>
      </c>
      <c r="AK166">
        <v>0.2086475531604714</v>
      </c>
      <c r="AL166">
        <v>2.93153134257726</v>
      </c>
      <c r="AM166">
        <v>4.9015132230471226</v>
      </c>
      <c r="AN166">
        <v>1.7097854048389529</v>
      </c>
      <c r="AO166">
        <v>0.15114035085300789</v>
      </c>
      <c r="AP166">
        <v>1.5026704682928049</v>
      </c>
      <c r="AQ166">
        <v>0.37019369247992939</v>
      </c>
      <c r="AR166">
        <v>2.248883339645332</v>
      </c>
      <c r="AS166">
        <v>0</v>
      </c>
      <c r="AT166">
        <v>1.6653960000000001</v>
      </c>
      <c r="AU166">
        <v>27.159648999999991</v>
      </c>
      <c r="AV166">
        <v>7.179182</v>
      </c>
      <c r="AW166">
        <v>713.87321899999995</v>
      </c>
      <c r="AX166">
        <v>2.4055719999999998</v>
      </c>
      <c r="AY166">
        <v>8.8925669999999997</v>
      </c>
      <c r="AZ166">
        <v>21.781618999999999</v>
      </c>
      <c r="BA166">
        <v>56.063689999999987</v>
      </c>
      <c r="BB166">
        <v>603.99723300000039</v>
      </c>
      <c r="BC166">
        <v>0</v>
      </c>
      <c r="BD166">
        <v>0</v>
      </c>
      <c r="BE166">
        <v>26.789560999999999</v>
      </c>
      <c r="BF166">
        <v>1.33131</v>
      </c>
      <c r="BG166">
        <v>28.615894000000001</v>
      </c>
      <c r="BH166">
        <v>265.96402399999988</v>
      </c>
      <c r="BI166">
        <v>5.047453</v>
      </c>
      <c r="BJ166">
        <v>32.907347999999999</v>
      </c>
      <c r="BK166">
        <v>1.7368809999999999</v>
      </c>
      <c r="BL166">
        <v>8.7082479999999975</v>
      </c>
      <c r="BM166">
        <v>14.326307</v>
      </c>
      <c r="BN166">
        <v>3.7204630000000001</v>
      </c>
      <c r="BO166">
        <v>46.266604000000001</v>
      </c>
      <c r="BP166">
        <v>246.5607039999999</v>
      </c>
      <c r="BQ166">
        <v>6.8578720000000004</v>
      </c>
      <c r="BR166">
        <v>117.781542</v>
      </c>
    </row>
    <row r="167">
      <c r="A167" t="s">
        <v>515</v>
      </c>
      <c r="B167">
        <v>2011</v>
      </c>
      <c r="C167" t="s">
        <v>520</v>
      </c>
      <c r="D167">
        <v>223</v>
      </c>
      <c r="E167" t="s">
        <v>36</v>
      </c>
      <c r="F167" t="s">
        <v>16</v>
      </c>
      <c r="G167" t="s">
        <v>545</v>
      </c>
      <c r="H167">
        <v>0.40829370494622219</v>
      </c>
      <c r="I167">
        <v>0.56159908853750706</v>
      </c>
      <c r="J167">
        <v>0.82808139928910951</v>
      </c>
      <c r="K167">
        <v>1.5735247846884199</v>
      </c>
      <c r="L167">
        <v>2.6386022748710198</v>
      </c>
      <c r="M167">
        <v>0.2817613886288457</v>
      </c>
      <c r="N167">
        <v>0.91242927643314253</v>
      </c>
      <c r="O167">
        <v>1.3916554050218251</v>
      </c>
      <c r="P167">
        <v>2.349313502289152</v>
      </c>
      <c r="Q167">
        <v>7.5637456105301952</v>
      </c>
      <c r="R167">
        <v>0.4077285053150751</v>
      </c>
      <c r="S167">
        <v>0.40489474433439959</v>
      </c>
      <c r="T167">
        <v>0.76945428844949737</v>
      </c>
      <c r="U167">
        <v>1.1915135242506141</v>
      </c>
      <c r="V167">
        <v>1.7914552829947481</v>
      </c>
      <c r="W167" t="s">
        <v>336</v>
      </c>
      <c r="X167" t="s">
        <v>149</v>
      </c>
      <c r="Y167" t="s">
        <v>150</v>
      </c>
      <c r="Z167" t="s">
        <v>337</v>
      </c>
      <c r="AA167" t="s">
        <v>152</v>
      </c>
      <c r="AB167" t="s">
        <v>153</v>
      </c>
      <c r="AC167" t="s">
        <v>154</v>
      </c>
      <c r="AD167" t="s">
        <v>155</v>
      </c>
      <c r="AE167" t="s">
        <v>156</v>
      </c>
      <c r="AF167" t="s">
        <v>157</v>
      </c>
      <c r="AG167" t="s">
        <v>158</v>
      </c>
      <c r="AH167">
        <v>2.2952183376147688</v>
      </c>
      <c r="AI167">
        <v>1.1185300990324789</v>
      </c>
      <c r="AJ167">
        <v>1.878768030394248</v>
      </c>
      <c r="AK167">
        <v>1.390995860678695</v>
      </c>
      <c r="AL167">
        <v>0.38870769659511939</v>
      </c>
      <c r="AM167">
        <v>4.4857844433690177</v>
      </c>
      <c r="AN167">
        <v>1.435142102686922</v>
      </c>
      <c r="AO167">
        <v>0.51301209637407796</v>
      </c>
      <c r="AP167">
        <v>1.309247333962853</v>
      </c>
      <c r="AQ167">
        <v>0.51114468372693977</v>
      </c>
      <c r="AR167">
        <v>1.7103691919938639</v>
      </c>
      <c r="AS167">
        <v>65.142955000000001</v>
      </c>
      <c r="AT167">
        <v>89.505377999999993</v>
      </c>
      <c r="AU167">
        <v>132.15300400000001</v>
      </c>
      <c r="AV167">
        <v>250.69504900000001</v>
      </c>
      <c r="AW167">
        <v>418.60333099999991</v>
      </c>
      <c r="AX167">
        <v>8.1413820000000019</v>
      </c>
      <c r="AY167">
        <v>25.686498</v>
      </c>
      <c r="AZ167">
        <v>39.997123000000002</v>
      </c>
      <c r="BA167">
        <v>67.949806000000009</v>
      </c>
      <c r="BB167">
        <v>218.37898100000001</v>
      </c>
      <c r="BC167">
        <v>53.261195999999998</v>
      </c>
      <c r="BD167">
        <v>52.921458000000008</v>
      </c>
      <c r="BE167">
        <v>100.469432</v>
      </c>
      <c r="BF167">
        <v>155.43637100000001</v>
      </c>
      <c r="BG167">
        <v>233.85746999999989</v>
      </c>
      <c r="BH167">
        <v>68.075316999999998</v>
      </c>
      <c r="BI167">
        <v>7.5615160000000001</v>
      </c>
      <c r="BJ167">
        <v>380.58295700000002</v>
      </c>
      <c r="BK167">
        <v>11.579307999999999</v>
      </c>
      <c r="BL167">
        <v>1.154674</v>
      </c>
      <c r="BM167">
        <v>13.111200999999999</v>
      </c>
      <c r="BN167">
        <v>3.1228440000000002</v>
      </c>
      <c r="BO167">
        <v>157.04163299999999</v>
      </c>
      <c r="BP167">
        <v>214.82351</v>
      </c>
      <c r="BQ167">
        <v>9.4690019999999997</v>
      </c>
      <c r="BR167">
        <v>89.57775500000001</v>
      </c>
    </row>
    <row r="168">
      <c r="A168" t="s">
        <v>515</v>
      </c>
      <c r="B168">
        <v>2011</v>
      </c>
      <c r="C168" t="s">
        <v>520</v>
      </c>
      <c r="D168">
        <v>224</v>
      </c>
      <c r="E168" t="s">
        <v>36</v>
      </c>
      <c r="F168" t="s">
        <v>20</v>
      </c>
      <c r="G168" t="s">
        <v>546</v>
      </c>
      <c r="H168">
        <v>99.591706295053783</v>
      </c>
      <c r="I168">
        <v>99.427951429022983</v>
      </c>
      <c r="J168">
        <v>99.001734045934342</v>
      </c>
      <c r="K168">
        <v>98.381414011048278</v>
      </c>
      <c r="L168">
        <v>92.861606729383368</v>
      </c>
      <c r="M168">
        <v>99.634985263577548</v>
      </c>
      <c r="N168">
        <v>98.771691210779906</v>
      </c>
      <c r="O168">
        <v>97.85047739009255</v>
      </c>
      <c r="P168">
        <v>95.712326527924375</v>
      </c>
      <c r="Q168">
        <v>71.516285814856346</v>
      </c>
      <c r="R168">
        <v>99.592271494684951</v>
      </c>
      <c r="S168">
        <v>99.595105255665601</v>
      </c>
      <c r="T168">
        <v>99.025375420579536</v>
      </c>
      <c r="U168">
        <v>98.798281181713193</v>
      </c>
      <c r="V168">
        <v>97.989333868260871</v>
      </c>
      <c r="W168" t="s">
        <v>336</v>
      </c>
      <c r="X168" t="s">
        <v>149</v>
      </c>
      <c r="Y168" t="s">
        <v>150</v>
      </c>
      <c r="Z168" t="s">
        <v>337</v>
      </c>
      <c r="AA168" t="s">
        <v>152</v>
      </c>
      <c r="AB168" t="s">
        <v>153</v>
      </c>
      <c r="AC168" t="s">
        <v>154</v>
      </c>
      <c r="AD168" t="s">
        <v>155</v>
      </c>
      <c r="AE168" t="s">
        <v>156</v>
      </c>
      <c r="AF168" t="s">
        <v>157</v>
      </c>
      <c r="AG168" t="s">
        <v>158</v>
      </c>
      <c r="AH168">
        <v>88.737573988117333</v>
      </c>
      <c r="AI168">
        <v>98.134830192217166</v>
      </c>
      <c r="AJ168">
        <v>97.958783094136407</v>
      </c>
      <c r="AK168">
        <v>98.400356586160825</v>
      </c>
      <c r="AL168">
        <v>96.679760960827608</v>
      </c>
      <c r="AM168">
        <v>90.612702333583869</v>
      </c>
      <c r="AN168">
        <v>96.855072492474164</v>
      </c>
      <c r="AO168">
        <v>99.335847552772876</v>
      </c>
      <c r="AP168">
        <v>97.18808219774435</v>
      </c>
      <c r="AQ168">
        <v>99.11866162379313</v>
      </c>
      <c r="AR168">
        <v>96.040747468360763</v>
      </c>
      <c r="AS168">
        <v>15889.78219100004</v>
      </c>
      <c r="AT168">
        <v>15846.42240000001</v>
      </c>
      <c r="AU168">
        <v>15799.626180000059</v>
      </c>
      <c r="AV168">
        <v>15674.194423999999</v>
      </c>
      <c r="AW168">
        <v>14732.109597999961</v>
      </c>
      <c r="AX168">
        <v>2878.9128260000039</v>
      </c>
      <c r="AY168">
        <v>2780.597811000006</v>
      </c>
      <c r="AZ168">
        <v>2812.289282000002</v>
      </c>
      <c r="BA168">
        <v>2768.3125359999972</v>
      </c>
      <c r="BB168">
        <v>2064.8041889999972</v>
      </c>
      <c r="BC168">
        <v>13009.645936000021</v>
      </c>
      <c r="BD168">
        <v>13017.50208800003</v>
      </c>
      <c r="BE168">
        <v>12929.97306200001</v>
      </c>
      <c r="BF168">
        <v>12888.520336000031</v>
      </c>
      <c r="BG168">
        <v>12791.576726999991</v>
      </c>
      <c r="BH168">
        <v>2631.9232380000012</v>
      </c>
      <c r="BI168">
        <v>663.41360799999927</v>
      </c>
      <c r="BJ168">
        <v>19843.558507999929</v>
      </c>
      <c r="BK168">
        <v>819.13114799999823</v>
      </c>
      <c r="BL168">
        <v>287.19165400000043</v>
      </c>
      <c r="BM168">
        <v>264.84584100000058</v>
      </c>
      <c r="BN168">
        <v>210.75493600000021</v>
      </c>
      <c r="BO168">
        <v>30408.37404299996</v>
      </c>
      <c r="BP168">
        <v>15946.78439000001</v>
      </c>
      <c r="BQ168">
        <v>1836.182269000001</v>
      </c>
      <c r="BR168">
        <v>5029.9751580000138</v>
      </c>
    </row>
    <row r="169">
      <c r="A169" t="s">
        <v>515</v>
      </c>
      <c r="B169">
        <v>2011</v>
      </c>
      <c r="C169" t="s">
        <v>520</v>
      </c>
      <c r="D169">
        <v>225</v>
      </c>
      <c r="E169" t="s">
        <v>346</v>
      </c>
      <c r="F169" t="s">
        <v>347</v>
      </c>
      <c r="G169" t="s">
        <v>182</v>
      </c>
      <c r="H169">
        <v>0.40800737647982932</v>
      </c>
      <c r="I169">
        <v>0.5713570056118219</v>
      </c>
      <c r="J169">
        <v>0.99722809989281713</v>
      </c>
      <c r="K169">
        <v>1.6158686698184681</v>
      </c>
      <c r="L169">
        <v>7.0973811743165376</v>
      </c>
      <c r="M169">
        <v>0.36501473642245968</v>
      </c>
      <c r="N169">
        <v>1.200642725943396</v>
      </c>
      <c r="O169">
        <v>2.1344267062917548</v>
      </c>
      <c r="P169">
        <v>4.2845864792258528</v>
      </c>
      <c r="Q169">
        <v>28.477909404461379</v>
      </c>
      <c r="R169">
        <v>0.40737932445723102</v>
      </c>
      <c r="S169">
        <v>0.40459802203921541</v>
      </c>
      <c r="T169">
        <v>0.97390069772237509</v>
      </c>
      <c r="U169">
        <v>1.1992562939492271</v>
      </c>
      <c r="V169">
        <v>2.0075260170824998</v>
      </c>
      <c r="W169" t="s">
        <v>336</v>
      </c>
      <c r="X169" t="s">
        <v>149</v>
      </c>
      <c r="Y169" t="s">
        <v>150</v>
      </c>
      <c r="Z169" t="s">
        <v>337</v>
      </c>
      <c r="AA169" t="s">
        <v>152</v>
      </c>
      <c r="AB169" t="s">
        <v>153</v>
      </c>
      <c r="AC169" t="s">
        <v>154</v>
      </c>
      <c r="AD169" t="s">
        <v>155</v>
      </c>
      <c r="AE169" t="s">
        <v>156</v>
      </c>
      <c r="AF169" t="s">
        <v>157</v>
      </c>
      <c r="AG169" t="s">
        <v>158</v>
      </c>
      <c r="AH169">
        <v>11.24615403220889</v>
      </c>
      <c r="AI169">
        <v>1.8626638150856789</v>
      </c>
      <c r="AJ169">
        <v>2.0295471758845598</v>
      </c>
      <c r="AK169">
        <v>1.591193061165092</v>
      </c>
      <c r="AL169">
        <v>3.305723492064935</v>
      </c>
      <c r="AM169">
        <v>9.3872976664161403</v>
      </c>
      <c r="AN169">
        <v>3.140844175051281</v>
      </c>
      <c r="AO169">
        <v>0.66345902967877002</v>
      </c>
      <c r="AP169">
        <v>2.8119178022556568</v>
      </c>
      <c r="AQ169">
        <v>0.88035086597111523</v>
      </c>
      <c r="AR169">
        <v>3.9563785689542339</v>
      </c>
      <c r="AS169"/>
      <c r="AT169"/>
      <c r="AU169"/>
      <c r="AV169"/>
      <c r="AW169"/>
      <c r="AX169"/>
      <c r="AY169"/>
      <c r="AZ169"/>
      <c r="BA169"/>
      <c r="BB169"/>
      <c r="BC169"/>
      <c r="BD169"/>
      <c r="BE169"/>
      <c r="BF169"/>
      <c r="BG169"/>
      <c r="BH169"/>
      <c r="BI169"/>
      <c r="BJ169"/>
      <c r="BK169"/>
      <c r="BL169"/>
      <c r="BM169"/>
      <c r="BN169"/>
      <c r="BO169"/>
      <c r="BP169"/>
      <c r="BQ169"/>
      <c r="BR169"/>
    </row>
    <row r="170">
      <c r="A170" t="s">
        <v>515</v>
      </c>
      <c r="B170">
        <v>2011</v>
      </c>
      <c r="C170" t="s">
        <v>520</v>
      </c>
      <c r="D170">
        <v>226</v>
      </c>
      <c r="E170" t="s">
        <v>346</v>
      </c>
      <c r="F170" t="s">
        <v>348</v>
      </c>
      <c r="G170" t="s">
        <v>182</v>
      </c>
      <c r="H170">
        <v>98.580025645974871</v>
      </c>
      <c r="I170">
        <v>97.74881614475126</v>
      </c>
      <c r="J170">
        <v>97.536724024135353</v>
      </c>
      <c r="K170">
        <v>96.647718717437996</v>
      </c>
      <c r="L170">
        <v>91.193694952285014</v>
      </c>
      <c r="M170">
        <v>97.946466311429305</v>
      </c>
      <c r="N170">
        <v>94.912106761865815</v>
      </c>
      <c r="O170">
        <v>95.515578263658625</v>
      </c>
      <c r="P170">
        <v>95.019011574572673</v>
      </c>
      <c r="Q170">
        <v>70.930311352372115</v>
      </c>
      <c r="R170">
        <v>98.491005945399948</v>
      </c>
      <c r="S170">
        <v>98.4228329367577</v>
      </c>
      <c r="T170">
        <v>97.202319915174613</v>
      </c>
      <c r="U170">
        <v>97.056451382706143</v>
      </c>
      <c r="V170">
        <v>96.586010653960003</v>
      </c>
      <c r="W170" t="s">
        <v>336</v>
      </c>
      <c r="X170" t="s">
        <v>149</v>
      </c>
      <c r="Y170" t="s">
        <v>150</v>
      </c>
      <c r="Z170" t="s">
        <v>337</v>
      </c>
      <c r="AA170" t="s">
        <v>152</v>
      </c>
      <c r="AB170" t="s">
        <v>153</v>
      </c>
      <c r="AC170" t="s">
        <v>154</v>
      </c>
      <c r="AD170" t="s">
        <v>155</v>
      </c>
      <c r="AE170" t="s">
        <v>156</v>
      </c>
      <c r="AF170" t="s">
        <v>157</v>
      </c>
      <c r="AG170" t="s">
        <v>158</v>
      </c>
      <c r="AH170">
        <v>88.147310501618364</v>
      </c>
      <c r="AI170">
        <v>97.67230356646499</v>
      </c>
      <c r="AJ170">
        <v>93.199291303362244</v>
      </c>
      <c r="AK170">
        <v>94.448344905898139</v>
      </c>
      <c r="AL170">
        <v>91.301721051420984</v>
      </c>
      <c r="AM170">
        <v>89.2965325917352</v>
      </c>
      <c r="AN170">
        <v>96.610579923676511</v>
      </c>
      <c r="AO170">
        <v>99.014319529766894</v>
      </c>
      <c r="AP170">
        <v>97.053643775441557</v>
      </c>
      <c r="AQ170">
        <v>97.777501095653562</v>
      </c>
      <c r="AR170">
        <v>95.641200538908791</v>
      </c>
      <c r="AS170"/>
      <c r="AT170"/>
      <c r="AU170"/>
      <c r="AV170"/>
      <c r="AW170"/>
      <c r="AX170"/>
      <c r="AY170"/>
      <c r="AZ170"/>
      <c r="BA170"/>
      <c r="BB170"/>
      <c r="BC170"/>
      <c r="BD170"/>
      <c r="BE170"/>
      <c r="BF170"/>
      <c r="BG170"/>
      <c r="BH170"/>
      <c r="BI170"/>
      <c r="BJ170"/>
      <c r="BK170"/>
      <c r="BL170"/>
      <c r="BM170"/>
      <c r="BN170"/>
      <c r="BO170"/>
      <c r="BP170"/>
      <c r="BQ170"/>
      <c r="BR170"/>
    </row>
    <row r="171">
      <c r="A171" t="s">
        <v>515</v>
      </c>
      <c r="B171">
        <v>2011</v>
      </c>
      <c r="C171" t="s">
        <v>520</v>
      </c>
      <c r="D171">
        <v>227</v>
      </c>
      <c r="E171" t="s">
        <v>346</v>
      </c>
      <c r="F171" t="s">
        <v>349</v>
      </c>
      <c r="G171" t="s">
        <v>182</v>
      </c>
      <c r="H171">
        <v>0.070128062941998096</v>
      </c>
      <c r="I171">
        <v>0.1208927703513747</v>
      </c>
      <c r="J171">
        <v>0.1039656985791881</v>
      </c>
      <c r="K171">
        <v>0.1678822844018229</v>
      </c>
      <c r="L171">
        <v>0.57404825759567113</v>
      </c>
      <c r="M171">
        <v>0</v>
      </c>
      <c r="N171">
        <v>2.2523703745760342</v>
      </c>
      <c r="O171">
        <v>0.69964408107241416</v>
      </c>
      <c r="P171">
        <v>0.071996920237197795</v>
      </c>
      <c r="Q171">
        <v>0.020379296901565501</v>
      </c>
      <c r="R171">
        <v>0.085640531209413007</v>
      </c>
      <c r="S171">
        <v>0.0732838100114237</v>
      </c>
      <c r="T171">
        <v>0.074272875257846996</v>
      </c>
      <c r="U171">
        <v>0.2049168491067227</v>
      </c>
      <c r="V171">
        <v>0.1561728527217324</v>
      </c>
      <c r="W171" t="s">
        <v>336</v>
      </c>
      <c r="X171" t="s">
        <v>149</v>
      </c>
      <c r="Y171" t="s">
        <v>150</v>
      </c>
      <c r="Z171" t="s">
        <v>337</v>
      </c>
      <c r="AA171" t="s">
        <v>152</v>
      </c>
      <c r="AB171" t="s">
        <v>153</v>
      </c>
      <c r="AC171" t="s">
        <v>154</v>
      </c>
      <c r="AD171" t="s">
        <v>155</v>
      </c>
      <c r="AE171" t="s">
        <v>156</v>
      </c>
      <c r="AF171" t="s">
        <v>157</v>
      </c>
      <c r="AG171" t="s">
        <v>158</v>
      </c>
      <c r="AH171">
        <v>0.14448023593257589</v>
      </c>
      <c r="AI171">
        <v>0.13435734841849051</v>
      </c>
      <c r="AJ171">
        <v>0.57170455259001107</v>
      </c>
      <c r="AK171">
        <v>0.52826477457202903</v>
      </c>
      <c r="AL171">
        <v>0.41150600230186429</v>
      </c>
      <c r="AM171">
        <v>0</v>
      </c>
      <c r="AN171">
        <v>0.12983868355708089</v>
      </c>
      <c r="AO171">
        <v>0.1044063830843568</v>
      </c>
      <c r="AP171">
        <v>0</v>
      </c>
      <c r="AQ171">
        <v>0.11204666248668151</v>
      </c>
      <c r="AR171">
        <v>0.0725885166959091</v>
      </c>
      <c r="AS171"/>
      <c r="AT171"/>
      <c r="AU171"/>
      <c r="AV171"/>
      <c r="AW171"/>
      <c r="AX171"/>
      <c r="AY171"/>
      <c r="AZ171"/>
      <c r="BA171"/>
      <c r="BB171"/>
      <c r="BC171"/>
      <c r="BD171"/>
      <c r="BE171"/>
      <c r="BF171"/>
      <c r="BG171"/>
      <c r="BH171"/>
      <c r="BI171"/>
      <c r="BJ171"/>
      <c r="BK171"/>
      <c r="BL171"/>
      <c r="BM171"/>
      <c r="BN171"/>
      <c r="BO171"/>
      <c r="BP171"/>
      <c r="BQ171"/>
      <c r="BR171"/>
    </row>
    <row r="172">
      <c r="A172" t="s">
        <v>515</v>
      </c>
      <c r="B172">
        <v>2011</v>
      </c>
      <c r="C172" t="s">
        <v>520</v>
      </c>
      <c r="D172">
        <v>228</v>
      </c>
      <c r="E172" t="s">
        <v>346</v>
      </c>
      <c r="F172" t="s">
        <v>350</v>
      </c>
      <c r="G172" t="s">
        <v>182</v>
      </c>
      <c r="H172">
        <v>0.94183891460332803</v>
      </c>
      <c r="I172">
        <v>1.5589340792855251</v>
      </c>
      <c r="J172">
        <v>1.3620821773926151</v>
      </c>
      <c r="K172">
        <v>1.568530328341724</v>
      </c>
      <c r="L172">
        <v>1.134395478208281</v>
      </c>
      <c r="M172">
        <v>1.688518952148208</v>
      </c>
      <c r="N172">
        <v>1.6348801376147899</v>
      </c>
      <c r="O172">
        <v>1.647704040129143</v>
      </c>
      <c r="P172">
        <v>0.62440502596425984</v>
      </c>
      <c r="Q172">
        <v>0.57139994626509205</v>
      </c>
      <c r="R172">
        <v>1.0159741989334401</v>
      </c>
      <c r="S172">
        <v>1.099285231191627</v>
      </c>
      <c r="T172">
        <v>1.7495065118451929</v>
      </c>
      <c r="U172">
        <v>1.5393754742378789</v>
      </c>
      <c r="V172">
        <v>1.2502904762357929</v>
      </c>
      <c r="W172" t="s">
        <v>336</v>
      </c>
      <c r="X172" t="s">
        <v>149</v>
      </c>
      <c r="Y172" t="s">
        <v>150</v>
      </c>
      <c r="Z172" t="s">
        <v>337</v>
      </c>
      <c r="AA172" t="s">
        <v>152</v>
      </c>
      <c r="AB172" t="s">
        <v>153</v>
      </c>
      <c r="AC172" t="s">
        <v>154</v>
      </c>
      <c r="AD172" t="s">
        <v>155</v>
      </c>
      <c r="AE172" t="s">
        <v>156</v>
      </c>
      <c r="AF172" t="s">
        <v>157</v>
      </c>
      <c r="AG172" t="s">
        <v>158</v>
      </c>
      <c r="AH172">
        <v>0.46205523024007422</v>
      </c>
      <c r="AI172">
        <v>0.33067527003096692</v>
      </c>
      <c r="AJ172">
        <v>4.1994569681633536</v>
      </c>
      <c r="AK172">
        <v>3.432197258364762</v>
      </c>
      <c r="AL172">
        <v>4.9553716593180228</v>
      </c>
      <c r="AM172">
        <v>1.316169741848686</v>
      </c>
      <c r="AN172">
        <v>0.1187372177151801</v>
      </c>
      <c r="AO172">
        <v>0.21781505746997459</v>
      </c>
      <c r="AP172">
        <v>0.1344384223027941</v>
      </c>
      <c r="AQ172">
        <v>1.230101375888647</v>
      </c>
      <c r="AR172">
        <v>0.32983237544102251</v>
      </c>
      <c r="AS172"/>
      <c r="AT172"/>
      <c r="AU172"/>
      <c r="AV172"/>
      <c r="AW172"/>
      <c r="AX172"/>
      <c r="AY172"/>
      <c r="AZ172"/>
      <c r="BA172"/>
      <c r="BB172"/>
      <c r="BC172"/>
      <c r="BD172"/>
      <c r="BE172"/>
      <c r="BF172"/>
      <c r="BG172"/>
      <c r="BH172"/>
      <c r="BI172"/>
      <c r="BJ172"/>
      <c r="BK172"/>
      <c r="BL172"/>
      <c r="BM172"/>
      <c r="BN172"/>
      <c r="BO172"/>
      <c r="BP172"/>
      <c r="BQ172"/>
      <c r="BR172"/>
    </row>
    <row r="173">
      <c r="A173" t="s">
        <v>515</v>
      </c>
      <c r="B173">
        <v>2011</v>
      </c>
      <c r="C173" t="s">
        <v>520</v>
      </c>
      <c r="D173">
        <v>229</v>
      </c>
      <c r="E173" t="s">
        <v>346</v>
      </c>
      <c r="F173" t="s">
        <v>171</v>
      </c>
      <c r="G173" t="s">
        <v>182</v>
      </c>
      <c r="H173">
        <v>0</v>
      </c>
      <c r="I173">
        <v>0</v>
      </c>
      <c r="J173">
        <v>0</v>
      </c>
      <c r="K173">
        <v>0</v>
      </c>
      <c r="L173">
        <v>0.00048013759448419999</v>
      </c>
      <c r="M173">
        <v>0</v>
      </c>
      <c r="N173">
        <v>0</v>
      </c>
      <c r="O173">
        <v>0.0026469088480698</v>
      </c>
      <c r="P173">
        <v>0</v>
      </c>
      <c r="Q173">
        <v>0</v>
      </c>
      <c r="R173">
        <v>0</v>
      </c>
      <c r="S173">
        <v>0</v>
      </c>
      <c r="T173">
        <v>0</v>
      </c>
      <c r="U173">
        <v>0</v>
      </c>
      <c r="V173">
        <v>0</v>
      </c>
      <c r="W173" t="s">
        <v>336</v>
      </c>
      <c r="X173" t="s">
        <v>149</v>
      </c>
      <c r="Y173" t="s">
        <v>150</v>
      </c>
      <c r="Z173" t="s">
        <v>337</v>
      </c>
      <c r="AA173" t="s">
        <v>152</v>
      </c>
      <c r="AB173" t="s">
        <v>153</v>
      </c>
      <c r="AC173" t="s">
        <v>154</v>
      </c>
      <c r="AD173" t="s">
        <v>155</v>
      </c>
      <c r="AE173" t="s">
        <v>156</v>
      </c>
      <c r="AF173" t="s">
        <v>157</v>
      </c>
      <c r="AG173" t="s">
        <v>158</v>
      </c>
      <c r="AH173">
        <v>0</v>
      </c>
      <c r="AI173">
        <v>0</v>
      </c>
      <c r="AJ173">
        <v>0</v>
      </c>
      <c r="AK173">
        <v>0</v>
      </c>
      <c r="AL173">
        <v>0.025677794894259399</v>
      </c>
      <c r="AM173">
        <v>0</v>
      </c>
      <c r="AN173">
        <v>0</v>
      </c>
      <c r="AO173">
        <v>0</v>
      </c>
      <c r="AP173">
        <v>0</v>
      </c>
      <c r="AQ173">
        <v>0</v>
      </c>
      <c r="AR173">
        <v>0</v>
      </c>
      <c r="AS173"/>
      <c r="AT173"/>
      <c r="AU173"/>
      <c r="AV173"/>
      <c r="AW173"/>
      <c r="AX173"/>
      <c r="AY173"/>
      <c r="AZ173"/>
      <c r="BA173"/>
      <c r="BB173"/>
      <c r="BC173"/>
      <c r="BD173"/>
      <c r="BE173"/>
      <c r="BF173"/>
      <c r="BG173"/>
      <c r="BH173"/>
      <c r="BI173"/>
      <c r="BJ173"/>
      <c r="BK173"/>
      <c r="BL173"/>
      <c r="BM173"/>
      <c r="BN173"/>
      <c r="BO173"/>
      <c r="BP173"/>
      <c r="BQ173"/>
      <c r="BR173"/>
    </row>
    <row r="174">
      <c r="A174" t="s">
        <v>515</v>
      </c>
      <c r="B174">
        <v>2016</v>
      </c>
      <c r="C174" t="s">
        <v>521</v>
      </c>
      <c r="D174">
        <v>16</v>
      </c>
      <c r="E174" t="s">
        <v>13</v>
      </c>
      <c r="F174" t="s">
        <v>14</v>
      </c>
      <c r="G174" t="s">
        <v>526</v>
      </c>
      <c r="H174">
        <v>42.496202172979871</v>
      </c>
      <c r="I174">
        <v>51.033815956489534</v>
      </c>
      <c r="J174">
        <v>58.824972221977532</v>
      </c>
      <c r="K174">
        <v>66.163796969675843</v>
      </c>
      <c r="L174">
        <v>92.393263689347449</v>
      </c>
      <c r="M174">
        <v>90.084421261553416</v>
      </c>
      <c r="N174">
        <v>98.803132977012183</v>
      </c>
      <c r="O174">
        <v>99.425487319507255</v>
      </c>
      <c r="P174">
        <v>99.875321321578198</v>
      </c>
      <c r="Q174">
        <v>99.992885485458984</v>
      </c>
      <c r="R174">
        <v>41.453070832530457</v>
      </c>
      <c r="S174">
        <v>47.66918166608388</v>
      </c>
      <c r="T174">
        <v>56.65552798091089</v>
      </c>
      <c r="U174">
        <v>60.052655134483459</v>
      </c>
      <c r="V174">
        <v>72.301570058880571</v>
      </c>
      <c r="W174" t="s">
        <v>414</v>
      </c>
      <c r="X174" t="s">
        <v>247</v>
      </c>
      <c r="Y174" t="s">
        <v>150</v>
      </c>
      <c r="Z174" t="s">
        <v>415</v>
      </c>
      <c r="AA174" t="s">
        <v>152</v>
      </c>
      <c r="AB174" t="s">
        <v>153</v>
      </c>
      <c r="AC174" t="s">
        <v>154</v>
      </c>
      <c r="AD174" t="s">
        <v>416</v>
      </c>
      <c r="AE174" t="s">
        <v>417</v>
      </c>
      <c r="AF174" t="s">
        <v>157</v>
      </c>
      <c r="AG174" t="s">
        <v>158</v>
      </c>
      <c r="AH174">
        <v>99.72050719123186</v>
      </c>
      <c r="AI174">
        <v>52.993836793747519</v>
      </c>
      <c r="AJ174">
        <v>60.869781460452486</v>
      </c>
      <c r="AK174">
        <v>80.888055545082267</v>
      </c>
      <c r="AL174">
        <v>87.341823404331492</v>
      </c>
      <c r="AM174">
        <v>82.754399832638299</v>
      </c>
      <c r="AN174">
        <v>79.169995271671823</v>
      </c>
      <c r="AO174">
        <v>60.508817755618303</v>
      </c>
      <c r="AP174">
        <v>57.168511676291757</v>
      </c>
      <c r="AQ174">
        <v>48.395561453437743</v>
      </c>
      <c r="AR174">
        <v>74.606082583100545</v>
      </c>
      <c r="AS174"/>
      <c r="AT174"/>
      <c r="AU174"/>
      <c r="AV174"/>
      <c r="AW174"/>
      <c r="AX174"/>
      <c r="AY174"/>
      <c r="AZ174"/>
      <c r="BA174"/>
      <c r="BB174"/>
      <c r="BC174"/>
      <c r="BD174"/>
      <c r="BE174"/>
      <c r="BF174"/>
      <c r="BG174"/>
      <c r="BH174"/>
      <c r="BI174"/>
      <c r="BJ174"/>
      <c r="BK174"/>
      <c r="BL174"/>
      <c r="BM174"/>
      <c r="BN174"/>
      <c r="BO174"/>
      <c r="BP174"/>
      <c r="BQ174"/>
      <c r="BR174"/>
    </row>
    <row r="175">
      <c r="A175" t="s">
        <v>515</v>
      </c>
      <c r="B175">
        <v>2016</v>
      </c>
      <c r="C175" t="s">
        <v>521</v>
      </c>
      <c r="D175">
        <v>17</v>
      </c>
      <c r="E175" t="s">
        <v>13</v>
      </c>
      <c r="F175" t="s">
        <v>51</v>
      </c>
      <c r="G175" t="s">
        <v>182</v>
      </c>
      <c r="H175">
        <v>57.503797827020428</v>
      </c>
      <c r="I175">
        <v>48.966184043510218</v>
      </c>
      <c r="J175">
        <v>41.175027778022717</v>
      </c>
      <c r="K175">
        <v>33.836203030324363</v>
      </c>
      <c r="L175">
        <v>7.6067363106525594</v>
      </c>
      <c r="M175">
        <v>9.915578738446591</v>
      </c>
      <c r="N175">
        <v>1.1968670229878129</v>
      </c>
      <c r="O175">
        <v>0.57451268049272597</v>
      </c>
      <c r="P175">
        <v>0.12467867842180499</v>
      </c>
      <c r="Q175">
        <v>0.0071145145410228998</v>
      </c>
      <c r="R175">
        <v>58.546929167469841</v>
      </c>
      <c r="S175">
        <v>52.33081833391617</v>
      </c>
      <c r="T175">
        <v>43.344472019089189</v>
      </c>
      <c r="U175">
        <v>39.947344865516719</v>
      </c>
      <c r="V175">
        <v>27.69842994111929</v>
      </c>
      <c r="W175" t="s">
        <v>414</v>
      </c>
      <c r="X175" t="s">
        <v>247</v>
      </c>
      <c r="Y175" t="s">
        <v>150</v>
      </c>
      <c r="Z175" t="s">
        <v>415</v>
      </c>
      <c r="AA175" t="s">
        <v>152</v>
      </c>
      <c r="AB175" t="s">
        <v>153</v>
      </c>
      <c r="AC175" t="s">
        <v>154</v>
      </c>
      <c r="AD175" t="s">
        <v>416</v>
      </c>
      <c r="AE175" t="s">
        <v>417</v>
      </c>
      <c r="AF175" t="s">
        <v>157</v>
      </c>
      <c r="AG175" t="s">
        <v>158</v>
      </c>
      <c r="AH175">
        <v>0.27949280876816812</v>
      </c>
      <c r="AI175">
        <v>47.006163206252651</v>
      </c>
      <c r="AJ175">
        <v>39.130218539547649</v>
      </c>
      <c r="AK175">
        <v>19.111944454917651</v>
      </c>
      <c r="AL175">
        <v>12.658176595668371</v>
      </c>
      <c r="AM175">
        <v>17.245600167361872</v>
      </c>
      <c r="AN175">
        <v>20.83000472832817</v>
      </c>
      <c r="AO175">
        <v>39.491182244381783</v>
      </c>
      <c r="AP175">
        <v>42.831488323707902</v>
      </c>
      <c r="AQ175">
        <v>51.604438546562633</v>
      </c>
      <c r="AR175">
        <v>25.393917416899459</v>
      </c>
      <c r="AS175"/>
      <c r="AT175"/>
      <c r="AU175"/>
      <c r="AV175"/>
      <c r="AW175"/>
      <c r="AX175"/>
      <c r="AY175"/>
      <c r="AZ175"/>
      <c r="BA175"/>
      <c r="BB175"/>
      <c r="BC175"/>
      <c r="BD175"/>
      <c r="BE175"/>
      <c r="BF175"/>
      <c r="BG175"/>
      <c r="BH175"/>
      <c r="BI175"/>
      <c r="BJ175"/>
      <c r="BK175"/>
      <c r="BL175"/>
      <c r="BM175"/>
      <c r="BN175"/>
      <c r="BO175"/>
      <c r="BP175"/>
      <c r="BQ175"/>
      <c r="BR175"/>
    </row>
    <row r="176">
      <c r="A176" t="s">
        <v>515</v>
      </c>
      <c r="B176">
        <v>2016</v>
      </c>
      <c r="C176" t="s">
        <v>521</v>
      </c>
      <c r="D176">
        <v>18</v>
      </c>
      <c r="E176" t="s">
        <v>60</v>
      </c>
      <c r="F176" t="s">
        <v>15</v>
      </c>
      <c r="G176" t="s">
        <v>527</v>
      </c>
      <c r="H176">
        <v>26.917288271075488</v>
      </c>
      <c r="I176">
        <v>35.658549450849193</v>
      </c>
      <c r="J176">
        <v>40.348431620784773</v>
      </c>
      <c r="K176">
        <v>46.818471167342047</v>
      </c>
      <c r="L176">
        <v>83.584581329059688</v>
      </c>
      <c r="M176">
        <v>69.592469412929461</v>
      </c>
      <c r="N176">
        <v>87.294030744082335</v>
      </c>
      <c r="O176">
        <v>95.347853861938887</v>
      </c>
      <c r="P176">
        <v>98.065537567802153</v>
      </c>
      <c r="Q176">
        <v>99.403158557563074</v>
      </c>
      <c r="R176">
        <v>26.13359892012398</v>
      </c>
      <c r="S176">
        <v>33.489424284351941</v>
      </c>
      <c r="T176">
        <v>38.111436933424159</v>
      </c>
      <c r="U176">
        <v>40.174198403862</v>
      </c>
      <c r="V176">
        <v>55.440204371100627</v>
      </c>
      <c r="W176" t="s">
        <v>414</v>
      </c>
      <c r="X176" t="s">
        <v>247</v>
      </c>
      <c r="Y176" t="s">
        <v>150</v>
      </c>
      <c r="Z176" t="s">
        <v>415</v>
      </c>
      <c r="AA176" t="s">
        <v>152</v>
      </c>
      <c r="AB176" t="s">
        <v>153</v>
      </c>
      <c r="AC176" t="s">
        <v>154</v>
      </c>
      <c r="AD176" t="s">
        <v>416</v>
      </c>
      <c r="AE176" t="s">
        <v>417</v>
      </c>
      <c r="AF176" t="s">
        <v>157</v>
      </c>
      <c r="AG176" t="s">
        <v>158</v>
      </c>
      <c r="AH176">
        <v>98.243697423280281</v>
      </c>
      <c r="AI176">
        <v>35.26294551315079</v>
      </c>
      <c r="AJ176">
        <v>42.627479193092057</v>
      </c>
      <c r="AK176">
        <v>59.306942495198761</v>
      </c>
      <c r="AL176">
        <v>74.419609961202354</v>
      </c>
      <c r="AM176">
        <v>74.777488583840864</v>
      </c>
      <c r="AN176">
        <v>68.957277527457521</v>
      </c>
      <c r="AO176">
        <v>48.394088179714863</v>
      </c>
      <c r="AP176">
        <v>37.375926096416343</v>
      </c>
      <c r="AQ176">
        <v>34.155434447937587</v>
      </c>
      <c r="AR176">
        <v>54.460178606316518</v>
      </c>
      <c r="AS176"/>
      <c r="AT176"/>
      <c r="AU176"/>
      <c r="AV176"/>
      <c r="AW176"/>
      <c r="AX176"/>
      <c r="AY176"/>
      <c r="AZ176"/>
      <c r="BA176"/>
      <c r="BB176"/>
      <c r="BC176"/>
      <c r="BD176"/>
      <c r="BE176"/>
      <c r="BF176"/>
      <c r="BG176"/>
      <c r="BH176"/>
      <c r="BI176"/>
      <c r="BJ176"/>
      <c r="BK176"/>
      <c r="BL176"/>
      <c r="BM176"/>
      <c r="BN176"/>
      <c r="BO176"/>
      <c r="BP176"/>
      <c r="BQ176"/>
      <c r="BR176"/>
    </row>
    <row r="177">
      <c r="A177" t="s">
        <v>515</v>
      </c>
      <c r="B177">
        <v>2016</v>
      </c>
      <c r="C177" t="s">
        <v>521</v>
      </c>
      <c r="D177">
        <v>19</v>
      </c>
      <c r="E177" t="s">
        <v>60</v>
      </c>
      <c r="F177" t="s">
        <v>16</v>
      </c>
      <c r="G177" t="s">
        <v>528</v>
      </c>
      <c r="H177">
        <v>15.57891390190434</v>
      </c>
      <c r="I177">
        <v>15.37526650564039</v>
      </c>
      <c r="J177">
        <v>18.47654060119272</v>
      </c>
      <c r="K177">
        <v>19.34532580233379</v>
      </c>
      <c r="L177">
        <v>8.8086823602878184</v>
      </c>
      <c r="M177">
        <v>20.491951848624019</v>
      </c>
      <c r="N177">
        <v>11.50910223292985</v>
      </c>
      <c r="O177">
        <v>4.0776334575684308</v>
      </c>
      <c r="P177">
        <v>1.8097837537760411</v>
      </c>
      <c r="Q177">
        <v>0.58972692789589309</v>
      </c>
      <c r="R177">
        <v>15.319471912406449</v>
      </c>
      <c r="S177">
        <v>14.17975738173195</v>
      </c>
      <c r="T177">
        <v>18.544091047486781</v>
      </c>
      <c r="U177">
        <v>19.878456730621391</v>
      </c>
      <c r="V177">
        <v>16.861365687779919</v>
      </c>
      <c r="W177" t="s">
        <v>414</v>
      </c>
      <c r="X177" t="s">
        <v>247</v>
      </c>
      <c r="Y177" t="s">
        <v>150</v>
      </c>
      <c r="Z177" t="s">
        <v>415</v>
      </c>
      <c r="AA177" t="s">
        <v>152</v>
      </c>
      <c r="AB177" t="s">
        <v>153</v>
      </c>
      <c r="AC177" t="s">
        <v>154</v>
      </c>
      <c r="AD177" t="s">
        <v>416</v>
      </c>
      <c r="AE177" t="s">
        <v>417</v>
      </c>
      <c r="AF177" t="s">
        <v>157</v>
      </c>
      <c r="AG177" t="s">
        <v>158</v>
      </c>
      <c r="AH177">
        <v>1.4768097679515571</v>
      </c>
      <c r="AI177">
        <v>17.730891280596619</v>
      </c>
      <c r="AJ177">
        <v>18.242302267360429</v>
      </c>
      <c r="AK177">
        <v>21.581113049883459</v>
      </c>
      <c r="AL177">
        <v>12.922213443129211</v>
      </c>
      <c r="AM177">
        <v>7.9769112487975011</v>
      </c>
      <c r="AN177">
        <v>10.21271774421435</v>
      </c>
      <c r="AO177">
        <v>12.114729575903469</v>
      </c>
      <c r="AP177">
        <v>19.79258557987545</v>
      </c>
      <c r="AQ177">
        <v>14.240127005500121</v>
      </c>
      <c r="AR177">
        <v>20.14590397678413</v>
      </c>
      <c r="AS177"/>
      <c r="AT177"/>
      <c r="AU177"/>
      <c r="AV177"/>
      <c r="AW177"/>
      <c r="AX177"/>
      <c r="AY177"/>
      <c r="AZ177"/>
      <c r="BA177"/>
      <c r="BB177"/>
      <c r="BC177"/>
      <c r="BD177"/>
      <c r="BE177"/>
      <c r="BF177"/>
      <c r="BG177"/>
      <c r="BH177"/>
      <c r="BI177"/>
      <c r="BJ177"/>
      <c r="BK177"/>
      <c r="BL177"/>
      <c r="BM177"/>
      <c r="BN177"/>
      <c r="BO177"/>
      <c r="BP177"/>
      <c r="BQ177"/>
      <c r="BR177"/>
    </row>
    <row r="178">
      <c r="A178" t="s">
        <v>515</v>
      </c>
      <c r="B178">
        <v>2016</v>
      </c>
      <c r="C178" t="s">
        <v>521</v>
      </c>
      <c r="D178">
        <v>20</v>
      </c>
      <c r="E178" t="s">
        <v>60</v>
      </c>
      <c r="F178" t="s">
        <v>22</v>
      </c>
      <c r="G178" t="s">
        <v>529</v>
      </c>
      <c r="H178">
        <v>38.236284620954081</v>
      </c>
      <c r="I178">
        <v>34.924524993279817</v>
      </c>
      <c r="J178">
        <v>29.839966586349149</v>
      </c>
      <c r="K178">
        <v>23.468359996227381</v>
      </c>
      <c r="L178">
        <v>5.3456315714077958</v>
      </c>
      <c r="M178">
        <v>7.8455278388146841</v>
      </c>
      <c r="N178">
        <v>0.50145673534723356</v>
      </c>
      <c r="O178">
        <v>0.48234364192275719</v>
      </c>
      <c r="P178">
        <v>0.12148957442089579</v>
      </c>
      <c r="Q178">
        <v>0.0071145145410326004</v>
      </c>
      <c r="R178">
        <v>38.474370933364128</v>
      </c>
      <c r="S178">
        <v>37.710421642098318</v>
      </c>
      <c r="T178">
        <v>31.111144272946049</v>
      </c>
      <c r="U178">
        <v>27.037594020832831</v>
      </c>
      <c r="V178">
        <v>20.2103201897208</v>
      </c>
      <c r="W178" t="s">
        <v>414</v>
      </c>
      <c r="X178" t="s">
        <v>247</v>
      </c>
      <c r="Y178" t="s">
        <v>150</v>
      </c>
      <c r="Z178" t="s">
        <v>415</v>
      </c>
      <c r="AA178" t="s">
        <v>152</v>
      </c>
      <c r="AB178" t="s">
        <v>153</v>
      </c>
      <c r="AC178" t="s">
        <v>154</v>
      </c>
      <c r="AD178" t="s">
        <v>416</v>
      </c>
      <c r="AE178" t="s">
        <v>417</v>
      </c>
      <c r="AF178" t="s">
        <v>157</v>
      </c>
      <c r="AG178" t="s">
        <v>158</v>
      </c>
      <c r="AH178">
        <v>0.27949280876816229</v>
      </c>
      <c r="AI178">
        <v>21.613973047257929</v>
      </c>
      <c r="AJ178">
        <v>31.32432448933028</v>
      </c>
      <c r="AK178">
        <v>12.013784913071641</v>
      </c>
      <c r="AL178">
        <v>9.6765941901113859</v>
      </c>
      <c r="AM178">
        <v>5.2352717739249712</v>
      </c>
      <c r="AN178">
        <v>18.325261180658782</v>
      </c>
      <c r="AO178">
        <v>30.16481960695436</v>
      </c>
      <c r="AP178">
        <v>22.904603456007969</v>
      </c>
      <c r="AQ178">
        <v>30.351925948776721</v>
      </c>
      <c r="AR178">
        <v>15.411056635045821</v>
      </c>
      <c r="AS178"/>
      <c r="AT178"/>
      <c r="AU178"/>
      <c r="AV178"/>
      <c r="AW178"/>
      <c r="AX178"/>
      <c r="AY178"/>
      <c r="AZ178"/>
      <c r="BA178"/>
      <c r="BB178"/>
      <c r="BC178"/>
      <c r="BD178"/>
      <c r="BE178"/>
      <c r="BF178"/>
      <c r="BG178"/>
      <c r="BH178"/>
      <c r="BI178"/>
      <c r="BJ178"/>
      <c r="BK178"/>
      <c r="BL178"/>
      <c r="BM178"/>
      <c r="BN178"/>
      <c r="BO178"/>
      <c r="BP178"/>
      <c r="BQ178"/>
      <c r="BR178"/>
    </row>
    <row r="179">
      <c r="A179" t="s">
        <v>515</v>
      </c>
      <c r="B179">
        <v>2016</v>
      </c>
      <c r="C179" t="s">
        <v>521</v>
      </c>
      <c r="D179">
        <v>21</v>
      </c>
      <c r="E179" t="s">
        <v>60</v>
      </c>
      <c r="F179" t="s">
        <v>17</v>
      </c>
      <c r="G179" t="s">
        <v>530</v>
      </c>
      <c r="H179">
        <v>19.267513206066091</v>
      </c>
      <c r="I179">
        <v>14.041659050230599</v>
      </c>
      <c r="J179">
        <v>11.335061191673359</v>
      </c>
      <c r="K179">
        <v>10.36784303409679</v>
      </c>
      <c r="L179">
        <v>2.2611047392446979</v>
      </c>
      <c r="M179">
        <v>2.070050899631839</v>
      </c>
      <c r="N179">
        <v>0.69541028764057999</v>
      </c>
      <c r="O179">
        <v>0.092169038569924894</v>
      </c>
      <c r="P179">
        <v>0.0031891040009102999</v>
      </c>
      <c r="Q179">
        <v>0</v>
      </c>
      <c r="R179">
        <v>20.072558234105429</v>
      </c>
      <c r="S179">
        <v>14.620396691817779</v>
      </c>
      <c r="T179">
        <v>12.233327746143001</v>
      </c>
      <c r="U179">
        <v>12.90975084468378</v>
      </c>
      <c r="V179">
        <v>7.4881097513986488</v>
      </c>
      <c r="W179" t="s">
        <v>414</v>
      </c>
      <c r="X179" t="s">
        <v>247</v>
      </c>
      <c r="Y179" t="s">
        <v>150</v>
      </c>
      <c r="Z179" t="s">
        <v>415</v>
      </c>
      <c r="AA179" t="s">
        <v>152</v>
      </c>
      <c r="AB179" t="s">
        <v>153</v>
      </c>
      <c r="AC179" t="s">
        <v>154</v>
      </c>
      <c r="AD179" t="s">
        <v>416</v>
      </c>
      <c r="AE179" t="s">
        <v>417</v>
      </c>
      <c r="AF179" t="s">
        <v>157</v>
      </c>
      <c r="AG179" t="s">
        <v>158</v>
      </c>
      <c r="AH179">
        <v>0</v>
      </c>
      <c r="AI179">
        <v>25.392190158994669</v>
      </c>
      <c r="AJ179">
        <v>7.8058940502172236</v>
      </c>
      <c r="AK179">
        <v>7.0981595418461483</v>
      </c>
      <c r="AL179">
        <v>2.9815824055570541</v>
      </c>
      <c r="AM179">
        <v>12.010328393436669</v>
      </c>
      <c r="AN179">
        <v>2.5047435476693458</v>
      </c>
      <c r="AO179">
        <v>9.3263626374273123</v>
      </c>
      <c r="AP179">
        <v>19.926884867700242</v>
      </c>
      <c r="AQ179">
        <v>21.252512597785572</v>
      </c>
      <c r="AR179">
        <v>9.9828607818535264</v>
      </c>
      <c r="AS179"/>
      <c r="AT179"/>
      <c r="AU179"/>
      <c r="AV179"/>
      <c r="AW179"/>
      <c r="AX179"/>
      <c r="AY179"/>
      <c r="AZ179"/>
      <c r="BA179"/>
      <c r="BB179"/>
      <c r="BC179"/>
      <c r="BD179"/>
      <c r="BE179"/>
      <c r="BF179"/>
      <c r="BG179"/>
      <c r="BH179"/>
      <c r="BI179"/>
      <c r="BJ179"/>
      <c r="BK179"/>
      <c r="BL179"/>
      <c r="BM179"/>
      <c r="BN179"/>
      <c r="BO179"/>
      <c r="BP179"/>
      <c r="BQ179"/>
      <c r="BR179"/>
    </row>
    <row r="180">
      <c r="A180" t="s">
        <v>515</v>
      </c>
      <c r="B180">
        <v>2016</v>
      </c>
      <c r="C180" t="s">
        <v>521</v>
      </c>
      <c r="D180">
        <v>22</v>
      </c>
      <c r="E180" t="s">
        <v>54</v>
      </c>
      <c r="F180" t="s">
        <v>49</v>
      </c>
      <c r="G180" t="s">
        <v>182</v>
      </c>
      <c r="H180">
        <v>36.659543924632871</v>
      </c>
      <c r="I180">
        <v>30.127605034961629</v>
      </c>
      <c r="J180">
        <v>31.409348620635171</v>
      </c>
      <c r="K180">
        <v>29.238536311935249</v>
      </c>
      <c r="L180">
        <v>9.5339010751964821</v>
      </c>
      <c r="M180">
        <v>22.747497915457721</v>
      </c>
      <c r="N180">
        <v>11.648519521752</v>
      </c>
      <c r="O180">
        <v>4.1011953448765244</v>
      </c>
      <c r="P180">
        <v>1.812042985022202</v>
      </c>
      <c r="Q180">
        <v>0.58976888708912345</v>
      </c>
      <c r="R180">
        <v>36.956181061462971</v>
      </c>
      <c r="S180">
        <v>29.746173284574549</v>
      </c>
      <c r="T180">
        <v>32.731300383847618</v>
      </c>
      <c r="U180">
        <v>33.101711633074437</v>
      </c>
      <c r="V180">
        <v>23.320884559005361</v>
      </c>
      <c r="W180" t="s">
        <v>414</v>
      </c>
      <c r="X180" t="s">
        <v>247</v>
      </c>
      <c r="Y180" t="s">
        <v>150</v>
      </c>
      <c r="Z180" t="s">
        <v>415</v>
      </c>
      <c r="AA180" t="s">
        <v>152</v>
      </c>
      <c r="AB180" t="s">
        <v>153</v>
      </c>
      <c r="AC180" t="s">
        <v>154</v>
      </c>
      <c r="AD180" t="s">
        <v>416</v>
      </c>
      <c r="AE180" t="s">
        <v>417</v>
      </c>
      <c r="AF180" t="s">
        <v>157</v>
      </c>
      <c r="AG180" t="s">
        <v>158</v>
      </c>
      <c r="AH180">
        <v>1.480948913666785</v>
      </c>
      <c r="AI180">
        <v>33.458402624451217</v>
      </c>
      <c r="AJ180">
        <v>29.969390113898431</v>
      </c>
      <c r="AK180">
        <v>26.680222320161231</v>
      </c>
      <c r="AL180">
        <v>14.79498931835715</v>
      </c>
      <c r="AM180">
        <v>9.639259380685413</v>
      </c>
      <c r="AN180">
        <v>12.899732669137361</v>
      </c>
      <c r="AO180">
        <v>20.021428322781279</v>
      </c>
      <c r="AP180">
        <v>34.621481300664328</v>
      </c>
      <c r="AQ180">
        <v>29.424448395336441</v>
      </c>
      <c r="AR180">
        <v>27.003031494576149</v>
      </c>
      <c r="AS180"/>
      <c r="AT180"/>
      <c r="AU180"/>
      <c r="AV180"/>
      <c r="AW180"/>
      <c r="AX180"/>
      <c r="AY180"/>
      <c r="AZ180"/>
      <c r="BA180"/>
      <c r="BB180"/>
      <c r="BC180"/>
      <c r="BD180"/>
      <c r="BE180"/>
      <c r="BF180"/>
      <c r="BG180"/>
      <c r="BH180"/>
      <c r="BI180"/>
      <c r="BJ180"/>
      <c r="BK180"/>
      <c r="BL180"/>
      <c r="BM180"/>
      <c r="BN180"/>
      <c r="BO180"/>
      <c r="BP180"/>
      <c r="BQ180"/>
      <c r="BR180"/>
    </row>
    <row r="181">
      <c r="A181" t="s">
        <v>515</v>
      </c>
      <c r="B181">
        <v>2016</v>
      </c>
      <c r="C181" t="s">
        <v>521</v>
      </c>
      <c r="D181">
        <v>23</v>
      </c>
      <c r="E181" t="s">
        <v>54</v>
      </c>
      <c r="F181" t="s">
        <v>48</v>
      </c>
      <c r="G181" t="s">
        <v>182</v>
      </c>
      <c r="H181">
        <v>63.340456075367037</v>
      </c>
      <c r="I181">
        <v>69.872394965038467</v>
      </c>
      <c r="J181">
        <v>68.590651379364758</v>
      </c>
      <c r="K181">
        <v>70.761463688064737</v>
      </c>
      <c r="L181">
        <v>90.466098924803575</v>
      </c>
      <c r="M181">
        <v>77.252502084542357</v>
      </c>
      <c r="N181">
        <v>88.351480478248007</v>
      </c>
      <c r="O181">
        <v>95.898804655123541</v>
      </c>
      <c r="P181">
        <v>98.187957014977783</v>
      </c>
      <c r="Q181">
        <v>99.410231112910864</v>
      </c>
      <c r="R181">
        <v>63.043818938536972</v>
      </c>
      <c r="S181">
        <v>70.253826715425475</v>
      </c>
      <c r="T181">
        <v>67.268699616152475</v>
      </c>
      <c r="U181">
        <v>66.898288366925442</v>
      </c>
      <c r="V181">
        <v>76.679115440994607</v>
      </c>
      <c r="W181" t="s">
        <v>414</v>
      </c>
      <c r="X181" t="s">
        <v>247</v>
      </c>
      <c r="Y181" t="s">
        <v>150</v>
      </c>
      <c r="Z181" t="s">
        <v>415</v>
      </c>
      <c r="AA181" t="s">
        <v>152</v>
      </c>
      <c r="AB181" t="s">
        <v>153</v>
      </c>
      <c r="AC181" t="s">
        <v>154</v>
      </c>
      <c r="AD181" t="s">
        <v>416</v>
      </c>
      <c r="AE181" t="s">
        <v>417</v>
      </c>
      <c r="AF181" t="s">
        <v>157</v>
      </c>
      <c r="AG181" t="s">
        <v>158</v>
      </c>
      <c r="AH181">
        <v>98.519051086333192</v>
      </c>
      <c r="AI181">
        <v>66.541597375548562</v>
      </c>
      <c r="AJ181">
        <v>70.030609886101587</v>
      </c>
      <c r="AK181">
        <v>73.319777679838708</v>
      </c>
      <c r="AL181">
        <v>85.205010681642932</v>
      </c>
      <c r="AM181">
        <v>90.360740619314669</v>
      </c>
      <c r="AN181">
        <v>87.100267330862707</v>
      </c>
      <c r="AO181">
        <v>79.978571677218753</v>
      </c>
      <c r="AP181">
        <v>65.378518699335729</v>
      </c>
      <c r="AQ181">
        <v>70.575551604663502</v>
      </c>
      <c r="AR181">
        <v>72.996968505423993</v>
      </c>
      <c r="AS181"/>
      <c r="AT181"/>
      <c r="AU181"/>
      <c r="AV181"/>
      <c r="AW181"/>
      <c r="AX181"/>
      <c r="AY181"/>
      <c r="AZ181"/>
      <c r="BA181"/>
      <c r="BB181"/>
      <c r="BC181"/>
      <c r="BD181"/>
      <c r="BE181"/>
      <c r="BF181"/>
      <c r="BG181"/>
      <c r="BH181"/>
      <c r="BI181"/>
      <c r="BJ181"/>
      <c r="BK181"/>
      <c r="BL181"/>
      <c r="BM181"/>
      <c r="BN181"/>
      <c r="BO181"/>
      <c r="BP181"/>
      <c r="BQ181"/>
      <c r="BR181"/>
    </row>
    <row r="182">
      <c r="A182" t="s">
        <v>515</v>
      </c>
      <c r="B182">
        <v>2016</v>
      </c>
      <c r="C182" t="s">
        <v>521</v>
      </c>
      <c r="D182">
        <v>29</v>
      </c>
      <c r="E182" t="s">
        <v>57</v>
      </c>
      <c r="F182" t="s">
        <v>49</v>
      </c>
      <c r="G182" t="s">
        <v>531</v>
      </c>
      <c r="H182">
        <v>15.19927043358229</v>
      </c>
      <c r="I182">
        <v>19.491858496599018</v>
      </c>
      <c r="J182">
        <v>20.784501157582302</v>
      </c>
      <c r="K182">
        <v>26.48610152963839</v>
      </c>
      <c r="L182">
        <v>74.736703721069659</v>
      </c>
      <c r="M182">
        <v>60.318522594928822</v>
      </c>
      <c r="N182">
        <v>86.316233595706521</v>
      </c>
      <c r="O182">
        <v>94.360789237656988</v>
      </c>
      <c r="P182">
        <v>97.532156458908418</v>
      </c>
      <c r="Q182">
        <v>99.246157850593676</v>
      </c>
      <c r="R182">
        <v>14.266180368420351</v>
      </c>
      <c r="S182">
        <v>17.826189001094669</v>
      </c>
      <c r="T182">
        <v>20.959767831918821</v>
      </c>
      <c r="U182">
        <v>20.64179920118961</v>
      </c>
      <c r="V182">
        <v>31.036242642621389</v>
      </c>
      <c r="W182" t="s">
        <v>414</v>
      </c>
      <c r="X182" t="s">
        <v>247</v>
      </c>
      <c r="Y182" t="s">
        <v>150</v>
      </c>
      <c r="Z182" t="s">
        <v>415</v>
      </c>
      <c r="AA182" t="s">
        <v>152</v>
      </c>
      <c r="AB182" t="s">
        <v>153</v>
      </c>
      <c r="AC182" t="s">
        <v>154</v>
      </c>
      <c r="AD182" t="s">
        <v>416</v>
      </c>
      <c r="AE182" t="s">
        <v>417</v>
      </c>
      <c r="AF182" t="s">
        <v>157</v>
      </c>
      <c r="AG182" t="s">
        <v>158</v>
      </c>
      <c r="AH182">
        <v>99.180749249146388</v>
      </c>
      <c r="AI182">
        <v>41.576487609353208</v>
      </c>
      <c r="AJ182">
        <v>24.521152030795811</v>
      </c>
      <c r="AK182">
        <v>15.71576904094715</v>
      </c>
      <c r="AL182">
        <v>81.089705967986845</v>
      </c>
      <c r="AM182">
        <v>26.786350514700569</v>
      </c>
      <c r="AN182">
        <v>60.940060252360553</v>
      </c>
      <c r="AO182">
        <v>31.63142442108726</v>
      </c>
      <c r="AP182">
        <v>27.255748798630979</v>
      </c>
      <c r="AQ182">
        <v>21.5489847801677</v>
      </c>
      <c r="AR182">
        <v>31.099411739658269</v>
      </c>
      <c r="AS182"/>
      <c r="AT182"/>
      <c r="AU182"/>
      <c r="AV182"/>
      <c r="AW182"/>
      <c r="AX182"/>
      <c r="AY182"/>
      <c r="AZ182"/>
      <c r="BA182"/>
      <c r="BB182"/>
      <c r="BC182"/>
      <c r="BD182"/>
      <c r="BE182"/>
      <c r="BF182"/>
      <c r="BG182"/>
      <c r="BH182"/>
      <c r="BI182"/>
      <c r="BJ182"/>
      <c r="BK182"/>
      <c r="BL182"/>
      <c r="BM182"/>
      <c r="BN182"/>
      <c r="BO182"/>
      <c r="BP182"/>
      <c r="BQ182"/>
      <c r="BR182"/>
    </row>
    <row r="183">
      <c r="A183" t="s">
        <v>515</v>
      </c>
      <c r="B183">
        <v>2016</v>
      </c>
      <c r="C183" t="s">
        <v>521</v>
      </c>
      <c r="D183">
        <v>30</v>
      </c>
      <c r="E183" t="s">
        <v>57</v>
      </c>
      <c r="F183" t="s">
        <v>48</v>
      </c>
      <c r="G183" t="s">
        <v>182</v>
      </c>
      <c r="H183">
        <v>84.800729566417715</v>
      </c>
      <c r="I183">
        <v>80.508141503400836</v>
      </c>
      <c r="J183">
        <v>79.215498842417787</v>
      </c>
      <c r="K183">
        <v>73.513898470361838</v>
      </c>
      <c r="L183">
        <v>25.26329627893033</v>
      </c>
      <c r="M183">
        <v>39.68147740507127</v>
      </c>
      <c r="N183">
        <v>13.68376640429342</v>
      </c>
      <c r="O183">
        <v>5.6392107623430654</v>
      </c>
      <c r="P183">
        <v>2.4678435410916149</v>
      </c>
      <c r="Q183">
        <v>0.75384214940632821</v>
      </c>
      <c r="R183">
        <v>85.733819631579848</v>
      </c>
      <c r="S183">
        <v>82.173810998905438</v>
      </c>
      <c r="T183">
        <v>79.040232168081261</v>
      </c>
      <c r="U183">
        <v>79.358200798810572</v>
      </c>
      <c r="V183">
        <v>68.963757357378654</v>
      </c>
      <c r="W183" t="s">
        <v>414</v>
      </c>
      <c r="X183" t="s">
        <v>247</v>
      </c>
      <c r="Y183" t="s">
        <v>150</v>
      </c>
      <c r="Z183" t="s">
        <v>415</v>
      </c>
      <c r="AA183" t="s">
        <v>152</v>
      </c>
      <c r="AB183" t="s">
        <v>153</v>
      </c>
      <c r="AC183" t="s">
        <v>154</v>
      </c>
      <c r="AD183" t="s">
        <v>416</v>
      </c>
      <c r="AE183" t="s">
        <v>417</v>
      </c>
      <c r="AF183" t="s">
        <v>157</v>
      </c>
      <c r="AG183" t="s">
        <v>158</v>
      </c>
      <c r="AH183">
        <v>0.81925075085363852</v>
      </c>
      <c r="AI183">
        <v>58.42351239064687</v>
      </c>
      <c r="AJ183">
        <v>75.478847969204494</v>
      </c>
      <c r="AK183">
        <v>84.284230959052792</v>
      </c>
      <c r="AL183">
        <v>18.910294032013191</v>
      </c>
      <c r="AM183">
        <v>73.213649485299641</v>
      </c>
      <c r="AN183">
        <v>39.059939747639497</v>
      </c>
      <c r="AO183">
        <v>68.368575578912726</v>
      </c>
      <c r="AP183">
        <v>72.744251201368797</v>
      </c>
      <c r="AQ183">
        <v>78.451015219832797</v>
      </c>
      <c r="AR183">
        <v>68.900588260341777</v>
      </c>
      <c r="AS183"/>
      <c r="AT183"/>
      <c r="AU183"/>
      <c r="AV183"/>
      <c r="AW183"/>
      <c r="AX183"/>
      <c r="AY183"/>
      <c r="AZ183"/>
      <c r="BA183"/>
      <c r="BB183"/>
      <c r="BC183"/>
      <c r="BD183"/>
      <c r="BE183"/>
      <c r="BF183"/>
      <c r="BG183"/>
      <c r="BH183"/>
      <c r="BI183"/>
      <c r="BJ183"/>
      <c r="BK183"/>
      <c r="BL183"/>
      <c r="BM183"/>
      <c r="BN183"/>
      <c r="BO183"/>
      <c r="BP183"/>
      <c r="BQ183"/>
      <c r="BR183"/>
    </row>
    <row r="184">
      <c r="A184" t="s">
        <v>515</v>
      </c>
      <c r="B184">
        <v>2016</v>
      </c>
      <c r="C184" t="s">
        <v>521</v>
      </c>
      <c r="D184">
        <v>31</v>
      </c>
      <c r="E184" t="s">
        <v>103</v>
      </c>
      <c r="F184" t="s">
        <v>49</v>
      </c>
      <c r="G184" t="s">
        <v>532</v>
      </c>
      <c r="H184">
        <v>0.20024906310499199</v>
      </c>
      <c r="I184">
        <v>0.25465592510044599</v>
      </c>
      <c r="J184">
        <v>1.100208543984118</v>
      </c>
      <c r="K184">
        <v>2.657741916614893</v>
      </c>
      <c r="L184">
        <v>51.614770292888281</v>
      </c>
      <c r="M184">
        <v>17.786911950356981</v>
      </c>
      <c r="N184">
        <v>43.800317428826887</v>
      </c>
      <c r="O184">
        <v>71.901065930751002</v>
      </c>
      <c r="P184">
        <v>88.162226497358446</v>
      </c>
      <c r="Q184">
        <v>94.013315683134891</v>
      </c>
      <c r="R184">
        <v>0.13491289269337831</v>
      </c>
      <c r="S184">
        <v>0.20361546090735591</v>
      </c>
      <c r="T184">
        <v>0.4720673806422761</v>
      </c>
      <c r="U184">
        <v>0.75068501856708991</v>
      </c>
      <c r="V184">
        <v>6.2475567979707201</v>
      </c>
      <c r="W184" t="s">
        <v>414</v>
      </c>
      <c r="X184" t="s">
        <v>247</v>
      </c>
      <c r="Y184" t="s">
        <v>150</v>
      </c>
      <c r="Z184" t="s">
        <v>415</v>
      </c>
      <c r="AA184" t="s">
        <v>152</v>
      </c>
      <c r="AB184" t="s">
        <v>153</v>
      </c>
      <c r="AC184" t="s">
        <v>154</v>
      </c>
      <c r="AD184" t="s">
        <v>416</v>
      </c>
      <c r="AE184" t="s">
        <v>417</v>
      </c>
      <c r="AF184" t="s">
        <v>157</v>
      </c>
      <c r="AG184" t="s">
        <v>158</v>
      </c>
      <c r="AH184">
        <v>86.117247317266376</v>
      </c>
      <c r="AI184">
        <v>18.04647455958095</v>
      </c>
      <c r="AJ184">
        <v>7.8388591544717494</v>
      </c>
      <c r="AK184">
        <v>5.7636646287293001</v>
      </c>
      <c r="AL184">
        <v>39.183557479855899</v>
      </c>
      <c r="AM184">
        <v>10.87727504577507</v>
      </c>
      <c r="AN184">
        <v>37.575963998081122</v>
      </c>
      <c r="AO184">
        <v>8.9819889388575227</v>
      </c>
      <c r="AP184">
        <v>4.588124616719484</v>
      </c>
      <c r="AQ184">
        <v>4.1619114216484201</v>
      </c>
      <c r="AR184">
        <v>16.85691763794711</v>
      </c>
      <c r="AS184"/>
      <c r="AT184"/>
      <c r="AU184"/>
      <c r="AV184"/>
      <c r="AW184"/>
      <c r="AX184"/>
      <c r="AY184"/>
      <c r="AZ184"/>
      <c r="BA184"/>
      <c r="BB184"/>
      <c r="BC184"/>
      <c r="BD184"/>
      <c r="BE184"/>
      <c r="BF184"/>
      <c r="BG184"/>
      <c r="BH184"/>
      <c r="BI184"/>
      <c r="BJ184"/>
      <c r="BK184"/>
      <c r="BL184"/>
      <c r="BM184"/>
      <c r="BN184"/>
      <c r="BO184"/>
      <c r="BP184"/>
      <c r="BQ184"/>
      <c r="BR184"/>
    </row>
    <row r="185">
      <c r="A185" t="s">
        <v>515</v>
      </c>
      <c r="B185">
        <v>2016</v>
      </c>
      <c r="C185" t="s">
        <v>521</v>
      </c>
      <c r="D185">
        <v>32</v>
      </c>
      <c r="E185" t="s">
        <v>103</v>
      </c>
      <c r="F185" t="s">
        <v>48</v>
      </c>
      <c r="G185" t="s">
        <v>182</v>
      </c>
      <c r="H185">
        <v>99.799750936895009</v>
      </c>
      <c r="I185">
        <v>99.745344074899563</v>
      </c>
      <c r="J185">
        <v>98.899791456015876</v>
      </c>
      <c r="K185">
        <v>97.342258083385133</v>
      </c>
      <c r="L185">
        <v>48.385229707111563</v>
      </c>
      <c r="M185">
        <v>82.213088049643105</v>
      </c>
      <c r="N185">
        <v>56.199682571173263</v>
      </c>
      <c r="O185">
        <v>28.098934069248891</v>
      </c>
      <c r="P185">
        <v>11.83777350264141</v>
      </c>
      <c r="Q185">
        <v>5.9866843168649444</v>
      </c>
      <c r="R185">
        <v>99.865087107306621</v>
      </c>
      <c r="S185">
        <v>99.796384539092628</v>
      </c>
      <c r="T185">
        <v>99.527932619357699</v>
      </c>
      <c r="U185">
        <v>99.249314981432917</v>
      </c>
      <c r="V185">
        <v>93.75244320202934</v>
      </c>
      <c r="W185" t="s">
        <v>414</v>
      </c>
      <c r="X185" t="s">
        <v>247</v>
      </c>
      <c r="Y185" t="s">
        <v>150</v>
      </c>
      <c r="Z185" t="s">
        <v>415</v>
      </c>
      <c r="AA185" t="s">
        <v>152</v>
      </c>
      <c r="AB185" t="s">
        <v>153</v>
      </c>
      <c r="AC185" t="s">
        <v>154</v>
      </c>
      <c r="AD185" t="s">
        <v>416</v>
      </c>
      <c r="AE185" t="s">
        <v>417</v>
      </c>
      <c r="AF185" t="s">
        <v>157</v>
      </c>
      <c r="AG185" t="s">
        <v>158</v>
      </c>
      <c r="AH185">
        <v>13.8827526827335</v>
      </c>
      <c r="AI185">
        <v>81.953525440419099</v>
      </c>
      <c r="AJ185">
        <v>92.161140845528536</v>
      </c>
      <c r="AK185">
        <v>94.236335371270684</v>
      </c>
      <c r="AL185">
        <v>60.8164425201443</v>
      </c>
      <c r="AM185">
        <v>89.122724954225063</v>
      </c>
      <c r="AN185">
        <v>62.424036001918658</v>
      </c>
      <c r="AO185">
        <v>91.018011061142445</v>
      </c>
      <c r="AP185">
        <v>95.411875383280389</v>
      </c>
      <c r="AQ185">
        <v>95.838088578351673</v>
      </c>
      <c r="AR185">
        <v>83.143082362052951</v>
      </c>
      <c r="AS185"/>
      <c r="AT185"/>
      <c r="AU185"/>
      <c r="AV185"/>
      <c r="AW185"/>
      <c r="AX185"/>
      <c r="AY185"/>
      <c r="AZ185"/>
      <c r="BA185"/>
      <c r="BB185"/>
      <c r="BC185"/>
      <c r="BD185"/>
      <c r="BE185"/>
      <c r="BF185"/>
      <c r="BG185"/>
      <c r="BH185"/>
      <c r="BI185"/>
      <c r="BJ185"/>
      <c r="BK185"/>
      <c r="BL185"/>
      <c r="BM185"/>
      <c r="BN185"/>
      <c r="BO185"/>
      <c r="BP185"/>
      <c r="BQ185"/>
      <c r="BR185"/>
    </row>
    <row r="186">
      <c r="A186" t="s">
        <v>515</v>
      </c>
      <c r="B186">
        <v>2016</v>
      </c>
      <c r="C186" t="s">
        <v>521</v>
      </c>
      <c r="D186">
        <v>35</v>
      </c>
      <c r="E186" t="s">
        <v>55</v>
      </c>
      <c r="F186" t="s">
        <v>49</v>
      </c>
      <c r="G186" t="s">
        <v>182</v>
      </c>
      <c r="H186">
        <v>2.2151947486951822</v>
      </c>
      <c r="I186">
        <v>3.2053969841643601</v>
      </c>
      <c r="J186">
        <v>4.4773018990208264</v>
      </c>
      <c r="K186">
        <v>8.2365197358077733</v>
      </c>
      <c r="L186">
        <v>62.260685211792101</v>
      </c>
      <c r="M186">
        <v>36.033675435456139</v>
      </c>
      <c r="N186">
        <v>61.889479992557682</v>
      </c>
      <c r="O186">
        <v>85.641170461010447</v>
      </c>
      <c r="P186">
        <v>94.214624238157228</v>
      </c>
      <c r="Q186">
        <v>97.920915492312105</v>
      </c>
      <c r="R186">
        <v>2.0489028545322729</v>
      </c>
      <c r="S186">
        <v>2.250710856142351</v>
      </c>
      <c r="T186">
        <v>3.156399944988268</v>
      </c>
      <c r="U186">
        <v>4.1678265064246007</v>
      </c>
      <c r="V186">
        <v>14.19080463962519</v>
      </c>
      <c r="W186" t="s">
        <v>414</v>
      </c>
      <c r="X186" t="s">
        <v>247</v>
      </c>
      <c r="Y186" t="s">
        <v>150</v>
      </c>
      <c r="Z186" t="s">
        <v>415</v>
      </c>
      <c r="AA186" t="s">
        <v>152</v>
      </c>
      <c r="AB186" t="s">
        <v>153</v>
      </c>
      <c r="AC186" t="s">
        <v>154</v>
      </c>
      <c r="AD186" t="s">
        <v>416</v>
      </c>
      <c r="AE186" t="s">
        <v>417</v>
      </c>
      <c r="AF186" t="s">
        <v>157</v>
      </c>
      <c r="AG186" t="s">
        <v>158</v>
      </c>
      <c r="AH186">
        <v>92.83181862448707</v>
      </c>
      <c r="AI186">
        <v>25.22210438375328</v>
      </c>
      <c r="AJ186">
        <v>13.473736938035771</v>
      </c>
      <c r="AK186">
        <v>9.3146087323918749</v>
      </c>
      <c r="AL186">
        <v>58.378472629422568</v>
      </c>
      <c r="AM186">
        <v>17.415567543522229</v>
      </c>
      <c r="AN186">
        <v>53.50821674587786</v>
      </c>
      <c r="AO186">
        <v>14.071569671023299</v>
      </c>
      <c r="AP186">
        <v>7.1943358550739509</v>
      </c>
      <c r="AQ186">
        <v>14.741404219990169</v>
      </c>
      <c r="AR186">
        <v>20.313958037949359</v>
      </c>
      <c r="AS186"/>
      <c r="AT186"/>
      <c r="AU186"/>
      <c r="AV186"/>
      <c r="AW186"/>
      <c r="AX186"/>
      <c r="AY186"/>
      <c r="AZ186"/>
      <c r="BA186"/>
      <c r="BB186"/>
      <c r="BC186"/>
      <c r="BD186"/>
      <c r="BE186"/>
      <c r="BF186"/>
      <c r="BG186"/>
      <c r="BH186"/>
      <c r="BI186"/>
      <c r="BJ186"/>
      <c r="BK186"/>
      <c r="BL186"/>
      <c r="BM186"/>
      <c r="BN186"/>
      <c r="BO186"/>
      <c r="BP186"/>
      <c r="BQ186"/>
      <c r="BR186"/>
    </row>
    <row r="187">
      <c r="A187" t="s">
        <v>515</v>
      </c>
      <c r="B187">
        <v>2016</v>
      </c>
      <c r="C187" t="s">
        <v>521</v>
      </c>
      <c r="D187">
        <v>36</v>
      </c>
      <c r="E187" t="s">
        <v>55</v>
      </c>
      <c r="F187" t="s">
        <v>48</v>
      </c>
      <c r="G187" t="s">
        <v>182</v>
      </c>
      <c r="H187">
        <v>97.784805251304803</v>
      </c>
      <c r="I187">
        <v>96.794603015835605</v>
      </c>
      <c r="J187">
        <v>95.522698100979142</v>
      </c>
      <c r="K187">
        <v>91.763480264192282</v>
      </c>
      <c r="L187">
        <v>37.739314788207693</v>
      </c>
      <c r="M187">
        <v>63.966324564543818</v>
      </c>
      <c r="N187">
        <v>38.110520007442439</v>
      </c>
      <c r="O187">
        <v>14.358829538989561</v>
      </c>
      <c r="P187">
        <v>5.7853757618427126</v>
      </c>
      <c r="Q187">
        <v>2.079084507687849</v>
      </c>
      <c r="R187">
        <v>97.951097145467685</v>
      </c>
      <c r="S187">
        <v>97.749289143857624</v>
      </c>
      <c r="T187">
        <v>96.843600055011692</v>
      </c>
      <c r="U187">
        <v>95.832173493575425</v>
      </c>
      <c r="V187">
        <v>85.809195360374773</v>
      </c>
      <c r="W187" t="s">
        <v>414</v>
      </c>
      <c r="X187" t="s">
        <v>247</v>
      </c>
      <c r="Y187" t="s">
        <v>150</v>
      </c>
      <c r="Z187" t="s">
        <v>415</v>
      </c>
      <c r="AA187" t="s">
        <v>152</v>
      </c>
      <c r="AB187" t="s">
        <v>153</v>
      </c>
      <c r="AC187" t="s">
        <v>154</v>
      </c>
      <c r="AD187" t="s">
        <v>416</v>
      </c>
      <c r="AE187" t="s">
        <v>417</v>
      </c>
      <c r="AF187" t="s">
        <v>157</v>
      </c>
      <c r="AG187" t="s">
        <v>158</v>
      </c>
      <c r="AH187">
        <v>7.1681813755128472</v>
      </c>
      <c r="AI187">
        <v>74.777895616246809</v>
      </c>
      <c r="AJ187">
        <v>86.526263061964499</v>
      </c>
      <c r="AK187">
        <v>90.685391267608111</v>
      </c>
      <c r="AL187">
        <v>41.621527370577468</v>
      </c>
      <c r="AM187">
        <v>82.584432456477955</v>
      </c>
      <c r="AN187">
        <v>46.491783254122169</v>
      </c>
      <c r="AO187">
        <v>85.928430328976631</v>
      </c>
      <c r="AP187">
        <v>92.805664144925984</v>
      </c>
      <c r="AQ187">
        <v>85.258595780009941</v>
      </c>
      <c r="AR187">
        <v>79.686041962050624</v>
      </c>
      <c r="AS187"/>
      <c r="AT187"/>
      <c r="AU187"/>
      <c r="AV187"/>
      <c r="AW187"/>
      <c r="AX187"/>
      <c r="AY187"/>
      <c r="AZ187"/>
      <c r="BA187"/>
      <c r="BB187"/>
      <c r="BC187"/>
      <c r="BD187"/>
      <c r="BE187"/>
      <c r="BF187"/>
      <c r="BG187"/>
      <c r="BH187"/>
      <c r="BI187"/>
      <c r="BJ187"/>
      <c r="BK187"/>
      <c r="BL187"/>
      <c r="BM187"/>
      <c r="BN187"/>
      <c r="BO187"/>
      <c r="BP187"/>
      <c r="BQ187"/>
      <c r="BR187"/>
    </row>
    <row r="188">
      <c r="A188" t="s">
        <v>515</v>
      </c>
      <c r="B188">
        <v>2016</v>
      </c>
      <c r="C188" t="s">
        <v>521</v>
      </c>
      <c r="D188">
        <v>37</v>
      </c>
      <c r="E188" t="s">
        <v>159</v>
      </c>
      <c r="F188" t="s">
        <v>49</v>
      </c>
      <c r="G188" t="s">
        <v>539</v>
      </c>
      <c r="H188">
        <v>3.2608715316338279</v>
      </c>
      <c r="I188">
        <v>5.2457971158372327</v>
      </c>
      <c r="J188">
        <v>6.7934362561011943</v>
      </c>
      <c r="K188">
        <v>10.87011340468292</v>
      </c>
      <c r="L188">
        <v>66.47998009473983</v>
      </c>
      <c r="M188">
        <v>39.777219248924418</v>
      </c>
      <c r="N188">
        <v>62.558681525089767</v>
      </c>
      <c r="O188">
        <v>86.121949593890008</v>
      </c>
      <c r="P188">
        <v>94.253939481457195</v>
      </c>
      <c r="Q188">
        <v>97.927882585758383</v>
      </c>
      <c r="R188">
        <v>2.571469839794617</v>
      </c>
      <c r="S188">
        <v>3.5923942641704771</v>
      </c>
      <c r="T188">
        <v>4.7582278652835663</v>
      </c>
      <c r="U188">
        <v>6.0458678628309839</v>
      </c>
      <c r="V188">
        <v>17.108821247941361</v>
      </c>
      <c r="W188" t="s">
        <v>414</v>
      </c>
      <c r="X188" t="s">
        <v>247</v>
      </c>
      <c r="Y188" t="s">
        <v>150</v>
      </c>
      <c r="Z188" t="s">
        <v>415</v>
      </c>
      <c r="AA188" t="s">
        <v>152</v>
      </c>
      <c r="AB188" t="s">
        <v>153</v>
      </c>
      <c r="AC188" t="s">
        <v>154</v>
      </c>
      <c r="AD188" t="s">
        <v>416</v>
      </c>
      <c r="AE188" t="s">
        <v>417</v>
      </c>
      <c r="AF188" t="s">
        <v>157</v>
      </c>
      <c r="AG188" t="s">
        <v>158</v>
      </c>
      <c r="AH188">
        <v>93.025714396989272</v>
      </c>
      <c r="AI188">
        <v>44.750299796868497</v>
      </c>
      <c r="AJ188">
        <v>20.50855869343599</v>
      </c>
      <c r="AK188">
        <v>11.181370983787851</v>
      </c>
      <c r="AL188">
        <v>66.82148148280038</v>
      </c>
      <c r="AM188">
        <v>20.543874810980011</v>
      </c>
      <c r="AN188">
        <v>66.462170807142797</v>
      </c>
      <c r="AO188">
        <v>21.99205957483624</v>
      </c>
      <c r="AP188">
        <v>11.65149373138601</v>
      </c>
      <c r="AQ188">
        <v>27.605514950147569</v>
      </c>
      <c r="AR188">
        <v>26.484731165490839</v>
      </c>
      <c r="AS188"/>
      <c r="AT188"/>
      <c r="AU188"/>
      <c r="AV188"/>
      <c r="AW188"/>
      <c r="AX188"/>
      <c r="AY188"/>
      <c r="AZ188"/>
      <c r="BA188"/>
      <c r="BB188"/>
      <c r="BC188"/>
      <c r="BD188"/>
      <c r="BE188"/>
      <c r="BF188"/>
      <c r="BG188"/>
      <c r="BH188"/>
      <c r="BI188"/>
      <c r="BJ188"/>
      <c r="BK188"/>
      <c r="BL188"/>
      <c r="BM188"/>
      <c r="BN188"/>
      <c r="BO188"/>
      <c r="BP188"/>
      <c r="BQ188"/>
      <c r="BR188"/>
    </row>
    <row r="189">
      <c r="A189" t="s">
        <v>515</v>
      </c>
      <c r="B189">
        <v>2016</v>
      </c>
      <c r="C189" t="s">
        <v>521</v>
      </c>
      <c r="D189">
        <v>38</v>
      </c>
      <c r="E189" t="s">
        <v>159</v>
      </c>
      <c r="F189" t="s">
        <v>48</v>
      </c>
      <c r="G189" t="s">
        <v>182</v>
      </c>
      <c r="H189">
        <v>96.739128468366161</v>
      </c>
      <c r="I189">
        <v>94.754202884162837</v>
      </c>
      <c r="J189">
        <v>93.206563743898812</v>
      </c>
      <c r="K189">
        <v>89.129886595317075</v>
      </c>
      <c r="L189">
        <v>33.520019905259957</v>
      </c>
      <c r="M189">
        <v>60.222780751075518</v>
      </c>
      <c r="N189">
        <v>37.441318474910332</v>
      </c>
      <c r="O189">
        <v>13.87805040611002</v>
      </c>
      <c r="P189">
        <v>5.7460605185427394</v>
      </c>
      <c r="Q189">
        <v>2.072117414241569</v>
      </c>
      <c r="R189">
        <v>97.428530160205369</v>
      </c>
      <c r="S189">
        <v>96.40760573582952</v>
      </c>
      <c r="T189">
        <v>95.241772134716484</v>
      </c>
      <c r="U189">
        <v>93.954132137169083</v>
      </c>
      <c r="V189">
        <v>82.891178752058607</v>
      </c>
      <c r="W189" t="s">
        <v>414</v>
      </c>
      <c r="X189" t="s">
        <v>247</v>
      </c>
      <c r="Y189" t="s">
        <v>150</v>
      </c>
      <c r="Z189" t="s">
        <v>415</v>
      </c>
      <c r="AA189" t="s">
        <v>152</v>
      </c>
      <c r="AB189" t="s">
        <v>153</v>
      </c>
      <c r="AC189" t="s">
        <v>154</v>
      </c>
      <c r="AD189" t="s">
        <v>416</v>
      </c>
      <c r="AE189" t="s">
        <v>417</v>
      </c>
      <c r="AF189" t="s">
        <v>157</v>
      </c>
      <c r="AG189" t="s">
        <v>158</v>
      </c>
      <c r="AH189">
        <v>6.9742856030106077</v>
      </c>
      <c r="AI189">
        <v>55.249700203131432</v>
      </c>
      <c r="AJ189">
        <v>79.491441306563999</v>
      </c>
      <c r="AK189">
        <v>88.818629016212086</v>
      </c>
      <c r="AL189">
        <v>33.178518517199777</v>
      </c>
      <c r="AM189">
        <v>79.456125189019971</v>
      </c>
      <c r="AN189">
        <v>33.537829192857181</v>
      </c>
      <c r="AO189">
        <v>78.00794042516381</v>
      </c>
      <c r="AP189">
        <v>88.348506268613917</v>
      </c>
      <c r="AQ189">
        <v>72.394485049852477</v>
      </c>
      <c r="AR189">
        <v>73.515268834509158</v>
      </c>
      <c r="AS189"/>
      <c r="AT189"/>
      <c r="AU189"/>
      <c r="AV189"/>
      <c r="AW189"/>
      <c r="AX189"/>
      <c r="AY189"/>
      <c r="AZ189"/>
      <c r="BA189"/>
      <c r="BB189"/>
      <c r="BC189"/>
      <c r="BD189"/>
      <c r="BE189"/>
      <c r="BF189"/>
      <c r="BG189"/>
      <c r="BH189"/>
      <c r="BI189"/>
      <c r="BJ189"/>
      <c r="BK189"/>
      <c r="BL189"/>
      <c r="BM189"/>
      <c r="BN189"/>
      <c r="BO189"/>
      <c r="BP189"/>
      <c r="BQ189"/>
      <c r="BR189"/>
    </row>
    <row r="190">
      <c r="A190" t="s">
        <v>515</v>
      </c>
      <c r="B190">
        <v>2016</v>
      </c>
      <c r="C190" t="s">
        <v>521</v>
      </c>
      <c r="D190">
        <v>41</v>
      </c>
      <c r="E190" t="s">
        <v>56</v>
      </c>
      <c r="F190" t="s">
        <v>49</v>
      </c>
      <c r="G190" t="s">
        <v>182</v>
      </c>
      <c r="H190">
        <v>39.231315102471378</v>
      </c>
      <c r="I190">
        <v>34.905715230859293</v>
      </c>
      <c r="J190">
        <v>33.033323187153677</v>
      </c>
      <c r="K190">
        <v>31.833414670376381</v>
      </c>
      <c r="L190">
        <v>12.141490168746151</v>
      </c>
      <c r="M190">
        <v>23.371914491312371</v>
      </c>
      <c r="N190">
        <v>12.304499735113851</v>
      </c>
      <c r="O190">
        <v>4.1831678705116477</v>
      </c>
      <c r="P190">
        <v>1.8097547599188299</v>
      </c>
      <c r="Q190">
        <v>0.58972685890600673</v>
      </c>
      <c r="R190">
        <v>39.454254184703807</v>
      </c>
      <c r="S190">
        <v>35.948461459043408</v>
      </c>
      <c r="T190">
        <v>33.487974280042913</v>
      </c>
      <c r="U190">
        <v>35.388768615578677</v>
      </c>
      <c r="V190">
        <v>26.955419376771129</v>
      </c>
      <c r="W190" t="s">
        <v>414</v>
      </c>
      <c r="X190" t="s">
        <v>247</v>
      </c>
      <c r="Y190" t="s">
        <v>150</v>
      </c>
      <c r="Z190" t="s">
        <v>415</v>
      </c>
      <c r="AA190" t="s">
        <v>152</v>
      </c>
      <c r="AB190" t="s">
        <v>153</v>
      </c>
      <c r="AC190" t="s">
        <v>154</v>
      </c>
      <c r="AD190" t="s">
        <v>416</v>
      </c>
      <c r="AE190" t="s">
        <v>417</v>
      </c>
      <c r="AF190" t="s">
        <v>157</v>
      </c>
      <c r="AG190" t="s">
        <v>158</v>
      </c>
      <c r="AH190">
        <v>1.559594553404873</v>
      </c>
      <c r="AI190">
        <v>50.316095959541109</v>
      </c>
      <c r="AJ190">
        <v>34.679941143727468</v>
      </c>
      <c r="AK190">
        <v>26.318603754262391</v>
      </c>
      <c r="AL190">
        <v>23.314829245314179</v>
      </c>
      <c r="AM190">
        <v>12.52968414677526</v>
      </c>
      <c r="AN190">
        <v>22.063564909347029</v>
      </c>
      <c r="AO190">
        <v>25.911527323134042</v>
      </c>
      <c r="AP190">
        <v>35.766441242575802</v>
      </c>
      <c r="AQ190">
        <v>43.499752770917567</v>
      </c>
      <c r="AR190">
        <v>31.02365301230811</v>
      </c>
      <c r="AS190"/>
      <c r="AT190"/>
      <c r="AU190"/>
      <c r="AV190"/>
      <c r="AW190"/>
      <c r="AX190"/>
      <c r="AY190"/>
      <c r="AZ190"/>
      <c r="BA190"/>
      <c r="BB190"/>
      <c r="BC190"/>
      <c r="BD190"/>
      <c r="BE190"/>
      <c r="BF190"/>
      <c r="BG190"/>
      <c r="BH190"/>
      <c r="BI190"/>
      <c r="BJ190"/>
      <c r="BK190"/>
      <c r="BL190"/>
      <c r="BM190"/>
      <c r="BN190"/>
      <c r="BO190"/>
      <c r="BP190"/>
      <c r="BQ190"/>
      <c r="BR190"/>
    </row>
    <row r="191">
      <c r="A191" t="s">
        <v>515</v>
      </c>
      <c r="B191">
        <v>2016</v>
      </c>
      <c r="C191" t="s">
        <v>521</v>
      </c>
      <c r="D191">
        <v>42</v>
      </c>
      <c r="E191" t="s">
        <v>56</v>
      </c>
      <c r="F191" t="s">
        <v>48</v>
      </c>
      <c r="G191" t="s">
        <v>533</v>
      </c>
      <c r="H191">
        <v>60.768684897528708</v>
      </c>
      <c r="I191">
        <v>65.094284769140614</v>
      </c>
      <c r="J191">
        <v>66.966676812846416</v>
      </c>
      <c r="K191">
        <v>68.166585329623871</v>
      </c>
      <c r="L191">
        <v>87.858509831253855</v>
      </c>
      <c r="M191">
        <v>76.628085508687775</v>
      </c>
      <c r="N191">
        <v>87.695500264886135</v>
      </c>
      <c r="O191">
        <v>95.816832129488461</v>
      </c>
      <c r="P191">
        <v>98.19024524008114</v>
      </c>
      <c r="Q191">
        <v>99.410273141093981</v>
      </c>
      <c r="R191">
        <v>60.545745815296527</v>
      </c>
      <c r="S191">
        <v>64.051538540956642</v>
      </c>
      <c r="T191">
        <v>66.512025719957151</v>
      </c>
      <c r="U191">
        <v>64.611231384421544</v>
      </c>
      <c r="V191">
        <v>73.044580623228768</v>
      </c>
      <c r="W191" t="s">
        <v>414</v>
      </c>
      <c r="X191" t="s">
        <v>247</v>
      </c>
      <c r="Y191" t="s">
        <v>150</v>
      </c>
      <c r="Z191" t="s">
        <v>415</v>
      </c>
      <c r="AA191" t="s">
        <v>152</v>
      </c>
      <c r="AB191" t="s">
        <v>153</v>
      </c>
      <c r="AC191" t="s">
        <v>154</v>
      </c>
      <c r="AD191" t="s">
        <v>416</v>
      </c>
      <c r="AE191" t="s">
        <v>417</v>
      </c>
      <c r="AF191" t="s">
        <v>157</v>
      </c>
      <c r="AG191" t="s">
        <v>158</v>
      </c>
      <c r="AH191">
        <v>98.440405446595136</v>
      </c>
      <c r="AI191">
        <v>49.683904040459012</v>
      </c>
      <c r="AJ191">
        <v>65.320058856272638</v>
      </c>
      <c r="AK191">
        <v>73.681396245737503</v>
      </c>
      <c r="AL191">
        <v>76.685170754685842</v>
      </c>
      <c r="AM191">
        <v>87.470315853224946</v>
      </c>
      <c r="AN191">
        <v>77.936435090652921</v>
      </c>
      <c r="AO191">
        <v>74.088472676865976</v>
      </c>
      <c r="AP191">
        <v>64.233558757423978</v>
      </c>
      <c r="AQ191">
        <v>56.500247229082767</v>
      </c>
      <c r="AR191">
        <v>68.976346987692068</v>
      </c>
      <c r="AS191"/>
      <c r="AT191"/>
      <c r="AU191"/>
      <c r="AV191"/>
      <c r="AW191"/>
      <c r="AX191"/>
      <c r="AY191"/>
      <c r="AZ191"/>
      <c r="BA191"/>
      <c r="BB191"/>
      <c r="BC191"/>
      <c r="BD191"/>
      <c r="BE191"/>
      <c r="BF191"/>
      <c r="BG191"/>
      <c r="BH191"/>
      <c r="BI191"/>
      <c r="BJ191"/>
      <c r="BK191"/>
      <c r="BL191"/>
      <c r="BM191"/>
      <c r="BN191"/>
      <c r="BO191"/>
      <c r="BP191"/>
      <c r="BQ191"/>
      <c r="BR191"/>
    </row>
    <row r="192">
      <c r="A192" t="s">
        <v>515</v>
      </c>
      <c r="B192">
        <v>2016</v>
      </c>
      <c r="C192" t="s">
        <v>521</v>
      </c>
      <c r="D192">
        <v>58</v>
      </c>
      <c r="E192" t="s">
        <v>160</v>
      </c>
      <c r="F192" t="s">
        <v>161</v>
      </c>
      <c r="G192" t="s">
        <v>182</v>
      </c>
      <c r="H192">
        <v>0.0092998074920978002</v>
      </c>
      <c r="I192">
        <v>0.046926032605688298</v>
      </c>
      <c r="J192">
        <v>0.00047954267586009999</v>
      </c>
      <c r="K192">
        <v>0.079131452580517306</v>
      </c>
      <c r="L192">
        <v>3.4635633012459079</v>
      </c>
      <c r="M192">
        <v>0.51197051425269291</v>
      </c>
      <c r="N192">
        <v>2.2953970379944422</v>
      </c>
      <c r="O192">
        <v>3.2760522373816592</v>
      </c>
      <c r="P192">
        <v>2.9499143849123262</v>
      </c>
      <c r="Q192">
        <v>11.453340579762729</v>
      </c>
      <c r="R192">
        <v>0.0110208721174898</v>
      </c>
      <c r="S192">
        <v>0.0278026788882723</v>
      </c>
      <c r="T192">
        <v>0.028366211200865001</v>
      </c>
      <c r="U192">
        <v>0</v>
      </c>
      <c r="V192">
        <v>0.41138630559647132</v>
      </c>
      <c r="W192" t="s">
        <v>414</v>
      </c>
      <c r="X192" t="s">
        <v>247</v>
      </c>
      <c r="Y192" t="s">
        <v>150</v>
      </c>
      <c r="Z192" t="s">
        <v>415</v>
      </c>
      <c r="AA192" t="s">
        <v>152</v>
      </c>
      <c r="AB192" t="s">
        <v>153</v>
      </c>
      <c r="AC192" t="s">
        <v>154</v>
      </c>
      <c r="AD192" t="s">
        <v>416</v>
      </c>
      <c r="AE192" t="s">
        <v>417</v>
      </c>
      <c r="AF192" t="s">
        <v>157</v>
      </c>
      <c r="AG192" t="s">
        <v>158</v>
      </c>
      <c r="AH192">
        <v>8.2495016180985345</v>
      </c>
      <c r="AI192">
        <v>2.0765341883849322</v>
      </c>
      <c r="AJ192">
        <v>0.0502174594454943</v>
      </c>
      <c r="AK192">
        <v>0</v>
      </c>
      <c r="AL192">
        <v>3.6360155800484288</v>
      </c>
      <c r="AM192">
        <v>1.6650333301674991</v>
      </c>
      <c r="AN192">
        <v>4.8233714401292529</v>
      </c>
      <c r="AO192">
        <v>0.6374453536186887</v>
      </c>
      <c r="AP192">
        <v>0.1384898360079109</v>
      </c>
      <c r="AQ192">
        <v>0.22192664646994931</v>
      </c>
      <c r="AR192">
        <v>1.1169030986205151</v>
      </c>
      <c r="AS192"/>
      <c r="AT192"/>
      <c r="AU192"/>
      <c r="AV192"/>
      <c r="AW192"/>
      <c r="AX192"/>
      <c r="AY192"/>
      <c r="AZ192"/>
      <c r="BA192"/>
      <c r="BB192"/>
      <c r="BC192"/>
      <c r="BD192"/>
      <c r="BE192"/>
      <c r="BF192"/>
      <c r="BG192"/>
      <c r="BH192"/>
      <c r="BI192"/>
      <c r="BJ192"/>
      <c r="BK192"/>
      <c r="BL192"/>
      <c r="BM192"/>
      <c r="BN192"/>
      <c r="BO192"/>
      <c r="BP192"/>
      <c r="BQ192"/>
      <c r="BR192"/>
    </row>
    <row r="193">
      <c r="A193" t="s">
        <v>515</v>
      </c>
      <c r="B193">
        <v>2016</v>
      </c>
      <c r="C193" t="s">
        <v>521</v>
      </c>
      <c r="D193">
        <v>59</v>
      </c>
      <c r="E193" t="s">
        <v>160</v>
      </c>
      <c r="F193" t="s">
        <v>338</v>
      </c>
      <c r="G193" t="s">
        <v>182</v>
      </c>
      <c r="H193">
        <v>0.19094925561289419</v>
      </c>
      <c r="I193">
        <v>0.20772989249475779</v>
      </c>
      <c r="J193">
        <v>1.0997290013082579</v>
      </c>
      <c r="K193">
        <v>2.5760093103449959</v>
      </c>
      <c r="L193">
        <v>47.640222341700543</v>
      </c>
      <c r="M193">
        <v>17.258205616145869</v>
      </c>
      <c r="N193">
        <v>41.453582239277878</v>
      </c>
      <c r="O193">
        <v>68.334271162155673</v>
      </c>
      <c r="P193">
        <v>84.769379048981875</v>
      </c>
      <c r="Q193">
        <v>80.125803652152868</v>
      </c>
      <c r="R193">
        <v>0.1238920205758885</v>
      </c>
      <c r="S193">
        <v>0.1758127820190836</v>
      </c>
      <c r="T193">
        <v>0.44370116944141103</v>
      </c>
      <c r="U193">
        <v>0.75068501856708991</v>
      </c>
      <c r="V193">
        <v>5.8253614638853026</v>
      </c>
      <c r="W193" t="s">
        <v>414</v>
      </c>
      <c r="X193" t="s">
        <v>247</v>
      </c>
      <c r="Y193" t="s">
        <v>150</v>
      </c>
      <c r="Z193" t="s">
        <v>415</v>
      </c>
      <c r="AA193" t="s">
        <v>152</v>
      </c>
      <c r="AB193" t="s">
        <v>153</v>
      </c>
      <c r="AC193" t="s">
        <v>154</v>
      </c>
      <c r="AD193" t="s">
        <v>416</v>
      </c>
      <c r="AE193" t="s">
        <v>417</v>
      </c>
      <c r="AF193" t="s">
        <v>157</v>
      </c>
      <c r="AG193" t="s">
        <v>158</v>
      </c>
      <c r="AH193">
        <v>76.076398231414558</v>
      </c>
      <c r="AI193">
        <v>15.969940371196</v>
      </c>
      <c r="AJ193">
        <v>7.7886416950262536</v>
      </c>
      <c r="AK193">
        <v>5.7636646287293001</v>
      </c>
      <c r="AL193">
        <v>33.06325720753118</v>
      </c>
      <c r="AM193">
        <v>9.1234932816318786</v>
      </c>
      <c r="AN193">
        <v>31.299714062247858</v>
      </c>
      <c r="AO193">
        <v>8.3445435852388368</v>
      </c>
      <c r="AP193">
        <v>4.4496347807115741</v>
      </c>
      <c r="AQ193">
        <v>3.9335979751762808</v>
      </c>
      <c r="AR193">
        <v>15.410255340603451</v>
      </c>
      <c r="AS193"/>
      <c r="AT193"/>
      <c r="AU193"/>
      <c r="AV193"/>
      <c r="AW193"/>
      <c r="AX193"/>
      <c r="AY193"/>
      <c r="AZ193"/>
      <c r="BA193"/>
      <c r="BB193"/>
      <c r="BC193"/>
      <c r="BD193"/>
      <c r="BE193"/>
      <c r="BF193"/>
      <c r="BG193"/>
      <c r="BH193"/>
      <c r="BI193"/>
      <c r="BJ193"/>
      <c r="BK193"/>
      <c r="BL193"/>
      <c r="BM193"/>
      <c r="BN193"/>
      <c r="BO193"/>
      <c r="BP193"/>
      <c r="BQ193"/>
      <c r="BR193"/>
    </row>
    <row r="194">
      <c r="A194" t="s">
        <v>515</v>
      </c>
      <c r="B194">
        <v>2016</v>
      </c>
      <c r="C194" t="s">
        <v>521</v>
      </c>
      <c r="D194">
        <v>60</v>
      </c>
      <c r="E194" t="s">
        <v>160</v>
      </c>
      <c r="F194" t="s">
        <v>418</v>
      </c>
      <c r="G194" t="s">
        <v>182</v>
      </c>
      <c r="H194">
        <v>0.51003047022086723</v>
      </c>
      <c r="I194">
        <v>0.90150029911409724</v>
      </c>
      <c r="J194">
        <v>1.1319046540270681</v>
      </c>
      <c r="K194">
        <v>2.2035838322878751</v>
      </c>
      <c r="L194">
        <v>7.4030038652171823</v>
      </c>
      <c r="M194">
        <v>16.00596329088927</v>
      </c>
      <c r="N194">
        <v>17.579662446727919</v>
      </c>
      <c r="O194">
        <v>12.900446461909249</v>
      </c>
      <c r="P194">
        <v>5.5162314932511274</v>
      </c>
      <c r="Q194">
        <v>3.0112646997267078</v>
      </c>
      <c r="R194">
        <v>0.27006688970715648</v>
      </c>
      <c r="S194">
        <v>0.19549108524380099</v>
      </c>
      <c r="T194">
        <v>0.62033971342875205</v>
      </c>
      <c r="U194">
        <v>1.116082021297983</v>
      </c>
      <c r="V194">
        <v>2.018443914469116</v>
      </c>
      <c r="W194" t="s">
        <v>414</v>
      </c>
      <c r="X194" t="s">
        <v>247</v>
      </c>
      <c r="Y194" t="s">
        <v>150</v>
      </c>
      <c r="Z194" t="s">
        <v>415</v>
      </c>
      <c r="AA194" t="s">
        <v>152</v>
      </c>
      <c r="AB194" t="s">
        <v>153</v>
      </c>
      <c r="AC194" t="s">
        <v>154</v>
      </c>
      <c r="AD194" t="s">
        <v>416</v>
      </c>
      <c r="AE194" t="s">
        <v>417</v>
      </c>
      <c r="AF194" t="s">
        <v>157</v>
      </c>
      <c r="AG194" t="s">
        <v>158</v>
      </c>
      <c r="AH194">
        <v>6.038602579373765</v>
      </c>
      <c r="AI194">
        <v>4.3584846275339704</v>
      </c>
      <c r="AJ194">
        <v>1.596855383180229</v>
      </c>
      <c r="AK194">
        <v>1.327235374356122</v>
      </c>
      <c r="AL194">
        <v>18.05569365758943</v>
      </c>
      <c r="AM194">
        <v>5.6503779569339301</v>
      </c>
      <c r="AN194">
        <v>11.64347819701935</v>
      </c>
      <c r="AO194">
        <v>2.7261179362910282</v>
      </c>
      <c r="AP194">
        <v>1.3005476098736011</v>
      </c>
      <c r="AQ194">
        <v>5.52217004640793</v>
      </c>
      <c r="AR194">
        <v>1.9778706921801179</v>
      </c>
      <c r="AS194"/>
      <c r="AT194"/>
      <c r="AU194"/>
      <c r="AV194"/>
      <c r="AW194"/>
      <c r="AX194"/>
      <c r="AY194"/>
      <c r="AZ194"/>
      <c r="BA194"/>
      <c r="BB194"/>
      <c r="BC194"/>
      <c r="BD194"/>
      <c r="BE194"/>
      <c r="BF194"/>
      <c r="BG194"/>
      <c r="BH194"/>
      <c r="BI194"/>
      <c r="BJ194"/>
      <c r="BK194"/>
      <c r="BL194"/>
      <c r="BM194"/>
      <c r="BN194"/>
      <c r="BO194"/>
      <c r="BP194"/>
      <c r="BQ194"/>
      <c r="BR194"/>
    </row>
    <row r="195">
      <c r="A195" t="s">
        <v>515</v>
      </c>
      <c r="B195">
        <v>2016</v>
      </c>
      <c r="C195" t="s">
        <v>521</v>
      </c>
      <c r="D195">
        <v>61</v>
      </c>
      <c r="E195" t="s">
        <v>160</v>
      </c>
      <c r="F195" t="s">
        <v>339</v>
      </c>
      <c r="G195" t="s">
        <v>182</v>
      </c>
      <c r="H195">
        <v>14.488990900256439</v>
      </c>
      <c r="I195">
        <v>18.335702272384481</v>
      </c>
      <c r="J195">
        <v>18.552387959571131</v>
      </c>
      <c r="K195">
        <v>21.624775780735639</v>
      </c>
      <c r="L195">
        <v>15.619181757653481</v>
      </c>
      <c r="M195">
        <v>26.52564735368248</v>
      </c>
      <c r="N195">
        <v>24.922352127663078</v>
      </c>
      <c r="O195">
        <v>9.513142273923032</v>
      </c>
      <c r="P195">
        <v>3.6992859410149128</v>
      </c>
      <c r="Q195">
        <v>1.796411741437238</v>
      </c>
      <c r="R195">
        <v>13.86120058601982</v>
      </c>
      <c r="S195">
        <v>17.427082454943509</v>
      </c>
      <c r="T195">
        <v>19.86736073784779</v>
      </c>
      <c r="U195">
        <v>18.77503216132455</v>
      </c>
      <c r="V195">
        <v>22.770241930181552</v>
      </c>
      <c r="W195" t="s">
        <v>414</v>
      </c>
      <c r="X195" t="s">
        <v>247</v>
      </c>
      <c r="Y195" t="s">
        <v>150</v>
      </c>
      <c r="Z195" t="s">
        <v>415</v>
      </c>
      <c r="AA195" t="s">
        <v>152</v>
      </c>
      <c r="AB195" t="s">
        <v>153</v>
      </c>
      <c r="AC195" t="s">
        <v>154</v>
      </c>
      <c r="AD195" t="s">
        <v>416</v>
      </c>
      <c r="AE195" t="s">
        <v>417</v>
      </c>
      <c r="AF195" t="s">
        <v>157</v>
      </c>
      <c r="AG195" t="s">
        <v>158</v>
      </c>
      <c r="AH195">
        <v>6.718544411849364</v>
      </c>
      <c r="AI195">
        <v>19.17152842223831</v>
      </c>
      <c r="AJ195">
        <v>15.085437493143861</v>
      </c>
      <c r="AK195">
        <v>8.6154003800264896</v>
      </c>
      <c r="AL195">
        <v>23.49588491167756</v>
      </c>
      <c r="AM195">
        <v>10.25869751199158</v>
      </c>
      <c r="AN195">
        <v>11.72061805725982</v>
      </c>
      <c r="AO195">
        <v>19.92331754593873</v>
      </c>
      <c r="AP195">
        <v>21.367076572037892</v>
      </c>
      <c r="AQ195">
        <v>11.658748964632871</v>
      </c>
      <c r="AR195">
        <v>12.26462340953103</v>
      </c>
      <c r="AS195"/>
      <c r="AT195"/>
      <c r="AU195"/>
      <c r="AV195"/>
      <c r="AW195"/>
      <c r="AX195"/>
      <c r="AY195"/>
      <c r="AZ195"/>
      <c r="BA195"/>
      <c r="BB195"/>
      <c r="BC195"/>
      <c r="BD195"/>
      <c r="BE195"/>
      <c r="BF195"/>
      <c r="BG195"/>
      <c r="BH195"/>
      <c r="BI195"/>
      <c r="BJ195"/>
      <c r="BK195"/>
      <c r="BL195"/>
      <c r="BM195"/>
      <c r="BN195"/>
      <c r="BO195"/>
      <c r="BP195"/>
      <c r="BQ195"/>
      <c r="BR195"/>
    </row>
    <row r="196">
      <c r="A196" t="s">
        <v>515</v>
      </c>
      <c r="B196">
        <v>2016</v>
      </c>
      <c r="C196" t="s">
        <v>521</v>
      </c>
      <c r="D196">
        <v>62</v>
      </c>
      <c r="E196" t="s">
        <v>160</v>
      </c>
      <c r="F196" t="s">
        <v>251</v>
      </c>
      <c r="G196" t="s">
        <v>182</v>
      </c>
      <c r="H196">
        <v>8.4573942793582884</v>
      </c>
      <c r="I196">
        <v>10.943137662784769</v>
      </c>
      <c r="J196">
        <v>13.961703013557409</v>
      </c>
      <c r="K196">
        <v>16.375615922137278</v>
      </c>
      <c r="L196">
        <v>6.0055373167204484</v>
      </c>
      <c r="M196">
        <v>9.555178625024709</v>
      </c>
      <c r="N196">
        <v>4.2253625456527466</v>
      </c>
      <c r="O196">
        <v>0.70044072069069363</v>
      </c>
      <c r="P196">
        <v>0.43687118715167361</v>
      </c>
      <c r="Q196">
        <v>0.104001236519443</v>
      </c>
      <c r="R196">
        <v>8.7542999959407641</v>
      </c>
      <c r="S196">
        <v>9.9600152009447669</v>
      </c>
      <c r="T196">
        <v>13.13254271244417</v>
      </c>
      <c r="U196">
        <v>16.20032754122774</v>
      </c>
      <c r="V196">
        <v>15.220894507434849</v>
      </c>
      <c r="W196" t="s">
        <v>414</v>
      </c>
      <c r="X196" t="s">
        <v>247</v>
      </c>
      <c r="Y196" t="s">
        <v>150</v>
      </c>
      <c r="Z196" t="s">
        <v>415</v>
      </c>
      <c r="AA196" t="s">
        <v>152</v>
      </c>
      <c r="AB196" t="s">
        <v>153</v>
      </c>
      <c r="AC196" t="s">
        <v>154</v>
      </c>
      <c r="AD196" t="s">
        <v>416</v>
      </c>
      <c r="AE196" t="s">
        <v>417</v>
      </c>
      <c r="AF196" t="s">
        <v>157</v>
      </c>
      <c r="AG196" t="s">
        <v>158</v>
      </c>
      <c r="AH196">
        <v>0.057624412551901399</v>
      </c>
      <c r="AI196">
        <v>2.6583696279511928</v>
      </c>
      <c r="AJ196">
        <v>20.038513258178561</v>
      </c>
      <c r="AK196">
        <v>51.613581398840083</v>
      </c>
      <c r="AL196">
        <v>1.203521647248242</v>
      </c>
      <c r="AM196">
        <v>30.18448383922491</v>
      </c>
      <c r="AN196">
        <v>0.83121634110050102</v>
      </c>
      <c r="AO196">
        <v>6.4960348169417923</v>
      </c>
      <c r="AP196">
        <v>4.2959515336809417</v>
      </c>
      <c r="AQ196">
        <v>0.26071021953854567</v>
      </c>
      <c r="AR196">
        <v>37.319642245540372</v>
      </c>
      <c r="AS196"/>
      <c r="AT196"/>
      <c r="AU196"/>
      <c r="AV196"/>
      <c r="AW196"/>
      <c r="AX196"/>
      <c r="AY196"/>
      <c r="AZ196"/>
      <c r="BA196"/>
      <c r="BB196"/>
      <c r="BC196"/>
      <c r="BD196"/>
      <c r="BE196"/>
      <c r="BF196"/>
      <c r="BG196"/>
      <c r="BH196"/>
      <c r="BI196"/>
      <c r="BJ196"/>
      <c r="BK196"/>
      <c r="BL196"/>
      <c r="BM196"/>
      <c r="BN196"/>
      <c r="BO196"/>
      <c r="BP196"/>
      <c r="BQ196"/>
      <c r="BR196"/>
    </row>
    <row r="197">
      <c r="A197" t="s">
        <v>515</v>
      </c>
      <c r="B197">
        <v>2016</v>
      </c>
      <c r="C197" t="s">
        <v>521</v>
      </c>
      <c r="D197">
        <v>63</v>
      </c>
      <c r="E197" t="s">
        <v>160</v>
      </c>
      <c r="F197" t="s">
        <v>252</v>
      </c>
      <c r="G197" t="s">
        <v>182</v>
      </c>
      <c r="H197">
        <v>5.9633145998764752</v>
      </c>
      <c r="I197">
        <v>6.6546397621476574</v>
      </c>
      <c r="J197">
        <v>5.8251896351722943</v>
      </c>
      <c r="K197">
        <v>7.7361966115442948</v>
      </c>
      <c r="L197">
        <v>5.6500618028170297</v>
      </c>
      <c r="M197">
        <v>6.1758916936448802</v>
      </c>
      <c r="N197">
        <v>3.6221634005126111</v>
      </c>
      <c r="O197">
        <v>1.344430170551203</v>
      </c>
      <c r="P197">
        <v>0.23999037676879309</v>
      </c>
      <c r="Q197">
        <v>0.2976083677888483</v>
      </c>
      <c r="R197">
        <v>6.1645605251607991</v>
      </c>
      <c r="S197">
        <v>6.8848296199716801</v>
      </c>
      <c r="T197">
        <v>5.6549173899626846</v>
      </c>
      <c r="U197">
        <v>5.8073217620483986</v>
      </c>
      <c r="V197">
        <v>11.04126913856244</v>
      </c>
      <c r="W197" t="s">
        <v>414</v>
      </c>
      <c r="X197" t="s">
        <v>247</v>
      </c>
      <c r="Y197" t="s">
        <v>150</v>
      </c>
      <c r="Z197" t="s">
        <v>415</v>
      </c>
      <c r="AA197" t="s">
        <v>152</v>
      </c>
      <c r="AB197" t="s">
        <v>153</v>
      </c>
      <c r="AC197" t="s">
        <v>154</v>
      </c>
      <c r="AD197" t="s">
        <v>416</v>
      </c>
      <c r="AE197" t="s">
        <v>417</v>
      </c>
      <c r="AF197" t="s">
        <v>157</v>
      </c>
      <c r="AG197" t="s">
        <v>158</v>
      </c>
      <c r="AH197">
        <v>0</v>
      </c>
      <c r="AI197">
        <v>2.515288001926185</v>
      </c>
      <c r="AJ197">
        <v>4.9290186606963511</v>
      </c>
      <c r="AK197">
        <v>6.073644183558943</v>
      </c>
      <c r="AL197">
        <v>1.898209284644174</v>
      </c>
      <c r="AM197">
        <v>6.4675472966642724</v>
      </c>
      <c r="AN197">
        <v>11.14186049140903</v>
      </c>
      <c r="AO197">
        <v>6.1437405127203988</v>
      </c>
      <c r="AP197">
        <v>8.6806124579234538</v>
      </c>
      <c r="AQ197">
        <v>17.961517679606249</v>
      </c>
      <c r="AR197">
        <v>3.1874945237820249</v>
      </c>
      <c r="AS197"/>
      <c r="AT197"/>
      <c r="AU197"/>
      <c r="AV197"/>
      <c r="AW197"/>
      <c r="AX197"/>
      <c r="AY197"/>
      <c r="AZ197"/>
      <c r="BA197"/>
      <c r="BB197"/>
      <c r="BC197"/>
      <c r="BD197"/>
      <c r="BE197"/>
      <c r="BF197"/>
      <c r="BG197"/>
      <c r="BH197"/>
      <c r="BI197"/>
      <c r="BJ197"/>
      <c r="BK197"/>
      <c r="BL197"/>
      <c r="BM197"/>
      <c r="BN197"/>
      <c r="BO197"/>
      <c r="BP197"/>
      <c r="BQ197"/>
      <c r="BR197"/>
    </row>
    <row r="198">
      <c r="A198" t="s">
        <v>515</v>
      </c>
      <c r="B198">
        <v>2016</v>
      </c>
      <c r="C198" t="s">
        <v>521</v>
      </c>
      <c r="D198">
        <v>64</v>
      </c>
      <c r="E198" t="s">
        <v>160</v>
      </c>
      <c r="F198" t="s">
        <v>249</v>
      </c>
      <c r="G198" t="s">
        <v>182</v>
      </c>
      <c r="H198">
        <v>8.4821746941996867</v>
      </c>
      <c r="I198">
        <v>3.9119284562727299</v>
      </c>
      <c r="J198">
        <v>4.1406746930604292</v>
      </c>
      <c r="K198">
        <v>4.5286488787589914</v>
      </c>
      <c r="L198">
        <v>1.5738220296849259</v>
      </c>
      <c r="M198">
        <v>0.65616293007325577</v>
      </c>
      <c r="N198">
        <v>0.14361934113456129</v>
      </c>
      <c r="O198">
        <v>0.38327581251015402</v>
      </c>
      <c r="P198">
        <v>0</v>
      </c>
      <c r="Q198">
        <v>0</v>
      </c>
      <c r="R198">
        <v>9.2733176870386576</v>
      </c>
      <c r="S198">
        <v>4.2570450527266814</v>
      </c>
      <c r="T198">
        <v>4.0901451111975931</v>
      </c>
      <c r="U198">
        <v>4.3523848024273057</v>
      </c>
      <c r="V198">
        <v>4.6316901922429636</v>
      </c>
      <c r="W198" t="s">
        <v>414</v>
      </c>
      <c r="X198" t="s">
        <v>247</v>
      </c>
      <c r="Y198" t="s">
        <v>150</v>
      </c>
      <c r="Z198" t="s">
        <v>415</v>
      </c>
      <c r="AA198" t="s">
        <v>152</v>
      </c>
      <c r="AB198" t="s">
        <v>153</v>
      </c>
      <c r="AC198" t="s">
        <v>154</v>
      </c>
      <c r="AD198" t="s">
        <v>416</v>
      </c>
      <c r="AE198" t="s">
        <v>417</v>
      </c>
      <c r="AF198" t="s">
        <v>157</v>
      </c>
      <c r="AG198" t="s">
        <v>158</v>
      </c>
      <c r="AH198">
        <v>0</v>
      </c>
      <c r="AI198">
        <v>11.830753228441811</v>
      </c>
      <c r="AJ198">
        <v>4.5833069779954956</v>
      </c>
      <c r="AK198">
        <v>1.9981746379745651</v>
      </c>
      <c r="AL198">
        <v>3.1584596107611338</v>
      </c>
      <c r="AM198">
        <v>1.2602131628714559</v>
      </c>
      <c r="AN198">
        <v>6.4053765267231793</v>
      </c>
      <c r="AO198">
        <v>4.3990734795266366</v>
      </c>
      <c r="AP198">
        <v>1.8425713960664589</v>
      </c>
      <c r="AQ198">
        <v>27.7761201006732</v>
      </c>
      <c r="AR198">
        <v>4.0249330335686393</v>
      </c>
      <c r="AS198"/>
      <c r="AT198"/>
      <c r="AU198"/>
      <c r="AV198"/>
      <c r="AW198"/>
      <c r="AX198"/>
      <c r="AY198"/>
      <c r="AZ198"/>
      <c r="BA198"/>
      <c r="BB198"/>
      <c r="BC198"/>
      <c r="BD198"/>
      <c r="BE198"/>
      <c r="BF198"/>
      <c r="BG198"/>
      <c r="BH198"/>
      <c r="BI198"/>
      <c r="BJ198"/>
      <c r="BK198"/>
      <c r="BL198"/>
      <c r="BM198"/>
      <c r="BN198"/>
      <c r="BO198"/>
      <c r="BP198"/>
      <c r="BQ198"/>
      <c r="BR198"/>
    </row>
    <row r="199">
      <c r="A199" t="s">
        <v>515</v>
      </c>
      <c r="B199">
        <v>2016</v>
      </c>
      <c r="C199" t="s">
        <v>521</v>
      </c>
      <c r="D199">
        <v>65</v>
      </c>
      <c r="E199" t="s">
        <v>160</v>
      </c>
      <c r="F199" t="s">
        <v>253</v>
      </c>
      <c r="G199" t="s">
        <v>182</v>
      </c>
      <c r="H199">
        <v>11.13679815383477</v>
      </c>
      <c r="I199">
        <v>12.319249400939849</v>
      </c>
      <c r="J199">
        <v>17.420760093717501</v>
      </c>
      <c r="K199">
        <v>14.945378140314</v>
      </c>
      <c r="L199">
        <v>5.411138136743034</v>
      </c>
      <c r="M199">
        <v>13.08158341476093</v>
      </c>
      <c r="N199">
        <v>4.1488938159149971</v>
      </c>
      <c r="O199">
        <v>1.911514262533498</v>
      </c>
      <c r="P199">
        <v>1.096265421684246</v>
      </c>
      <c r="Q199">
        <v>0</v>
      </c>
      <c r="R199">
        <v>10.383691506603011</v>
      </c>
      <c r="S199">
        <v>11.66267857601097</v>
      </c>
      <c r="T199">
        <v>15.746582103307089</v>
      </c>
      <c r="U199">
        <v>16.862952957922801</v>
      </c>
      <c r="V199">
        <v>14.15746638029448</v>
      </c>
      <c r="W199" t="s">
        <v>414</v>
      </c>
      <c r="X199" t="s">
        <v>247</v>
      </c>
      <c r="Y199" t="s">
        <v>150</v>
      </c>
      <c r="Z199" t="s">
        <v>415</v>
      </c>
      <c r="AA199" t="s">
        <v>152</v>
      </c>
      <c r="AB199" t="s">
        <v>153</v>
      </c>
      <c r="AC199" t="s">
        <v>154</v>
      </c>
      <c r="AD199" t="s">
        <v>416</v>
      </c>
      <c r="AE199" t="s">
        <v>417</v>
      </c>
      <c r="AF199" t="s">
        <v>157</v>
      </c>
      <c r="AG199" t="s">
        <v>158</v>
      </c>
      <c r="AH199">
        <v>0.29213331796159309</v>
      </c>
      <c r="AI199">
        <v>2.430869660136759</v>
      </c>
      <c r="AJ199">
        <v>11.38109751078173</v>
      </c>
      <c r="AK199">
        <v>7.3371414932755021</v>
      </c>
      <c r="AL199">
        <v>1.646705095916885</v>
      </c>
      <c r="AM199">
        <v>18.215248528999549</v>
      </c>
      <c r="AN199">
        <v>5.9461267378444518</v>
      </c>
      <c r="AO199">
        <v>14.53374420552397</v>
      </c>
      <c r="AP199">
        <v>16.519082298664649</v>
      </c>
      <c r="AQ199">
        <v>0.87738636471949016</v>
      </c>
      <c r="AR199">
        <v>2.8519517947323152</v>
      </c>
      <c r="AS199"/>
      <c r="AT199"/>
      <c r="AU199"/>
      <c r="AV199"/>
      <c r="AW199"/>
      <c r="AX199"/>
      <c r="AY199"/>
      <c r="AZ199"/>
      <c r="BA199"/>
      <c r="BB199"/>
      <c r="BC199"/>
      <c r="BD199"/>
      <c r="BE199"/>
      <c r="BF199"/>
      <c r="BG199"/>
      <c r="BH199"/>
      <c r="BI199"/>
      <c r="BJ199"/>
      <c r="BK199"/>
      <c r="BL199"/>
      <c r="BM199"/>
      <c r="BN199"/>
      <c r="BO199"/>
      <c r="BP199"/>
      <c r="BQ199"/>
      <c r="BR199"/>
    </row>
    <row r="200">
      <c r="A200" t="s">
        <v>515</v>
      </c>
      <c r="B200">
        <v>2016</v>
      </c>
      <c r="C200" t="s">
        <v>521</v>
      </c>
      <c r="D200">
        <v>66</v>
      </c>
      <c r="E200" t="s">
        <v>160</v>
      </c>
      <c r="F200" t="s">
        <v>250</v>
      </c>
      <c r="G200" t="s">
        <v>182</v>
      </c>
      <c r="H200">
        <v>29.53320423284066</v>
      </c>
      <c r="I200">
        <v>30.987345707531979</v>
      </c>
      <c r="J200">
        <v>25.724380160545909</v>
      </c>
      <c r="K200">
        <v>18.943417628330039</v>
      </c>
      <c r="L200">
        <v>3.7566566466652671</v>
      </c>
      <c r="M200">
        <v>7.1783460115043951</v>
      </c>
      <c r="N200">
        <v>0.35761926384857112</v>
      </c>
      <c r="O200">
        <v>0.085721925588169101</v>
      </c>
      <c r="P200">
        <v>0.1190392854705109</v>
      </c>
      <c r="Q200">
        <v>0</v>
      </c>
      <c r="R200">
        <v>28.94871262404229</v>
      </c>
      <c r="S200">
        <v>33.421318948533539</v>
      </c>
      <c r="T200">
        <v>27.039480466137881</v>
      </c>
      <c r="U200">
        <v>22.692899860166971</v>
      </c>
      <c r="V200">
        <v>15.55822241565826</v>
      </c>
      <c r="W200" t="s">
        <v>414</v>
      </c>
      <c r="X200" t="s">
        <v>247</v>
      </c>
      <c r="Y200" t="s">
        <v>150</v>
      </c>
      <c r="Z200" t="s">
        <v>415</v>
      </c>
      <c r="AA200" t="s">
        <v>152</v>
      </c>
      <c r="AB200" t="s">
        <v>153</v>
      </c>
      <c r="AC200" t="s">
        <v>154</v>
      </c>
      <c r="AD200" t="s">
        <v>416</v>
      </c>
      <c r="AE200" t="s">
        <v>417</v>
      </c>
      <c r="AF200" t="s">
        <v>157</v>
      </c>
      <c r="AG200" t="s">
        <v>158</v>
      </c>
      <c r="AH200">
        <v>0.27949280876816812</v>
      </c>
      <c r="AI200">
        <v>9.6616538892620305</v>
      </c>
      <c r="AJ200">
        <v>26.762867499461649</v>
      </c>
      <c r="AK200">
        <v>10.01561027509692</v>
      </c>
      <c r="AL200">
        <v>6.3933196812630424</v>
      </c>
      <c r="AM200">
        <v>4.1427081826129211</v>
      </c>
      <c r="AN200">
        <v>11.86241175914779</v>
      </c>
      <c r="AO200">
        <v>25.766516132557189</v>
      </c>
      <c r="AP200">
        <v>20.918389946916179</v>
      </c>
      <c r="AQ200">
        <v>2.2883850437634701</v>
      </c>
      <c r="AR200">
        <v>11.40666361002754</v>
      </c>
      <c r="AS200"/>
      <c r="AT200"/>
      <c r="AU200"/>
      <c r="AV200"/>
      <c r="AW200"/>
      <c r="AX200"/>
      <c r="AY200"/>
      <c r="AZ200"/>
      <c r="BA200"/>
      <c r="BB200"/>
      <c r="BC200"/>
      <c r="BD200"/>
      <c r="BE200"/>
      <c r="BF200"/>
      <c r="BG200"/>
      <c r="BH200"/>
      <c r="BI200"/>
      <c r="BJ200"/>
      <c r="BK200"/>
      <c r="BL200"/>
      <c r="BM200"/>
      <c r="BN200"/>
      <c r="BO200"/>
      <c r="BP200"/>
      <c r="BQ200"/>
      <c r="BR200"/>
    </row>
    <row r="201">
      <c r="A201" t="s">
        <v>515</v>
      </c>
      <c r="B201">
        <v>2016</v>
      </c>
      <c r="C201" t="s">
        <v>521</v>
      </c>
      <c r="D201">
        <v>67</v>
      </c>
      <c r="E201" t="s">
        <v>160</v>
      </c>
      <c r="F201" t="s">
        <v>340</v>
      </c>
      <c r="G201" t="s">
        <v>182</v>
      </c>
      <c r="H201">
        <v>19.251492838282211</v>
      </c>
      <c r="I201">
        <v>14.020788200168059</v>
      </c>
      <c r="J201">
        <v>11.30997292441636</v>
      </c>
      <c r="K201">
        <v>10.36413652323526</v>
      </c>
      <c r="L201">
        <v>2.2514948358243831</v>
      </c>
      <c r="M201">
        <v>2.06993294544468</v>
      </c>
      <c r="N201">
        <v>0.69138761491323864</v>
      </c>
      <c r="O201">
        <v>0.091512554169489599</v>
      </c>
      <c r="P201">
        <v>0.0031486952028870001</v>
      </c>
      <c r="Q201">
        <v>0</v>
      </c>
      <c r="R201">
        <v>20.063823988851219</v>
      </c>
      <c r="S201">
        <v>14.58675382386147</v>
      </c>
      <c r="T201">
        <v>12.206194408458559</v>
      </c>
      <c r="U201">
        <v>12.90206020292243</v>
      </c>
      <c r="V201">
        <v>7.4863693094698949</v>
      </c>
      <c r="W201" t="s">
        <v>414</v>
      </c>
      <c r="X201" t="s">
        <v>247</v>
      </c>
      <c r="Y201" t="s">
        <v>150</v>
      </c>
      <c r="Z201" t="s">
        <v>415</v>
      </c>
      <c r="AA201" t="s">
        <v>152</v>
      </c>
      <c r="AB201" t="s">
        <v>153</v>
      </c>
      <c r="AC201" t="s">
        <v>154</v>
      </c>
      <c r="AD201" t="s">
        <v>416</v>
      </c>
      <c r="AE201" t="s">
        <v>417</v>
      </c>
      <c r="AF201" t="s">
        <v>157</v>
      </c>
      <c r="AG201" t="s">
        <v>158</v>
      </c>
      <c r="AH201">
        <v>0</v>
      </c>
      <c r="AI201">
        <v>25.35427295642241</v>
      </c>
      <c r="AJ201">
        <v>7.7840440620905591</v>
      </c>
      <c r="AK201">
        <v>7.0981595418461483</v>
      </c>
      <c r="AL201">
        <v>2.9787815429290951</v>
      </c>
      <c r="AM201">
        <v>11.842678821877479</v>
      </c>
      <c r="AN201">
        <v>2.5047435476693458</v>
      </c>
      <c r="AO201">
        <v>9.3255926322979654</v>
      </c>
      <c r="AP201">
        <v>19.926884867700242</v>
      </c>
      <c r="AQ201">
        <v>20.727737775854951</v>
      </c>
      <c r="AR201">
        <v>9.9540358653881604</v>
      </c>
      <c r="AS201"/>
      <c r="AT201"/>
      <c r="AU201"/>
      <c r="AV201"/>
      <c r="AW201"/>
      <c r="AX201"/>
      <c r="AY201"/>
      <c r="AZ201"/>
      <c r="BA201"/>
      <c r="BB201"/>
      <c r="BC201"/>
      <c r="BD201"/>
      <c r="BE201"/>
      <c r="BF201"/>
      <c r="BG201"/>
      <c r="BH201"/>
      <c r="BI201"/>
      <c r="BJ201"/>
      <c r="BK201"/>
      <c r="BL201"/>
      <c r="BM201"/>
      <c r="BN201"/>
      <c r="BO201"/>
      <c r="BP201"/>
      <c r="BQ201"/>
      <c r="BR201"/>
    </row>
    <row r="202">
      <c r="A202" t="s">
        <v>515</v>
      </c>
      <c r="B202">
        <v>2016</v>
      </c>
      <c r="C202" t="s">
        <v>521</v>
      </c>
      <c r="D202">
        <v>68</v>
      </c>
      <c r="E202" t="s">
        <v>160</v>
      </c>
      <c r="F202" t="s">
        <v>170</v>
      </c>
      <c r="G202" t="s">
        <v>182</v>
      </c>
      <c r="H202">
        <v>1.069505983120066</v>
      </c>
      <c r="I202">
        <v>1.168638590301591</v>
      </c>
      <c r="J202">
        <v>0.61693305997827952</v>
      </c>
      <c r="K202">
        <v>0.1747098588823674</v>
      </c>
      <c r="L202">
        <v>0.0047620877038995002</v>
      </c>
      <c r="M202">
        <v>0.0022682779082107002</v>
      </c>
      <c r="N202">
        <v>0</v>
      </c>
      <c r="O202">
        <v>0</v>
      </c>
      <c r="P202">
        <v>0</v>
      </c>
      <c r="Q202">
        <v>0</v>
      </c>
      <c r="R202">
        <v>1.2403192006145931</v>
      </c>
      <c r="S202">
        <v>0.81547182126198925</v>
      </c>
      <c r="T202">
        <v>0.89735208127029353</v>
      </c>
      <c r="U202">
        <v>0.43052026023882323</v>
      </c>
      <c r="V202">
        <v>0.21156373673388729</v>
      </c>
      <c r="W202" t="s">
        <v>414</v>
      </c>
      <c r="X202" t="s">
        <v>247</v>
      </c>
      <c r="Y202" t="s">
        <v>150</v>
      </c>
      <c r="Z202" t="s">
        <v>415</v>
      </c>
      <c r="AA202" t="s">
        <v>152</v>
      </c>
      <c r="AB202" t="s">
        <v>153</v>
      </c>
      <c r="AC202" t="s">
        <v>154</v>
      </c>
      <c r="AD202" t="s">
        <v>416</v>
      </c>
      <c r="AE202" t="s">
        <v>417</v>
      </c>
      <c r="AF202" t="s">
        <v>157</v>
      </c>
      <c r="AG202" t="s">
        <v>158</v>
      </c>
      <c r="AH202">
        <v>0</v>
      </c>
      <c r="AI202">
        <v>2.0641646458068772</v>
      </c>
      <c r="AJ202">
        <v>0</v>
      </c>
      <c r="AK202">
        <v>0.053727016645572098</v>
      </c>
      <c r="AL202">
        <v>0.34498838310848368</v>
      </c>
      <c r="AM202">
        <v>0.52965098489081452</v>
      </c>
      <c r="AN202">
        <v>0.13280293184310449</v>
      </c>
      <c r="AO202">
        <v>1.405075223817003</v>
      </c>
      <c r="AP202">
        <v>0</v>
      </c>
      <c r="AQ202">
        <v>1.083623109472305</v>
      </c>
      <c r="AR202">
        <v>0</v>
      </c>
      <c r="AS202"/>
      <c r="AT202"/>
      <c r="AU202"/>
      <c r="AV202"/>
      <c r="AW202"/>
      <c r="AX202"/>
      <c r="AY202"/>
      <c r="AZ202"/>
      <c r="BA202"/>
      <c r="BB202"/>
      <c r="BC202"/>
      <c r="BD202"/>
      <c r="BE202"/>
      <c r="BF202"/>
      <c r="BG202"/>
      <c r="BH202"/>
      <c r="BI202"/>
      <c r="BJ202"/>
      <c r="BK202"/>
      <c r="BL202"/>
      <c r="BM202"/>
      <c r="BN202"/>
      <c r="BO202"/>
      <c r="BP202"/>
      <c r="BQ202"/>
      <c r="BR202"/>
    </row>
    <row r="203">
      <c r="A203" t="s">
        <v>515</v>
      </c>
      <c r="B203">
        <v>2016</v>
      </c>
      <c r="C203" t="s">
        <v>521</v>
      </c>
      <c r="D203">
        <v>69</v>
      </c>
      <c r="E203" t="s">
        <v>160</v>
      </c>
      <c r="F203" t="s">
        <v>255</v>
      </c>
      <c r="G203" t="s">
        <v>182</v>
      </c>
      <c r="H203">
        <v>0.2575409782815829</v>
      </c>
      <c r="I203">
        <v>0.34714786377031531</v>
      </c>
      <c r="J203">
        <v>0.035371569603550299</v>
      </c>
      <c r="K203">
        <v>0.047423052843543999</v>
      </c>
      <c r="L203">
        <v>0.29876887384903328</v>
      </c>
      <c r="M203">
        <v>0.013965849442544901</v>
      </c>
      <c r="N203">
        <v>0.33145543312599679</v>
      </c>
      <c r="O203">
        <v>0.66833850580929532</v>
      </c>
      <c r="P203">
        <v>0.38749528266172389</v>
      </c>
      <c r="Q203">
        <v>0.069559778847425202</v>
      </c>
      <c r="R203">
        <v>0.30520268178306997</v>
      </c>
      <c r="S203">
        <v>0.38787950652246789</v>
      </c>
      <c r="T203">
        <v>0.041674243528931197</v>
      </c>
      <c r="U203">
        <v>0.049378453018210998</v>
      </c>
      <c r="V203">
        <v>0.1127571516971395</v>
      </c>
      <c r="W203" t="s">
        <v>414</v>
      </c>
      <c r="X203" t="s">
        <v>247</v>
      </c>
      <c r="Y203" t="s">
        <v>150</v>
      </c>
      <c r="Z203" t="s">
        <v>415</v>
      </c>
      <c r="AA203" t="s">
        <v>152</v>
      </c>
      <c r="AB203" t="s">
        <v>153</v>
      </c>
      <c r="AC203" t="s">
        <v>154</v>
      </c>
      <c r="AD203" t="s">
        <v>416</v>
      </c>
      <c r="AE203" t="s">
        <v>417</v>
      </c>
      <c r="AF203" t="s">
        <v>157</v>
      </c>
      <c r="AG203" t="s">
        <v>158</v>
      </c>
      <c r="AH203">
        <v>0.0603275514988698</v>
      </c>
      <c r="AI203">
        <v>1.4137237041927111</v>
      </c>
      <c r="AJ203">
        <v>0</v>
      </c>
      <c r="AK203">
        <v>0.075255096144532796</v>
      </c>
      <c r="AL203">
        <v>0.85149527518861712</v>
      </c>
      <c r="AM203">
        <v>0.18933129022221759</v>
      </c>
      <c r="AN203">
        <v>0.090759770488439598</v>
      </c>
      <c r="AO203">
        <v>0.1136079631924538</v>
      </c>
      <c r="AP203">
        <v>0</v>
      </c>
      <c r="AQ203">
        <v>3.6493064422352872</v>
      </c>
      <c r="AR203">
        <v>0.13118424834452769</v>
      </c>
      <c r="AS203"/>
      <c r="AT203"/>
      <c r="AU203"/>
      <c r="AV203"/>
      <c r="AW203"/>
      <c r="AX203"/>
      <c r="AY203"/>
      <c r="AZ203"/>
      <c r="BA203"/>
      <c r="BB203"/>
      <c r="BC203"/>
      <c r="BD203"/>
      <c r="BE203"/>
      <c r="BF203"/>
      <c r="BG203"/>
      <c r="BH203"/>
      <c r="BI203"/>
      <c r="BJ203"/>
      <c r="BK203"/>
      <c r="BL203"/>
      <c r="BM203"/>
      <c r="BN203"/>
      <c r="BO203"/>
      <c r="BP203"/>
      <c r="BQ203"/>
      <c r="BR203"/>
    </row>
    <row r="204">
      <c r="A204" t="s">
        <v>515</v>
      </c>
      <c r="B204">
        <v>2016</v>
      </c>
      <c r="C204" t="s">
        <v>521</v>
      </c>
      <c r="D204">
        <v>70</v>
      </c>
      <c r="E204" t="s">
        <v>160</v>
      </c>
      <c r="F204" t="s">
        <v>341</v>
      </c>
      <c r="G204" t="s">
        <v>182</v>
      </c>
      <c r="H204">
        <v>0.41237774492636448</v>
      </c>
      <c r="I204">
        <v>0.1091441799463967</v>
      </c>
      <c r="J204">
        <v>0.18051369236617079</v>
      </c>
      <c r="K204">
        <v>0.3815792389405025</v>
      </c>
      <c r="L204">
        <v>0.27901608684077939</v>
      </c>
      <c r="M204">
        <v>0.9370108058433847</v>
      </c>
      <c r="N204">
        <v>0.159024186099258</v>
      </c>
      <c r="O204">
        <v>0.39479449193401478</v>
      </c>
      <c r="P204">
        <v>0.1807954313205633</v>
      </c>
      <c r="Q204">
        <v>0.27555825170958892</v>
      </c>
      <c r="R204">
        <v>0.33881655400782601</v>
      </c>
      <c r="S204">
        <v>0.13211794027737089</v>
      </c>
      <c r="T204">
        <v>0.22269161847898131</v>
      </c>
      <c r="U204">
        <v>0.040463938154386703</v>
      </c>
      <c r="V204">
        <v>0.52137650153639137</v>
      </c>
      <c r="W204" t="s">
        <v>414</v>
      </c>
      <c r="X204" t="s">
        <v>247</v>
      </c>
      <c r="Y204" t="s">
        <v>150</v>
      </c>
      <c r="Z204" t="s">
        <v>415</v>
      </c>
      <c r="AA204" t="s">
        <v>152</v>
      </c>
      <c r="AB204" t="s">
        <v>153</v>
      </c>
      <c r="AC204" t="s">
        <v>154</v>
      </c>
      <c r="AD204" t="s">
        <v>416</v>
      </c>
      <c r="AE204" t="s">
        <v>417</v>
      </c>
      <c r="AF204" t="s">
        <v>157</v>
      </c>
      <c r="AG204" t="s">
        <v>158</v>
      </c>
      <c r="AH204">
        <v>0.12967266007310591</v>
      </c>
      <c r="AI204">
        <v>0.33493354438047251</v>
      </c>
      <c r="AJ204">
        <v>0</v>
      </c>
      <c r="AK204">
        <v>0.018937315670465801</v>
      </c>
      <c r="AL204">
        <v>0.2454143409805877</v>
      </c>
      <c r="AM204">
        <v>0.36157766134491182</v>
      </c>
      <c r="AN204">
        <v>0.030324446143740701</v>
      </c>
      <c r="AO204">
        <v>0.17693439113450679</v>
      </c>
      <c r="AP204">
        <v>0.41711658739181579</v>
      </c>
      <c r="AQ204">
        <v>3.014032857698183</v>
      </c>
      <c r="AR204">
        <v>0</v>
      </c>
      <c r="AS204"/>
      <c r="AT204"/>
      <c r="AU204"/>
      <c r="AV204"/>
      <c r="AW204"/>
      <c r="AX204"/>
      <c r="AY204"/>
      <c r="AZ204"/>
      <c r="BA204"/>
      <c r="BB204"/>
      <c r="BC204"/>
      <c r="BD204"/>
      <c r="BE204"/>
      <c r="BF204"/>
      <c r="BG204"/>
      <c r="BH204"/>
      <c r="BI204"/>
      <c r="BJ204"/>
      <c r="BK204"/>
      <c r="BL204"/>
      <c r="BM204"/>
      <c r="BN204"/>
      <c r="BO204"/>
      <c r="BP204"/>
      <c r="BQ204"/>
      <c r="BR204"/>
    </row>
    <row r="205">
      <c r="A205" t="s">
        <v>515</v>
      </c>
      <c r="B205">
        <v>2016</v>
      </c>
      <c r="C205" t="s">
        <v>521</v>
      </c>
      <c r="D205">
        <v>71</v>
      </c>
      <c r="E205" t="s">
        <v>160</v>
      </c>
      <c r="F205" t="s">
        <v>256</v>
      </c>
      <c r="G205" t="s">
        <v>182</v>
      </c>
      <c r="H205">
        <v>0</v>
      </c>
      <c r="I205">
        <v>0</v>
      </c>
      <c r="J205">
        <v>0</v>
      </c>
      <c r="K205">
        <v>0.019393769064828599</v>
      </c>
      <c r="L205">
        <v>0.6180081188561064</v>
      </c>
      <c r="M205">
        <v>0.0167358199584185</v>
      </c>
      <c r="N205">
        <v>0.065239744043330897</v>
      </c>
      <c r="O205">
        <v>0.38205703261884821</v>
      </c>
      <c r="P205">
        <v>0.59909275383076532</v>
      </c>
      <c r="Q205">
        <v>2.859337177513976</v>
      </c>
      <c r="R205">
        <v>0</v>
      </c>
      <c r="S205">
        <v>0</v>
      </c>
      <c r="T205">
        <v>0</v>
      </c>
      <c r="U205">
        <v>0.019891020683449799</v>
      </c>
      <c r="V205">
        <v>0.010809028488946</v>
      </c>
      <c r="W205" t="s">
        <v>414</v>
      </c>
      <c r="X205" t="s">
        <v>247</v>
      </c>
      <c r="Y205" t="s">
        <v>150</v>
      </c>
      <c r="Z205" t="s">
        <v>415</v>
      </c>
      <c r="AA205" t="s">
        <v>152</v>
      </c>
      <c r="AB205" t="s">
        <v>153</v>
      </c>
      <c r="AC205" t="s">
        <v>154</v>
      </c>
      <c r="AD205" t="s">
        <v>416</v>
      </c>
      <c r="AE205" t="s">
        <v>417</v>
      </c>
      <c r="AF205" t="s">
        <v>157</v>
      </c>
      <c r="AG205" t="s">
        <v>158</v>
      </c>
      <c r="AH205">
        <v>2.0977024084097451</v>
      </c>
      <c r="AI205">
        <v>0</v>
      </c>
      <c r="AJ205">
        <v>0</v>
      </c>
      <c r="AK205">
        <v>0.0094686578352329003</v>
      </c>
      <c r="AL205">
        <v>2.9006380203980782</v>
      </c>
      <c r="AM205">
        <v>0.1089581505668271</v>
      </c>
      <c r="AN205">
        <v>1.509722796186066</v>
      </c>
      <c r="AO205">
        <v>0.0082562212009325998</v>
      </c>
      <c r="AP205">
        <v>0</v>
      </c>
      <c r="AQ205">
        <v>0.21254114748064559</v>
      </c>
      <c r="AR205">
        <v>0.34615722976620572</v>
      </c>
      <c r="AS205"/>
      <c r="AT205"/>
      <c r="AU205"/>
      <c r="AV205"/>
      <c r="AW205"/>
      <c r="AX205"/>
      <c r="AY205"/>
      <c r="AZ205"/>
      <c r="BA205"/>
      <c r="BB205"/>
      <c r="BC205"/>
      <c r="BD205"/>
      <c r="BE205"/>
      <c r="BF205"/>
      <c r="BG205"/>
      <c r="BH205"/>
      <c r="BI205"/>
      <c r="BJ205"/>
      <c r="BK205"/>
      <c r="BL205"/>
      <c r="BM205"/>
      <c r="BN205"/>
      <c r="BO205"/>
      <c r="BP205"/>
      <c r="BQ205"/>
      <c r="BR205"/>
    </row>
    <row r="206">
      <c r="A206" t="s">
        <v>515</v>
      </c>
      <c r="B206">
        <v>2016</v>
      </c>
      <c r="C206" t="s">
        <v>521</v>
      </c>
      <c r="D206">
        <v>72</v>
      </c>
      <c r="E206" t="s">
        <v>160</v>
      </c>
      <c r="F206" t="s">
        <v>46</v>
      </c>
      <c r="G206" t="s">
        <v>182</v>
      </c>
      <c r="H206">
        <v>0.2369260616978984</v>
      </c>
      <c r="I206">
        <v>0.046121679537569397</v>
      </c>
      <c r="J206">
        <v>0</v>
      </c>
      <c r="K206">
        <v>0</v>
      </c>
      <c r="L206">
        <v>0.024762798477983301</v>
      </c>
      <c r="M206">
        <v>0.011136851424259899</v>
      </c>
      <c r="N206">
        <v>0.0042408030914421998</v>
      </c>
      <c r="O206">
        <v>0.014002388224913301</v>
      </c>
      <c r="P206">
        <v>0.0024906977484072</v>
      </c>
      <c r="Q206">
        <v>0.0071145145410228998</v>
      </c>
      <c r="R206">
        <v>0.26107486753769338</v>
      </c>
      <c r="S206">
        <v>0.065700508794534707</v>
      </c>
      <c r="T206">
        <v>0.0086520332951679994</v>
      </c>
      <c r="U206">
        <v>0</v>
      </c>
      <c r="V206">
        <v>0.0221480237481682</v>
      </c>
      <c r="W206" t="s">
        <v>414</v>
      </c>
      <c r="X206" t="s">
        <v>247</v>
      </c>
      <c r="Y206" t="s">
        <v>150</v>
      </c>
      <c r="Z206" t="s">
        <v>415</v>
      </c>
      <c r="AA206" t="s">
        <v>152</v>
      </c>
      <c r="AB206" t="s">
        <v>153</v>
      </c>
      <c r="AC206" t="s">
        <v>154</v>
      </c>
      <c r="AD206" t="s">
        <v>416</v>
      </c>
      <c r="AE206" t="s">
        <v>417</v>
      </c>
      <c r="AF206" t="s">
        <v>157</v>
      </c>
      <c r="AG206" t="s">
        <v>158</v>
      </c>
      <c r="AH206">
        <v>0</v>
      </c>
      <c r="AI206">
        <v>0.15948313212639581</v>
      </c>
      <c r="AJ206">
        <v>0</v>
      </c>
      <c r="AK206">
        <v>0</v>
      </c>
      <c r="AL206">
        <v>0.12761576071509101</v>
      </c>
      <c r="AM206">
        <v>0</v>
      </c>
      <c r="AN206">
        <v>0.057472894787855597</v>
      </c>
      <c r="AO206">
        <v>0</v>
      </c>
      <c r="AP206">
        <v>0.1436421130249923</v>
      </c>
      <c r="AQ206">
        <v>0.81219562627095598</v>
      </c>
      <c r="AR206">
        <v>0.0082849079151655</v>
      </c>
      <c r="AS206"/>
      <c r="AT206"/>
      <c r="AU206"/>
      <c r="AV206"/>
      <c r="AW206"/>
      <c r="AX206"/>
      <c r="AY206"/>
      <c r="AZ206"/>
      <c r="BA206"/>
      <c r="BB206"/>
      <c r="BC206"/>
      <c r="BD206"/>
      <c r="BE206"/>
      <c r="BF206"/>
      <c r="BG206"/>
      <c r="BH206"/>
      <c r="BI206"/>
      <c r="BJ206"/>
      <c r="BK206"/>
      <c r="BL206"/>
      <c r="BM206"/>
      <c r="BN206"/>
      <c r="BO206"/>
      <c r="BP206"/>
      <c r="BQ206"/>
      <c r="BR206"/>
    </row>
    <row r="207">
      <c r="A207" t="s">
        <v>515</v>
      </c>
      <c r="B207">
        <v>2016</v>
      </c>
      <c r="C207" t="s">
        <v>521</v>
      </c>
      <c r="D207">
        <v>122</v>
      </c>
      <c r="E207" t="s">
        <v>18</v>
      </c>
      <c r="F207" t="s">
        <v>14</v>
      </c>
      <c r="G207" t="s">
        <v>534</v>
      </c>
      <c r="H207">
        <v>5.1706975459099782</v>
      </c>
      <c r="I207">
        <v>4.0898293541075512</v>
      </c>
      <c r="J207">
        <v>5.8059431198862947</v>
      </c>
      <c r="K207">
        <v>6.4605550688595406</v>
      </c>
      <c r="L207">
        <v>42.650657858319647</v>
      </c>
      <c r="M207">
        <v>18.338276818741619</v>
      </c>
      <c r="N207">
        <v>26.79740497422528</v>
      </c>
      <c r="O207">
        <v>50.292774553400747</v>
      </c>
      <c r="P207">
        <v>72.718380860821441</v>
      </c>
      <c r="Q207">
        <v>89.238866530852249</v>
      </c>
      <c r="R207">
        <v>5.0150543615130623</v>
      </c>
      <c r="S207">
        <v>4.0067944874888708</v>
      </c>
      <c r="T207">
        <v>5.0337951543502086</v>
      </c>
      <c r="U207">
        <v>5.5208868871323196</v>
      </c>
      <c r="V207">
        <v>8.9062670678582325</v>
      </c>
      <c r="W207" t="s">
        <v>414</v>
      </c>
      <c r="X207" t="s">
        <v>247</v>
      </c>
      <c r="Y207" t="s">
        <v>150</v>
      </c>
      <c r="Z207" t="s">
        <v>415</v>
      </c>
      <c r="AA207" t="s">
        <v>152</v>
      </c>
      <c r="AB207" t="s">
        <v>153</v>
      </c>
      <c r="AC207" t="s">
        <v>154</v>
      </c>
      <c r="AD207" t="s">
        <v>416</v>
      </c>
      <c r="AE207" t="s">
        <v>417</v>
      </c>
      <c r="AF207" t="s">
        <v>157</v>
      </c>
      <c r="AG207" t="s">
        <v>158</v>
      </c>
      <c r="AH207">
        <v>81.592582980477445</v>
      </c>
      <c r="AI207">
        <v>15.48280881441171</v>
      </c>
      <c r="AJ207">
        <v>5.6959422423220669</v>
      </c>
      <c r="AK207">
        <v>3.4881231669066488</v>
      </c>
      <c r="AL207">
        <v>58.991981681082692</v>
      </c>
      <c r="AM207">
        <v>15.57807468831499</v>
      </c>
      <c r="AN207">
        <v>38.626096287459127</v>
      </c>
      <c r="AO207">
        <v>8.3863854102430739</v>
      </c>
      <c r="AP207">
        <v>11.54666202090422</v>
      </c>
      <c r="AQ207">
        <v>30.732206176298209</v>
      </c>
      <c r="AR207">
        <v>17.79947241097079</v>
      </c>
      <c r="AS207">
        <v>808.29127599999947</v>
      </c>
      <c r="AT207">
        <v>639.14176500000008</v>
      </c>
      <c r="AU207">
        <v>907.51104000000021</v>
      </c>
      <c r="AV207">
        <v>1009.823698</v>
      </c>
      <c r="AW207">
        <v>6666.2144569999919</v>
      </c>
      <c r="AX207">
        <v>445.50570300000032</v>
      </c>
      <c r="AY207">
        <v>659.78640900000039</v>
      </c>
      <c r="AZ207">
        <v>1218.386086</v>
      </c>
      <c r="BA207">
        <v>1775.086857</v>
      </c>
      <c r="BB207">
        <v>2174.7296109999979</v>
      </c>
      <c r="BC207">
        <v>661.53434599999969</v>
      </c>
      <c r="BD207">
        <v>528.42855299999985</v>
      </c>
      <c r="BE207">
        <v>663.98539600000015</v>
      </c>
      <c r="BF207">
        <v>728.52732700000035</v>
      </c>
      <c r="BG207">
        <v>1175.011948000001</v>
      </c>
      <c r="BH207">
        <v>2292.685043000004</v>
      </c>
      <c r="BI207">
        <v>98.446517999999941</v>
      </c>
      <c r="BJ207">
        <v>1011.265327</v>
      </c>
      <c r="BK207">
        <v>27.775585</v>
      </c>
      <c r="BL207">
        <v>233.31960500000031</v>
      </c>
      <c r="BM207">
        <v>32.010655999999997</v>
      </c>
      <c r="BN207">
        <v>70.17403999999982</v>
      </c>
      <c r="BO207">
        <v>2561.2681750000002</v>
      </c>
      <c r="BP207">
        <v>1959.451939</v>
      </c>
      <c r="BQ207">
        <v>820.54721000000029</v>
      </c>
      <c r="BR207">
        <v>924.03813799999966</v>
      </c>
    </row>
    <row r="208">
      <c r="A208" t="s">
        <v>515</v>
      </c>
      <c r="B208">
        <v>2016</v>
      </c>
      <c r="C208" t="s">
        <v>521</v>
      </c>
      <c r="D208">
        <v>123</v>
      </c>
      <c r="E208" t="s">
        <v>18</v>
      </c>
      <c r="F208" t="s">
        <v>51</v>
      </c>
      <c r="G208" t="s">
        <v>182</v>
      </c>
      <c r="H208">
        <v>94.829302454090055</v>
      </c>
      <c r="I208">
        <v>95.910170645892407</v>
      </c>
      <c r="J208">
        <v>94.194056880113749</v>
      </c>
      <c r="K208">
        <v>93.539444931140508</v>
      </c>
      <c r="L208">
        <v>57.349342141680282</v>
      </c>
      <c r="M208">
        <v>81.661723181258481</v>
      </c>
      <c r="N208">
        <v>73.202595025774841</v>
      </c>
      <c r="O208">
        <v>49.707225446598997</v>
      </c>
      <c r="P208">
        <v>27.281619139178371</v>
      </c>
      <c r="Q208">
        <v>10.76113346914752</v>
      </c>
      <c r="R208">
        <v>94.984945638486963</v>
      </c>
      <c r="S208">
        <v>95.993205512511125</v>
      </c>
      <c r="T208">
        <v>94.966204845649784</v>
      </c>
      <c r="U208">
        <v>94.479113112867708</v>
      </c>
      <c r="V208">
        <v>91.09373293214172</v>
      </c>
      <c r="W208" t="s">
        <v>414</v>
      </c>
      <c r="X208" t="s">
        <v>247</v>
      </c>
      <c r="Y208" t="s">
        <v>150</v>
      </c>
      <c r="Z208" t="s">
        <v>415</v>
      </c>
      <c r="AA208" t="s">
        <v>152</v>
      </c>
      <c r="AB208" t="s">
        <v>153</v>
      </c>
      <c r="AC208" t="s">
        <v>154</v>
      </c>
      <c r="AD208" t="s">
        <v>416</v>
      </c>
      <c r="AE208" t="s">
        <v>417</v>
      </c>
      <c r="AF208" t="s">
        <v>157</v>
      </c>
      <c r="AG208" t="s">
        <v>158</v>
      </c>
      <c r="AH208">
        <v>18.407417019522342</v>
      </c>
      <c r="AI208">
        <v>84.517191185588274</v>
      </c>
      <c r="AJ208">
        <v>94.304057757678194</v>
      </c>
      <c r="AK208">
        <v>96.511876833093382</v>
      </c>
      <c r="AL208">
        <v>41.008018318917387</v>
      </c>
      <c r="AM208">
        <v>84.421925311685214</v>
      </c>
      <c r="AN208">
        <v>61.373903712540667</v>
      </c>
      <c r="AO208">
        <v>91.613614589756835</v>
      </c>
      <c r="AP208">
        <v>88.453337979095679</v>
      </c>
      <c r="AQ208">
        <v>69.267793823702178</v>
      </c>
      <c r="AR208">
        <v>82.200527589029264</v>
      </c>
      <c r="AS208">
        <v>14823.86026299996</v>
      </c>
      <c r="AT208">
        <v>14988.44828000001</v>
      </c>
      <c r="AU208">
        <v>14723.21460199998</v>
      </c>
      <c r="AV208">
        <v>14620.77904799998</v>
      </c>
      <c r="AW208">
        <v>8963.5900799999963</v>
      </c>
      <c r="AX208">
        <v>1983.870336000002</v>
      </c>
      <c r="AY208">
        <v>1802.3415829999999</v>
      </c>
      <c r="AZ208">
        <v>1204.200650999999</v>
      </c>
      <c r="BA208">
        <v>665.95602099999985</v>
      </c>
      <c r="BB208">
        <v>262.24622199999999</v>
      </c>
      <c r="BC208">
        <v>12529.43624599997</v>
      </c>
      <c r="BD208">
        <v>12659.883316999991</v>
      </c>
      <c r="BE208">
        <v>12526.567171999979</v>
      </c>
      <c r="BF208">
        <v>12467.31134699999</v>
      </c>
      <c r="BG208">
        <v>12018.079378000009</v>
      </c>
      <c r="BH208">
        <v>517.23340700000028</v>
      </c>
      <c r="BI208">
        <v>537.39752799999928</v>
      </c>
      <c r="BJ208">
        <v>16742.87058200001</v>
      </c>
      <c r="BK208">
        <v>768.51467400000138</v>
      </c>
      <c r="BL208">
        <v>162.19110400000011</v>
      </c>
      <c r="BM208">
        <v>173.47466</v>
      </c>
      <c r="BN208">
        <v>111.5011660000001</v>
      </c>
      <c r="BO208">
        <v>27979.519657999928</v>
      </c>
      <c r="BP208">
        <v>15010.404245000031</v>
      </c>
      <c r="BQ208">
        <v>1849.444021000003</v>
      </c>
      <c r="BR208">
        <v>4267.3412280000002</v>
      </c>
    </row>
    <row r="209">
      <c r="A209" t="s">
        <v>515</v>
      </c>
      <c r="B209">
        <v>2016</v>
      </c>
      <c r="C209" t="s">
        <v>521</v>
      </c>
      <c r="D209">
        <v>124</v>
      </c>
      <c r="E209" t="s">
        <v>50</v>
      </c>
      <c r="F209" t="s">
        <v>15</v>
      </c>
      <c r="G209" t="s">
        <v>535</v>
      </c>
      <c r="H209">
        <v>3.5046017282599058</v>
      </c>
      <c r="I209">
        <v>3.091114455965366</v>
      </c>
      <c r="J209">
        <v>4.3535083244729744</v>
      </c>
      <c r="K209">
        <v>4.7619643662844657</v>
      </c>
      <c r="L209">
        <v>18.179032004359101</v>
      </c>
      <c r="M209">
        <v>5.8769313069692268</v>
      </c>
      <c r="N209">
        <v>8.6567097930138814</v>
      </c>
      <c r="O209">
        <v>12.20896281989342</v>
      </c>
      <c r="P209">
        <v>23.507188348536609</v>
      </c>
      <c r="Q209">
        <v>51.511275491585813</v>
      </c>
      <c r="R209">
        <v>3.2600265992617961</v>
      </c>
      <c r="S209">
        <v>3.1744052091482748</v>
      </c>
      <c r="T209">
        <v>3.9654576508716328</v>
      </c>
      <c r="U209">
        <v>4.6191477939252144</v>
      </c>
      <c r="V209">
        <v>6.3287963629457469</v>
      </c>
      <c r="W209" t="s">
        <v>414</v>
      </c>
      <c r="X209" t="s">
        <v>247</v>
      </c>
      <c r="Y209" t="s">
        <v>150</v>
      </c>
      <c r="Z209" t="s">
        <v>415</v>
      </c>
      <c r="AA209" t="s">
        <v>152</v>
      </c>
      <c r="AB209" t="s">
        <v>153</v>
      </c>
      <c r="AC209" t="s">
        <v>154</v>
      </c>
      <c r="AD209" t="s">
        <v>416</v>
      </c>
      <c r="AE209" t="s">
        <v>417</v>
      </c>
      <c r="AF209" t="s">
        <v>157</v>
      </c>
      <c r="AG209" t="s">
        <v>158</v>
      </c>
      <c r="AH209">
        <v>28.956733495237081</v>
      </c>
      <c r="AI209">
        <v>3.784551125607305</v>
      </c>
      <c r="AJ209">
        <v>1.8665390177170611</v>
      </c>
      <c r="AK209">
        <v>2.03589166346941</v>
      </c>
      <c r="AL209">
        <v>30.056563398893982</v>
      </c>
      <c r="AM209">
        <v>8.7976792463360454</v>
      </c>
      <c r="AN209">
        <v>18.440526771715859</v>
      </c>
      <c r="AO209">
        <v>5.4741916225013636</v>
      </c>
      <c r="AP209">
        <v>8.4610252404717556</v>
      </c>
      <c r="AQ209">
        <v>14.723144047659281</v>
      </c>
      <c r="AR209">
        <v>8.4851210043508178</v>
      </c>
      <c r="AS209">
        <v>547.84465299999977</v>
      </c>
      <c r="AT209">
        <v>483.06669499999992</v>
      </c>
      <c r="AU209">
        <v>680.48494200000039</v>
      </c>
      <c r="AV209">
        <v>744.32373300000017</v>
      </c>
      <c r="AW209">
        <v>2841.3471690000001</v>
      </c>
      <c r="AX209">
        <v>142.772761</v>
      </c>
      <c r="AY209">
        <v>213.13927499999991</v>
      </c>
      <c r="AZ209">
        <v>295.77271400000001</v>
      </c>
      <c r="BA209">
        <v>573.82054699999992</v>
      </c>
      <c r="BB209">
        <v>1255.317335</v>
      </c>
      <c r="BC209">
        <v>430.02915000000007</v>
      </c>
      <c r="BD209">
        <v>418.65045899999978</v>
      </c>
      <c r="BE209">
        <v>523.06577600000003</v>
      </c>
      <c r="BF209">
        <v>609.53529100000048</v>
      </c>
      <c r="BG209">
        <v>834.96388400000001</v>
      </c>
      <c r="BH209">
        <v>813.66059699999983</v>
      </c>
      <c r="BI209">
        <v>24.063843000000009</v>
      </c>
      <c r="BJ209">
        <v>331.38787400000001</v>
      </c>
      <c r="BK209">
        <v>16.211607000000001</v>
      </c>
      <c r="BL209">
        <v>118.87692700000009</v>
      </c>
      <c r="BM209">
        <v>18.077939000000001</v>
      </c>
      <c r="BN209">
        <v>33.501864999999988</v>
      </c>
      <c r="BO209">
        <v>1671.861249</v>
      </c>
      <c r="BP209">
        <v>1435.8238150000011</v>
      </c>
      <c r="BQ209">
        <v>393.10665500000022</v>
      </c>
      <c r="BR209">
        <v>440.494821</v>
      </c>
    </row>
    <row r="210">
      <c r="A210" t="s">
        <v>515</v>
      </c>
      <c r="B210">
        <v>2016</v>
      </c>
      <c r="C210" t="s">
        <v>521</v>
      </c>
      <c r="D210">
        <v>125</v>
      </c>
      <c r="E210" t="s">
        <v>50</v>
      </c>
      <c r="F210" t="s">
        <v>16</v>
      </c>
      <c r="G210" t="s">
        <v>536</v>
      </c>
      <c r="H210">
        <v>1.6660958176500751</v>
      </c>
      <c r="I210">
        <v>0.99871489814218417</v>
      </c>
      <c r="J210">
        <v>1.452434795413323</v>
      </c>
      <c r="K210">
        <v>1.6985907025750759</v>
      </c>
      <c r="L210">
        <v>24.4716258539606</v>
      </c>
      <c r="M210">
        <v>12.461345511772381</v>
      </c>
      <c r="N210">
        <v>18.14069518121136</v>
      </c>
      <c r="O210">
        <v>38.083811733507311</v>
      </c>
      <c r="P210">
        <v>49.211192512284768</v>
      </c>
      <c r="Q210">
        <v>37.727591039266507</v>
      </c>
      <c r="R210">
        <v>1.755027762251268</v>
      </c>
      <c r="S210">
        <v>0.83238927834059551</v>
      </c>
      <c r="T210">
        <v>1.068337503478574</v>
      </c>
      <c r="U210">
        <v>0.90173909320710566</v>
      </c>
      <c r="V210">
        <v>2.5774707049124821</v>
      </c>
      <c r="W210" t="s">
        <v>414</v>
      </c>
      <c r="X210" t="s">
        <v>247</v>
      </c>
      <c r="Y210" t="s">
        <v>150</v>
      </c>
      <c r="Z210" t="s">
        <v>415</v>
      </c>
      <c r="AA210" t="s">
        <v>152</v>
      </c>
      <c r="AB210" t="s">
        <v>153</v>
      </c>
      <c r="AC210" t="s">
        <v>154</v>
      </c>
      <c r="AD210" t="s">
        <v>416</v>
      </c>
      <c r="AE210" t="s">
        <v>417</v>
      </c>
      <c r="AF210" t="s">
        <v>157</v>
      </c>
      <c r="AG210" t="s">
        <v>158</v>
      </c>
      <c r="AH210">
        <v>52.635849485240207</v>
      </c>
      <c r="AI210">
        <v>11.6982576888044</v>
      </c>
      <c r="AJ210">
        <v>3.829403224605008</v>
      </c>
      <c r="AK210">
        <v>1.4522315034372391</v>
      </c>
      <c r="AL210">
        <v>28.93541828218866</v>
      </c>
      <c r="AM210">
        <v>6.7803954419789418</v>
      </c>
      <c r="AN210">
        <v>20.185569515743349</v>
      </c>
      <c r="AO210">
        <v>2.912193787741709</v>
      </c>
      <c r="AP210">
        <v>3.085636780432472</v>
      </c>
      <c r="AQ210">
        <v>16.00906212863892</v>
      </c>
      <c r="AR210">
        <v>9.3143514066199771</v>
      </c>
      <c r="AS210">
        <v>260.44662299999999</v>
      </c>
      <c r="AT210">
        <v>156.07507000000001</v>
      </c>
      <c r="AU210">
        <v>227.0260980000001</v>
      </c>
      <c r="AV210">
        <v>265.49996500000009</v>
      </c>
      <c r="AW210">
        <v>3824.867287999999</v>
      </c>
      <c r="AX210">
        <v>302.73294200000021</v>
      </c>
      <c r="AY210">
        <v>446.64713399999948</v>
      </c>
      <c r="AZ210">
        <v>922.61337200000003</v>
      </c>
      <c r="BA210">
        <v>1201.2663099999991</v>
      </c>
      <c r="BB210">
        <v>919.41227599999968</v>
      </c>
      <c r="BC210">
        <v>231.5051959999999</v>
      </c>
      <c r="BD210">
        <v>109.778094</v>
      </c>
      <c r="BE210">
        <v>140.91962000000001</v>
      </c>
      <c r="BF210">
        <v>118.992036</v>
      </c>
      <c r="BG210">
        <v>340.04806400000018</v>
      </c>
      <c r="BH210">
        <v>1479.0244459999999</v>
      </c>
      <c r="BI210">
        <v>74.382674999999935</v>
      </c>
      <c r="BJ210">
        <v>679.8774530000004</v>
      </c>
      <c r="BK210">
        <v>11.563978000000001</v>
      </c>
      <c r="BL210">
        <v>114.442678</v>
      </c>
      <c r="BM210">
        <v>13.93271699999999</v>
      </c>
      <c r="BN210">
        <v>36.672174999999982</v>
      </c>
      <c r="BO210">
        <v>889.40692600000034</v>
      </c>
      <c r="BP210">
        <v>523.62812399999984</v>
      </c>
      <c r="BQ210">
        <v>427.44055500000007</v>
      </c>
      <c r="BR210">
        <v>483.54331699999989</v>
      </c>
    </row>
    <row r="211">
      <c r="A211" t="s">
        <v>515</v>
      </c>
      <c r="B211">
        <v>2016</v>
      </c>
      <c r="C211" t="s">
        <v>521</v>
      </c>
      <c r="D211">
        <v>126</v>
      </c>
      <c r="E211" t="s">
        <v>50</v>
      </c>
      <c r="F211" t="s">
        <v>22</v>
      </c>
      <c r="G211" t="s">
        <v>537</v>
      </c>
      <c r="H211">
        <v>39.983125709897138</v>
      </c>
      <c r="I211">
        <v>51.278215559307768</v>
      </c>
      <c r="J211">
        <v>60.583720051709108</v>
      </c>
      <c r="K211">
        <v>69.522428505074103</v>
      </c>
      <c r="L211">
        <v>50.081635713804317</v>
      </c>
      <c r="M211">
        <v>60.591482190048879</v>
      </c>
      <c r="N211">
        <v>65.678769432551903</v>
      </c>
      <c r="O211">
        <v>45.40659573502829</v>
      </c>
      <c r="P211">
        <v>26.549576733817801</v>
      </c>
      <c r="Q211">
        <v>10.50067725476716</v>
      </c>
      <c r="R211">
        <v>38.368976950562669</v>
      </c>
      <c r="S211">
        <v>49.979277590438087</v>
      </c>
      <c r="T211">
        <v>57.077203621209179</v>
      </c>
      <c r="U211">
        <v>66.436638190140357</v>
      </c>
      <c r="V211">
        <v>71.146782229134146</v>
      </c>
      <c r="W211" t="s">
        <v>414</v>
      </c>
      <c r="X211" t="s">
        <v>247</v>
      </c>
      <c r="Y211" t="s">
        <v>150</v>
      </c>
      <c r="Z211" t="s">
        <v>415</v>
      </c>
      <c r="AA211" t="s">
        <v>152</v>
      </c>
      <c r="AB211" t="s">
        <v>153</v>
      </c>
      <c r="AC211" t="s">
        <v>154</v>
      </c>
      <c r="AD211" t="s">
        <v>416</v>
      </c>
      <c r="AE211" t="s">
        <v>417</v>
      </c>
      <c r="AF211" t="s">
        <v>157</v>
      </c>
      <c r="AG211" t="s">
        <v>158</v>
      </c>
      <c r="AH211">
        <v>17.246904300728321</v>
      </c>
      <c r="AI211">
        <v>13.538801462646621</v>
      </c>
      <c r="AJ211">
        <v>51.352824974028913</v>
      </c>
      <c r="AK211">
        <v>81.019228693088934</v>
      </c>
      <c r="AL211">
        <v>16.233552604007979</v>
      </c>
      <c r="AM211">
        <v>39.788431403049543</v>
      </c>
      <c r="AN211">
        <v>35.413396476347017</v>
      </c>
      <c r="AO211">
        <v>59.425954242704293</v>
      </c>
      <c r="AP211">
        <v>70.539152325205222</v>
      </c>
      <c r="AQ211">
        <v>9.9489627499825559</v>
      </c>
      <c r="AR211">
        <v>28.880368073643869</v>
      </c>
      <c r="AS211">
        <v>6250.2228010000099</v>
      </c>
      <c r="AT211">
        <v>8013.5493099999949</v>
      </c>
      <c r="AU211">
        <v>9469.6750650000013</v>
      </c>
      <c r="AV211">
        <v>10866.774618999991</v>
      </c>
      <c r="AW211">
        <v>7827.6617709999882</v>
      </c>
      <c r="AX211">
        <v>1471.99495</v>
      </c>
      <c r="AY211">
        <v>1617.0953669999999</v>
      </c>
      <c r="AZ211">
        <v>1100.014165999999</v>
      </c>
      <c r="BA211">
        <v>648.08655199999987</v>
      </c>
      <c r="BB211">
        <v>255.89896699999991</v>
      </c>
      <c r="BC211">
        <v>5061.2404660000066</v>
      </c>
      <c r="BD211">
        <v>6591.4229990000067</v>
      </c>
      <c r="BE211">
        <v>7528.7985479999943</v>
      </c>
      <c r="BF211">
        <v>8766.8715960000081</v>
      </c>
      <c r="BG211">
        <v>9386.4599550000039</v>
      </c>
      <c r="BH211">
        <v>484.62394600000022</v>
      </c>
      <c r="BI211">
        <v>86.085662999999997</v>
      </c>
      <c r="BJ211">
        <v>9117.2503389999802</v>
      </c>
      <c r="BK211">
        <v>645.1482260000007</v>
      </c>
      <c r="BL211">
        <v>64.205439000000027</v>
      </c>
      <c r="BM211">
        <v>81.759384000000097</v>
      </c>
      <c r="BN211">
        <v>64.337360999999959</v>
      </c>
      <c r="BO211">
        <v>18149.154602999959</v>
      </c>
      <c r="BP211">
        <v>11970.39270300002</v>
      </c>
      <c r="BQ211">
        <v>265.63643300000012</v>
      </c>
      <c r="BR211">
        <v>1499.289469000001</v>
      </c>
    </row>
    <row r="212">
      <c r="A212" t="s">
        <v>515</v>
      </c>
      <c r="B212">
        <v>2016</v>
      </c>
      <c r="C212" t="s">
        <v>521</v>
      </c>
      <c r="D212">
        <v>127</v>
      </c>
      <c r="E212" t="s">
        <v>50</v>
      </c>
      <c r="F212" t="s">
        <v>19</v>
      </c>
      <c r="G212" t="s">
        <v>538</v>
      </c>
      <c r="H212">
        <v>54.846176744192888</v>
      </c>
      <c r="I212">
        <v>44.631955086584682</v>
      </c>
      <c r="J212">
        <v>33.610336828404598</v>
      </c>
      <c r="K212">
        <v>24.017016426066359</v>
      </c>
      <c r="L212">
        <v>7.2677064278759724</v>
      </c>
      <c r="M212">
        <v>21.070240991209509</v>
      </c>
      <c r="N212">
        <v>7.5238255932228633</v>
      </c>
      <c r="O212">
        <v>4.3006297115709726</v>
      </c>
      <c r="P212">
        <v>0.73204240536081089</v>
      </c>
      <c r="Q212">
        <v>0.26045621438052202</v>
      </c>
      <c r="R212">
        <v>56.615968687924273</v>
      </c>
      <c r="S212">
        <v>46.01392792207303</v>
      </c>
      <c r="T212">
        <v>37.889001224440619</v>
      </c>
      <c r="U212">
        <v>28.042474922727319</v>
      </c>
      <c r="V212">
        <v>19.946950703007619</v>
      </c>
      <c r="W212" t="s">
        <v>414</v>
      </c>
      <c r="X212" t="s">
        <v>247</v>
      </c>
      <c r="Y212" t="s">
        <v>150</v>
      </c>
      <c r="Z212" t="s">
        <v>415</v>
      </c>
      <c r="AA212" t="s">
        <v>152</v>
      </c>
      <c r="AB212" t="s">
        <v>153</v>
      </c>
      <c r="AC212" t="s">
        <v>154</v>
      </c>
      <c r="AD212" t="s">
        <v>416</v>
      </c>
      <c r="AE212" t="s">
        <v>417</v>
      </c>
      <c r="AF212" t="s">
        <v>157</v>
      </c>
      <c r="AG212" t="s">
        <v>158</v>
      </c>
      <c r="AH212">
        <v>1.1605127187943789</v>
      </c>
      <c r="AI212">
        <v>70.978389722941671</v>
      </c>
      <c r="AJ212">
        <v>42.951232783649033</v>
      </c>
      <c r="AK212">
        <v>15.49264814000442</v>
      </c>
      <c r="AL212">
        <v>24.774465714909368</v>
      </c>
      <c r="AM212">
        <v>44.633493908635472</v>
      </c>
      <c r="AN212">
        <v>25.960507236193759</v>
      </c>
      <c r="AO212">
        <v>32.187660347052628</v>
      </c>
      <c r="AP212">
        <v>17.914185653890559</v>
      </c>
      <c r="AQ212">
        <v>59.318831073719238</v>
      </c>
      <c r="AR212">
        <v>53.320159515385328</v>
      </c>
      <c r="AS212">
        <v>8573.6374619999824</v>
      </c>
      <c r="AT212">
        <v>6974.8989699999856</v>
      </c>
      <c r="AU212">
        <v>5253.5395369999969</v>
      </c>
      <c r="AV212">
        <v>3754.0044289999942</v>
      </c>
      <c r="AW212">
        <v>1135.928308999999</v>
      </c>
      <c r="AX212">
        <v>511.87538599999999</v>
      </c>
      <c r="AY212">
        <v>185.246216</v>
      </c>
      <c r="AZ212">
        <v>104.186485</v>
      </c>
      <c r="BA212">
        <v>17.869468999999999</v>
      </c>
      <c r="BB212">
        <v>6.3472550000000014</v>
      </c>
      <c r="BC212">
        <v>7468.1957799999982</v>
      </c>
      <c r="BD212">
        <v>6068.4603179999949</v>
      </c>
      <c r="BE212">
        <v>4997.7686239999985</v>
      </c>
      <c r="BF212">
        <v>3700.4397509999981</v>
      </c>
      <c r="BG212">
        <v>2631.6194229999992</v>
      </c>
      <c r="BH212">
        <v>32.609461000000003</v>
      </c>
      <c r="BI212">
        <v>451.31186500000013</v>
      </c>
      <c r="BJ212">
        <v>7625.6202429999976</v>
      </c>
      <c r="BK212">
        <v>123.36644800000001</v>
      </c>
      <c r="BL212">
        <v>97.985664999999955</v>
      </c>
      <c r="BM212">
        <v>91.715276000000131</v>
      </c>
      <c r="BN212">
        <v>47.163804999999982</v>
      </c>
      <c r="BO212">
        <v>9830.3650550000002</v>
      </c>
      <c r="BP212">
        <v>3040.011541999997</v>
      </c>
      <c r="BQ212">
        <v>1583.8075880000031</v>
      </c>
      <c r="BR212">
        <v>2768.0517589999981</v>
      </c>
    </row>
    <row r="213">
      <c r="A213" t="s">
        <v>515</v>
      </c>
      <c r="B213">
        <v>2016</v>
      </c>
      <c r="C213" t="s">
        <v>521</v>
      </c>
      <c r="D213">
        <v>128</v>
      </c>
      <c r="E213" t="s">
        <v>172</v>
      </c>
      <c r="F213" t="s">
        <v>49</v>
      </c>
      <c r="G213" t="s">
        <v>540</v>
      </c>
      <c r="H213">
        <v>32.221877277814407</v>
      </c>
      <c r="I213">
        <v>24.41947601405769</v>
      </c>
      <c r="J213">
        <v>25.01634558627519</v>
      </c>
      <c r="K213">
        <v>26.291714635518488</v>
      </c>
      <c r="L213">
        <v>57.376901278410273</v>
      </c>
      <c r="M213">
        <v>67.952652448985589</v>
      </c>
      <c r="N213">
        <v>67.695716054072179</v>
      </c>
      <c r="O213">
        <v>75.72422096750698</v>
      </c>
      <c r="P213">
        <v>67.673663700615123</v>
      </c>
      <c r="Q213">
        <v>42.277084532694147</v>
      </c>
      <c r="R213">
        <v>34.995189199140988</v>
      </c>
      <c r="S213">
        <v>20.77444403349643</v>
      </c>
      <c r="T213">
        <v>21.223301122122869</v>
      </c>
      <c r="U213">
        <v>16.333228911260861</v>
      </c>
      <c r="V213">
        <v>28.939966489600319</v>
      </c>
      <c r="W213" t="s">
        <v>414</v>
      </c>
      <c r="X213" t="s">
        <v>247</v>
      </c>
      <c r="Y213" t="s">
        <v>150</v>
      </c>
      <c r="Z213" t="s">
        <v>415</v>
      </c>
      <c r="AA213" t="s">
        <v>152</v>
      </c>
      <c r="AB213" t="s">
        <v>153</v>
      </c>
      <c r="AC213" t="s">
        <v>154</v>
      </c>
      <c r="AD213" t="s">
        <v>416</v>
      </c>
      <c r="AE213" t="s">
        <v>417</v>
      </c>
      <c r="AF213" t="s">
        <v>157</v>
      </c>
      <c r="AG213" t="s">
        <v>158</v>
      </c>
      <c r="AH213">
        <v>64.510581185834397</v>
      </c>
      <c r="AI213">
        <v>75.556430548412067</v>
      </c>
      <c r="AJ213">
        <v>67.230373161998102</v>
      </c>
      <c r="AK213">
        <v>41.63360735696476</v>
      </c>
      <c r="AL213">
        <v>49.049747876951812</v>
      </c>
      <c r="AM213">
        <v>43.525246717842947</v>
      </c>
      <c r="AN213">
        <v>52.258890894695639</v>
      </c>
      <c r="AO213">
        <v>34.725255819804993</v>
      </c>
      <c r="AP213">
        <v>26.723193030558939</v>
      </c>
      <c r="AQ213">
        <v>52.092134345323039</v>
      </c>
      <c r="AR213">
        <v>52.329367924855077</v>
      </c>
      <c r="AS213"/>
      <c r="AT213"/>
      <c r="AU213"/>
      <c r="AV213"/>
      <c r="AW213"/>
      <c r="AX213"/>
      <c r="AY213"/>
      <c r="AZ213"/>
      <c r="BA213"/>
      <c r="BB213"/>
      <c r="BC213"/>
      <c r="BD213"/>
      <c r="BE213"/>
      <c r="BF213"/>
      <c r="BG213"/>
      <c r="BH213"/>
      <c r="BI213"/>
      <c r="BJ213"/>
      <c r="BK213"/>
      <c r="BL213"/>
      <c r="BM213"/>
      <c r="BN213"/>
      <c r="BO213"/>
      <c r="BP213"/>
      <c r="BQ213"/>
      <c r="BR213"/>
    </row>
    <row r="214">
      <c r="A214" t="s">
        <v>515</v>
      </c>
      <c r="B214">
        <v>2016</v>
      </c>
      <c r="C214" t="s">
        <v>521</v>
      </c>
      <c r="D214">
        <v>129</v>
      </c>
      <c r="E214" t="s">
        <v>172</v>
      </c>
      <c r="F214" t="s">
        <v>48</v>
      </c>
      <c r="G214" t="s">
        <v>182</v>
      </c>
      <c r="H214">
        <v>67.778122722185628</v>
      </c>
      <c r="I214">
        <v>75.580523985942278</v>
      </c>
      <c r="J214">
        <v>74.98365441372485</v>
      </c>
      <c r="K214">
        <v>73.708285364481512</v>
      </c>
      <c r="L214">
        <v>42.623098721589827</v>
      </c>
      <c r="M214">
        <v>32.047347551014369</v>
      </c>
      <c r="N214">
        <v>32.304283945927679</v>
      </c>
      <c r="O214">
        <v>24.275779032492981</v>
      </c>
      <c r="P214">
        <v>32.326336299384799</v>
      </c>
      <c r="Q214">
        <v>57.722915467305938</v>
      </c>
      <c r="R214">
        <v>65.004810800859062</v>
      </c>
      <c r="S214">
        <v>79.225555966503563</v>
      </c>
      <c r="T214">
        <v>78.776698877877109</v>
      </c>
      <c r="U214">
        <v>83.666771088739154</v>
      </c>
      <c r="V214">
        <v>71.060033510399634</v>
      </c>
      <c r="W214" t="s">
        <v>414</v>
      </c>
      <c r="X214" t="s">
        <v>247</v>
      </c>
      <c r="Y214" t="s">
        <v>150</v>
      </c>
      <c r="Z214" t="s">
        <v>415</v>
      </c>
      <c r="AA214" t="s">
        <v>152</v>
      </c>
      <c r="AB214" t="s">
        <v>153</v>
      </c>
      <c r="AC214" t="s">
        <v>154</v>
      </c>
      <c r="AD214" t="s">
        <v>416</v>
      </c>
      <c r="AE214" t="s">
        <v>417</v>
      </c>
      <c r="AF214" t="s">
        <v>157</v>
      </c>
      <c r="AG214" t="s">
        <v>158</v>
      </c>
      <c r="AH214">
        <v>35.489418814165411</v>
      </c>
      <c r="AI214">
        <v>24.44356945158794</v>
      </c>
      <c r="AJ214">
        <v>32.769626838001933</v>
      </c>
      <c r="AK214">
        <v>58.366392643035248</v>
      </c>
      <c r="AL214">
        <v>50.950252123048102</v>
      </c>
      <c r="AM214">
        <v>56.474753282157053</v>
      </c>
      <c r="AN214">
        <v>47.741109105304567</v>
      </c>
      <c r="AO214">
        <v>65.274744180195015</v>
      </c>
      <c r="AP214">
        <v>73.276806969441139</v>
      </c>
      <c r="AQ214">
        <v>47.907865654676947</v>
      </c>
      <c r="AR214">
        <v>47.670632075144951</v>
      </c>
      <c r="AS214"/>
      <c r="AT214"/>
      <c r="AU214"/>
      <c r="AV214"/>
      <c r="AW214"/>
      <c r="AX214"/>
      <c r="AY214"/>
      <c r="AZ214"/>
      <c r="BA214"/>
      <c r="BB214"/>
      <c r="BC214"/>
      <c r="BD214"/>
      <c r="BE214"/>
      <c r="BF214"/>
      <c r="BG214"/>
      <c r="BH214"/>
      <c r="BI214"/>
      <c r="BJ214"/>
      <c r="BK214"/>
      <c r="BL214"/>
      <c r="BM214"/>
      <c r="BN214"/>
      <c r="BO214"/>
      <c r="BP214"/>
      <c r="BQ214"/>
      <c r="BR214"/>
    </row>
    <row r="215">
      <c r="A215" t="s">
        <v>515</v>
      </c>
      <c r="B215">
        <v>2016</v>
      </c>
      <c r="C215" t="s">
        <v>521</v>
      </c>
      <c r="D215">
        <v>135</v>
      </c>
      <c r="E215" t="s">
        <v>45</v>
      </c>
      <c r="F215" t="s">
        <v>44</v>
      </c>
      <c r="G215" t="s">
        <v>541</v>
      </c>
      <c r="H215">
        <v>0</v>
      </c>
      <c r="I215">
        <v>0</v>
      </c>
      <c r="J215">
        <v>0</v>
      </c>
      <c r="K215">
        <v>0</v>
      </c>
      <c r="L215">
        <v>2.2140187177697159</v>
      </c>
      <c r="M215">
        <v>0</v>
      </c>
      <c r="N215">
        <v>0.2253046558921542</v>
      </c>
      <c r="O215">
        <v>0.43406243580041431</v>
      </c>
      <c r="P215">
        <v>1.6965379171844239</v>
      </c>
      <c r="Q215">
        <v>11.751254900524071</v>
      </c>
      <c r="R215">
        <v>0</v>
      </c>
      <c r="S215">
        <v>0</v>
      </c>
      <c r="T215">
        <v>0</v>
      </c>
      <c r="U215">
        <v>0</v>
      </c>
      <c r="V215">
        <v>0.016641361343972799</v>
      </c>
      <c r="W215" t="s">
        <v>414</v>
      </c>
      <c r="X215" t="s">
        <v>247</v>
      </c>
      <c r="Y215" t="s">
        <v>150</v>
      </c>
      <c r="Z215" t="s">
        <v>415</v>
      </c>
      <c r="AA215" t="s">
        <v>152</v>
      </c>
      <c r="AB215" t="s">
        <v>153</v>
      </c>
      <c r="AC215" t="s">
        <v>154</v>
      </c>
      <c r="AD215" t="s">
        <v>416</v>
      </c>
      <c r="AE215" t="s">
        <v>417</v>
      </c>
      <c r="AF215" t="s">
        <v>157</v>
      </c>
      <c r="AG215" t="s">
        <v>158</v>
      </c>
      <c r="AH215">
        <v>10.02497577821161</v>
      </c>
      <c r="AI215">
        <v>0.081560880102980501</v>
      </c>
      <c r="AJ215">
        <v>0.039961359067908701</v>
      </c>
      <c r="AK215">
        <v>0</v>
      </c>
      <c r="AL215">
        <v>0.030744553113984101</v>
      </c>
      <c r="AM215">
        <v>0.32373700123662441</v>
      </c>
      <c r="AN215">
        <v>0.38300768460391837</v>
      </c>
      <c r="AO215">
        <v>0.14536161359934119</v>
      </c>
      <c r="AP215">
        <v>0</v>
      </c>
      <c r="AQ215">
        <v>0.1228732499908352</v>
      </c>
      <c r="AR215">
        <v>0.1460462136451772</v>
      </c>
      <c r="AS215"/>
      <c r="AT215"/>
      <c r="AU215"/>
      <c r="AV215"/>
      <c r="AW215"/>
      <c r="AX215"/>
      <c r="AY215"/>
      <c r="AZ215"/>
      <c r="BA215"/>
      <c r="BB215"/>
      <c r="BC215"/>
      <c r="BD215"/>
      <c r="BE215"/>
      <c r="BF215"/>
      <c r="BG215"/>
      <c r="BH215"/>
      <c r="BI215"/>
      <c r="BJ215"/>
      <c r="BK215"/>
      <c r="BL215"/>
      <c r="BM215"/>
      <c r="BN215"/>
      <c r="BO215"/>
      <c r="BP215"/>
      <c r="BQ215"/>
      <c r="BR215"/>
    </row>
    <row r="216">
      <c r="A216" t="s">
        <v>515</v>
      </c>
      <c r="B216">
        <v>2016</v>
      </c>
      <c r="C216" t="s">
        <v>521</v>
      </c>
      <c r="D216">
        <v>136</v>
      </c>
      <c r="E216" t="s">
        <v>45</v>
      </c>
      <c r="F216" t="s">
        <v>43</v>
      </c>
      <c r="G216" t="s">
        <v>542</v>
      </c>
      <c r="H216">
        <v>0.001811842722311</v>
      </c>
      <c r="I216">
        <v>0.075400646971603993</v>
      </c>
      <c r="J216">
        <v>0.092725541551668594</v>
      </c>
      <c r="K216">
        <v>0.40721052818189313</v>
      </c>
      <c r="L216">
        <v>3.8279706159066258</v>
      </c>
      <c r="M216">
        <v>0.067773781150724494</v>
      </c>
      <c r="N216">
        <v>0.55727334422019814</v>
      </c>
      <c r="O216">
        <v>1.1738186941126609</v>
      </c>
      <c r="P216">
        <v>3.7284061177396408</v>
      </c>
      <c r="Q216">
        <v>18.772773197213709</v>
      </c>
      <c r="R216">
        <v>0.0021471505680694001</v>
      </c>
      <c r="S216">
        <v>0.089346567749917893</v>
      </c>
      <c r="T216">
        <v>0.10987921033089521</v>
      </c>
      <c r="U216">
        <v>0.14900262488613711</v>
      </c>
      <c r="V216">
        <v>0.37889271562524413</v>
      </c>
      <c r="W216" t="s">
        <v>414</v>
      </c>
      <c r="X216" t="s">
        <v>247</v>
      </c>
      <c r="Y216" t="s">
        <v>150</v>
      </c>
      <c r="Z216" t="s">
        <v>415</v>
      </c>
      <c r="AA216" t="s">
        <v>152</v>
      </c>
      <c r="AB216" t="s">
        <v>153</v>
      </c>
      <c r="AC216" t="s">
        <v>154</v>
      </c>
      <c r="AD216" t="s">
        <v>416</v>
      </c>
      <c r="AE216" t="s">
        <v>417</v>
      </c>
      <c r="AF216" t="s">
        <v>157</v>
      </c>
      <c r="AG216" t="s">
        <v>158</v>
      </c>
      <c r="AH216">
        <v>12.53020350110156</v>
      </c>
      <c r="AI216">
        <v>0.21339823947962261</v>
      </c>
      <c r="AJ216">
        <v>0.1145262552017115</v>
      </c>
      <c r="AK216">
        <v>0</v>
      </c>
      <c r="AL216">
        <v>1.046604277913497</v>
      </c>
      <c r="AM216">
        <v>0.21671329546486959</v>
      </c>
      <c r="AN216">
        <v>0.52136558469073579</v>
      </c>
      <c r="AO216">
        <v>0.16154087533620071</v>
      </c>
      <c r="AP216">
        <v>0.58841674860006421</v>
      </c>
      <c r="AQ216">
        <v>0.71171267453499909</v>
      </c>
      <c r="AR216">
        <v>2.71626327144438</v>
      </c>
      <c r="AS216"/>
      <c r="AT216"/>
      <c r="AU216"/>
      <c r="AV216"/>
      <c r="AW216"/>
      <c r="AX216"/>
      <c r="AY216"/>
      <c r="AZ216"/>
      <c r="BA216"/>
      <c r="BB216"/>
      <c r="BC216"/>
      <c r="BD216"/>
      <c r="BE216"/>
      <c r="BF216"/>
      <c r="BG216"/>
      <c r="BH216"/>
      <c r="BI216"/>
      <c r="BJ216"/>
      <c r="BK216"/>
      <c r="BL216"/>
      <c r="BM216"/>
      <c r="BN216"/>
      <c r="BO216"/>
      <c r="BP216"/>
      <c r="BQ216"/>
      <c r="BR216"/>
    </row>
    <row r="217">
      <c r="A217" t="s">
        <v>515</v>
      </c>
      <c r="B217">
        <v>2016</v>
      </c>
      <c r="C217" t="s">
        <v>521</v>
      </c>
      <c r="D217">
        <v>137</v>
      </c>
      <c r="E217" t="s">
        <v>45</v>
      </c>
      <c r="F217" t="s">
        <v>42</v>
      </c>
      <c r="G217" t="s">
        <v>543</v>
      </c>
      <c r="H217">
        <v>5.1688857031876676</v>
      </c>
      <c r="I217">
        <v>4.0144287071359468</v>
      </c>
      <c r="J217">
        <v>5.7132175783346266</v>
      </c>
      <c r="K217">
        <v>6.0533445406776494</v>
      </c>
      <c r="L217">
        <v>36.608668524643242</v>
      </c>
      <c r="M217">
        <v>18.270503037590888</v>
      </c>
      <c r="N217">
        <v>26.014826974112911</v>
      </c>
      <c r="O217">
        <v>48.684893423487722</v>
      </c>
      <c r="P217">
        <v>67.293436825897373</v>
      </c>
      <c r="Q217">
        <v>58.714838433114537</v>
      </c>
      <c r="R217">
        <v>5.0129072109449941</v>
      </c>
      <c r="S217">
        <v>3.917447919738954</v>
      </c>
      <c r="T217">
        <v>4.9239159440193134</v>
      </c>
      <c r="U217">
        <v>5.3718842622461818</v>
      </c>
      <c r="V217">
        <v>8.5107329908890161</v>
      </c>
      <c r="W217" t="s">
        <v>414</v>
      </c>
      <c r="X217" t="s">
        <v>247</v>
      </c>
      <c r="Y217" t="s">
        <v>150</v>
      </c>
      <c r="Z217" t="s">
        <v>415</v>
      </c>
      <c r="AA217" t="s">
        <v>152</v>
      </c>
      <c r="AB217" t="s">
        <v>153</v>
      </c>
      <c r="AC217" t="s">
        <v>154</v>
      </c>
      <c r="AD217" t="s">
        <v>416</v>
      </c>
      <c r="AE217" t="s">
        <v>417</v>
      </c>
      <c r="AF217" t="s">
        <v>157</v>
      </c>
      <c r="AG217" t="s">
        <v>158</v>
      </c>
      <c r="AH217">
        <v>59.037403701164152</v>
      </c>
      <c r="AI217">
        <v>15.187849694829101</v>
      </c>
      <c r="AJ217">
        <v>5.5414546280524464</v>
      </c>
      <c r="AK217">
        <v>3.4881231669066488</v>
      </c>
      <c r="AL217">
        <v>57.914632850055213</v>
      </c>
      <c r="AM217">
        <v>15.037624391613489</v>
      </c>
      <c r="AN217">
        <v>37.721723018164489</v>
      </c>
      <c r="AO217">
        <v>8.0794829213075285</v>
      </c>
      <c r="AP217">
        <v>10.958245272304159</v>
      </c>
      <c r="AQ217">
        <v>29.89762025177237</v>
      </c>
      <c r="AR217">
        <v>14.937162925881241</v>
      </c>
      <c r="AS217"/>
      <c r="AT217"/>
      <c r="AU217"/>
      <c r="AV217"/>
      <c r="AW217"/>
      <c r="AX217"/>
      <c r="AY217"/>
      <c r="AZ217"/>
      <c r="BA217"/>
      <c r="BB217"/>
      <c r="BC217"/>
      <c r="BD217"/>
      <c r="BE217"/>
      <c r="BF217"/>
      <c r="BG217"/>
      <c r="BH217"/>
      <c r="BI217"/>
      <c r="BJ217"/>
      <c r="BK217"/>
      <c r="BL217"/>
      <c r="BM217"/>
      <c r="BN217"/>
      <c r="BO217"/>
      <c r="BP217"/>
      <c r="BQ217"/>
      <c r="BR217"/>
    </row>
    <row r="218">
      <c r="A218" t="s">
        <v>515</v>
      </c>
      <c r="B218">
        <v>2016</v>
      </c>
      <c r="C218" t="s">
        <v>521</v>
      </c>
      <c r="D218">
        <v>138</v>
      </c>
      <c r="E218" t="s">
        <v>45</v>
      </c>
      <c r="F218" t="s">
        <v>41</v>
      </c>
      <c r="G218" t="s">
        <v>182</v>
      </c>
      <c r="H218">
        <v>39.983125709897379</v>
      </c>
      <c r="I218">
        <v>51.278215559307547</v>
      </c>
      <c r="J218">
        <v>60.583720051709292</v>
      </c>
      <c r="K218">
        <v>69.522428505074117</v>
      </c>
      <c r="L218">
        <v>50.081635713804253</v>
      </c>
      <c r="M218">
        <v>60.591482190048872</v>
      </c>
      <c r="N218">
        <v>65.678769432551945</v>
      </c>
      <c r="O218">
        <v>45.406595735028041</v>
      </c>
      <c r="P218">
        <v>26.54957673381756</v>
      </c>
      <c r="Q218">
        <v>10.500677254767</v>
      </c>
      <c r="R218">
        <v>38.368976950562967</v>
      </c>
      <c r="S218">
        <v>49.979277590438222</v>
      </c>
      <c r="T218">
        <v>57.077203621209243</v>
      </c>
      <c r="U218">
        <v>66.436638190140556</v>
      </c>
      <c r="V218">
        <v>71.146782229134018</v>
      </c>
      <c r="W218" t="s">
        <v>414</v>
      </c>
      <c r="X218" t="s">
        <v>247</v>
      </c>
      <c r="Y218" t="s">
        <v>150</v>
      </c>
      <c r="Z218" t="s">
        <v>415</v>
      </c>
      <c r="AA218" t="s">
        <v>152</v>
      </c>
      <c r="AB218" t="s">
        <v>153</v>
      </c>
      <c r="AC218" t="s">
        <v>154</v>
      </c>
      <c r="AD218" t="s">
        <v>416</v>
      </c>
      <c r="AE218" t="s">
        <v>417</v>
      </c>
      <c r="AF218" t="s">
        <v>157</v>
      </c>
      <c r="AG218" t="s">
        <v>158</v>
      </c>
      <c r="AH218">
        <v>17.246904300727959</v>
      </c>
      <c r="AI218">
        <v>13.53880146264672</v>
      </c>
      <c r="AJ218">
        <v>51.352824974028962</v>
      </c>
      <c r="AK218">
        <v>81.019228693088891</v>
      </c>
      <c r="AL218">
        <v>16.233552604008011</v>
      </c>
      <c r="AM218">
        <v>39.788431403049877</v>
      </c>
      <c r="AN218">
        <v>35.41339647634684</v>
      </c>
      <c r="AO218">
        <v>59.425954242704329</v>
      </c>
      <c r="AP218">
        <v>70.539152325205066</v>
      </c>
      <c r="AQ218">
        <v>9.9489627499829343</v>
      </c>
      <c r="AR218">
        <v>28.880368073643929</v>
      </c>
      <c r="AS218"/>
      <c r="AT218"/>
      <c r="AU218"/>
      <c r="AV218"/>
      <c r="AW218"/>
      <c r="AX218"/>
      <c r="AY218"/>
      <c r="AZ218"/>
      <c r="BA218"/>
      <c r="BB218"/>
      <c r="BC218"/>
      <c r="BD218"/>
      <c r="BE218"/>
      <c r="BF218"/>
      <c r="BG218"/>
      <c r="BH218"/>
      <c r="BI218"/>
      <c r="BJ218"/>
      <c r="BK218"/>
      <c r="BL218"/>
      <c r="BM218"/>
      <c r="BN218"/>
      <c r="BO218"/>
      <c r="BP218"/>
      <c r="BQ218"/>
      <c r="BR218"/>
    </row>
    <row r="219">
      <c r="A219" t="s">
        <v>515</v>
      </c>
      <c r="B219">
        <v>2016</v>
      </c>
      <c r="C219" t="s">
        <v>521</v>
      </c>
      <c r="D219">
        <v>139</v>
      </c>
      <c r="E219" t="s">
        <v>45</v>
      </c>
      <c r="F219" t="s">
        <v>19</v>
      </c>
      <c r="G219" t="s">
        <v>182</v>
      </c>
      <c r="H219">
        <v>54.846176744192888</v>
      </c>
      <c r="I219">
        <v>44.631955086584682</v>
      </c>
      <c r="J219">
        <v>33.610336828404598</v>
      </c>
      <c r="K219">
        <v>24.017016426066359</v>
      </c>
      <c r="L219">
        <v>7.2677064278759724</v>
      </c>
      <c r="M219">
        <v>21.070240991209509</v>
      </c>
      <c r="N219">
        <v>7.5238255932228633</v>
      </c>
      <c r="O219">
        <v>4.3006297115709726</v>
      </c>
      <c r="P219">
        <v>0.73204240536081089</v>
      </c>
      <c r="Q219">
        <v>0.26045621438052202</v>
      </c>
      <c r="R219">
        <v>56.615968687924273</v>
      </c>
      <c r="S219">
        <v>46.01392792207303</v>
      </c>
      <c r="T219">
        <v>37.889001224440619</v>
      </c>
      <c r="U219">
        <v>28.042474922727319</v>
      </c>
      <c r="V219">
        <v>19.946950703007619</v>
      </c>
      <c r="W219" t="s">
        <v>414</v>
      </c>
      <c r="X219" t="s">
        <v>247</v>
      </c>
      <c r="Y219" t="s">
        <v>150</v>
      </c>
      <c r="Z219" t="s">
        <v>415</v>
      </c>
      <c r="AA219" t="s">
        <v>152</v>
      </c>
      <c r="AB219" t="s">
        <v>153</v>
      </c>
      <c r="AC219" t="s">
        <v>154</v>
      </c>
      <c r="AD219" t="s">
        <v>416</v>
      </c>
      <c r="AE219" t="s">
        <v>417</v>
      </c>
      <c r="AF219" t="s">
        <v>157</v>
      </c>
      <c r="AG219" t="s">
        <v>158</v>
      </c>
      <c r="AH219">
        <v>1.1605127187943789</v>
      </c>
      <c r="AI219">
        <v>70.978389722941671</v>
      </c>
      <c r="AJ219">
        <v>42.951232783649033</v>
      </c>
      <c r="AK219">
        <v>15.49264814000442</v>
      </c>
      <c r="AL219">
        <v>24.774465714909368</v>
      </c>
      <c r="AM219">
        <v>44.633493908635472</v>
      </c>
      <c r="AN219">
        <v>25.960507236193759</v>
      </c>
      <c r="AO219">
        <v>32.187660347052628</v>
      </c>
      <c r="AP219">
        <v>17.914185653890559</v>
      </c>
      <c r="AQ219">
        <v>59.318831073719238</v>
      </c>
      <c r="AR219">
        <v>53.320159515385328</v>
      </c>
      <c r="AS219"/>
      <c r="AT219"/>
      <c r="AU219"/>
      <c r="AV219"/>
      <c r="AW219"/>
      <c r="AX219"/>
      <c r="AY219"/>
      <c r="AZ219"/>
      <c r="BA219"/>
      <c r="BB219"/>
      <c r="BC219"/>
      <c r="BD219"/>
      <c r="BE219"/>
      <c r="BF219"/>
      <c r="BG219"/>
      <c r="BH219"/>
      <c r="BI219"/>
      <c r="BJ219"/>
      <c r="BK219"/>
      <c r="BL219"/>
      <c r="BM219"/>
      <c r="BN219"/>
      <c r="BO219"/>
      <c r="BP219"/>
      <c r="BQ219"/>
      <c r="BR219"/>
    </row>
    <row r="220">
      <c r="A220" t="s">
        <v>515</v>
      </c>
      <c r="B220">
        <v>2016</v>
      </c>
      <c r="C220" t="s">
        <v>521</v>
      </c>
      <c r="D220">
        <v>148</v>
      </c>
      <c r="E220" t="s">
        <v>108</v>
      </c>
      <c r="F220" t="s">
        <v>49</v>
      </c>
      <c r="G220" t="s">
        <v>182</v>
      </c>
      <c r="H220">
        <v>1.6660958176500751</v>
      </c>
      <c r="I220">
        <v>0.99871489814218406</v>
      </c>
      <c r="J220">
        <v>1.452434795413323</v>
      </c>
      <c r="K220">
        <v>1.6985907025750759</v>
      </c>
      <c r="L220">
        <v>24.4716258539606</v>
      </c>
      <c r="M220">
        <v>12.461345511772381</v>
      </c>
      <c r="N220">
        <v>18.14069518121136</v>
      </c>
      <c r="O220">
        <v>38.083811733507311</v>
      </c>
      <c r="P220">
        <v>49.211192512284782</v>
      </c>
      <c r="Q220">
        <v>37.727591039266507</v>
      </c>
      <c r="R220">
        <v>1.755027762251268</v>
      </c>
      <c r="S220">
        <v>0.83238927834059573</v>
      </c>
      <c r="T220">
        <v>1.068337503478574</v>
      </c>
      <c r="U220">
        <v>0.90173909320710577</v>
      </c>
      <c r="V220">
        <v>2.5774707049124821</v>
      </c>
      <c r="W220" t="s">
        <v>414</v>
      </c>
      <c r="X220" t="s">
        <v>247</v>
      </c>
      <c r="Y220" t="s">
        <v>150</v>
      </c>
      <c r="Z220" t="s">
        <v>415</v>
      </c>
      <c r="AA220" t="s">
        <v>152</v>
      </c>
      <c r="AB220" t="s">
        <v>153</v>
      </c>
      <c r="AC220" t="s">
        <v>154</v>
      </c>
      <c r="AD220" t="s">
        <v>416</v>
      </c>
      <c r="AE220" t="s">
        <v>417</v>
      </c>
      <c r="AF220" t="s">
        <v>157</v>
      </c>
      <c r="AG220" t="s">
        <v>158</v>
      </c>
      <c r="AH220">
        <v>52.635849485240207</v>
      </c>
      <c r="AI220">
        <v>11.6982576888044</v>
      </c>
      <c r="AJ220">
        <v>3.829403224605008</v>
      </c>
      <c r="AK220">
        <v>1.4522315034372391</v>
      </c>
      <c r="AL220">
        <v>28.93541828218866</v>
      </c>
      <c r="AM220">
        <v>6.7803954419789427</v>
      </c>
      <c r="AN220">
        <v>20.185569515743349</v>
      </c>
      <c r="AO220">
        <v>2.912193787741709</v>
      </c>
      <c r="AP220">
        <v>3.085636780432472</v>
      </c>
      <c r="AQ220">
        <v>16.00906212863892</v>
      </c>
      <c r="AR220">
        <v>9.3143514066199771</v>
      </c>
      <c r="AS220"/>
      <c r="AT220"/>
      <c r="AU220"/>
      <c r="AV220"/>
      <c r="AW220"/>
      <c r="AX220"/>
      <c r="AY220"/>
      <c r="AZ220"/>
      <c r="BA220"/>
      <c r="BB220"/>
      <c r="BC220"/>
      <c r="BD220"/>
      <c r="BE220"/>
      <c r="BF220"/>
      <c r="BG220"/>
      <c r="BH220"/>
      <c r="BI220"/>
      <c r="BJ220"/>
      <c r="BK220"/>
      <c r="BL220"/>
      <c r="BM220"/>
      <c r="BN220"/>
      <c r="BO220"/>
      <c r="BP220"/>
      <c r="BQ220"/>
      <c r="BR220"/>
    </row>
    <row r="221">
      <c r="A221" t="s">
        <v>515</v>
      </c>
      <c r="B221">
        <v>2016</v>
      </c>
      <c r="C221" t="s">
        <v>521</v>
      </c>
      <c r="D221">
        <v>149</v>
      </c>
      <c r="E221" t="s">
        <v>108</v>
      </c>
      <c r="F221" t="s">
        <v>48</v>
      </c>
      <c r="G221" t="s">
        <v>182</v>
      </c>
      <c r="H221">
        <v>3.5046017282599049</v>
      </c>
      <c r="I221">
        <v>3.091114455965366</v>
      </c>
      <c r="J221">
        <v>4.3535083244729744</v>
      </c>
      <c r="K221">
        <v>4.7619643662844666</v>
      </c>
      <c r="L221">
        <v>18.179032004359101</v>
      </c>
      <c r="M221">
        <v>5.8769313069692277</v>
      </c>
      <c r="N221">
        <v>8.6567097930138814</v>
      </c>
      <c r="O221">
        <v>12.208962819893429</v>
      </c>
      <c r="P221">
        <v>23.507188348536609</v>
      </c>
      <c r="Q221">
        <v>51.511275491585813</v>
      </c>
      <c r="R221">
        <v>3.2600265992617961</v>
      </c>
      <c r="S221">
        <v>3.1744052091482748</v>
      </c>
      <c r="T221">
        <v>3.9654576508716342</v>
      </c>
      <c r="U221">
        <v>4.6191477939252152</v>
      </c>
      <c r="V221">
        <v>6.328796362945746</v>
      </c>
      <c r="W221" t="s">
        <v>414</v>
      </c>
      <c r="X221" t="s">
        <v>247</v>
      </c>
      <c r="Y221" t="s">
        <v>150</v>
      </c>
      <c r="Z221" t="s">
        <v>415</v>
      </c>
      <c r="AA221" t="s">
        <v>152</v>
      </c>
      <c r="AB221" t="s">
        <v>153</v>
      </c>
      <c r="AC221" t="s">
        <v>154</v>
      </c>
      <c r="AD221" t="s">
        <v>416</v>
      </c>
      <c r="AE221" t="s">
        <v>417</v>
      </c>
      <c r="AF221" t="s">
        <v>157</v>
      </c>
      <c r="AG221" t="s">
        <v>158</v>
      </c>
      <c r="AH221">
        <v>28.956733495237089</v>
      </c>
      <c r="AI221">
        <v>3.7845511256073059</v>
      </c>
      <c r="AJ221">
        <v>1.8665390177170611</v>
      </c>
      <c r="AK221">
        <v>2.03589166346941</v>
      </c>
      <c r="AL221">
        <v>30.056563398893982</v>
      </c>
      <c r="AM221">
        <v>8.7976792463360454</v>
      </c>
      <c r="AN221">
        <v>18.440526771715859</v>
      </c>
      <c r="AO221">
        <v>5.4741916225013636</v>
      </c>
      <c r="AP221">
        <v>8.4610252404717556</v>
      </c>
      <c r="AQ221">
        <v>14.723144047659281</v>
      </c>
      <c r="AR221">
        <v>8.4851210043508178</v>
      </c>
      <c r="AS221"/>
      <c r="AT221"/>
      <c r="AU221"/>
      <c r="AV221"/>
      <c r="AW221"/>
      <c r="AX221"/>
      <c r="AY221"/>
      <c r="AZ221"/>
      <c r="BA221"/>
      <c r="BB221"/>
      <c r="BC221"/>
      <c r="BD221"/>
      <c r="BE221"/>
      <c r="BF221"/>
      <c r="BG221"/>
      <c r="BH221"/>
      <c r="BI221"/>
      <c r="BJ221"/>
      <c r="BK221"/>
      <c r="BL221"/>
      <c r="BM221"/>
      <c r="BN221"/>
      <c r="BO221"/>
      <c r="BP221"/>
      <c r="BQ221"/>
      <c r="BR221"/>
    </row>
    <row r="222">
      <c r="A222" t="s">
        <v>515</v>
      </c>
      <c r="B222">
        <v>2016</v>
      </c>
      <c r="C222" t="s">
        <v>521</v>
      </c>
      <c r="D222">
        <v>150</v>
      </c>
      <c r="E222" t="s">
        <v>108</v>
      </c>
      <c r="F222" t="s">
        <v>110</v>
      </c>
      <c r="G222" t="s">
        <v>182</v>
      </c>
      <c r="H222">
        <v>94.829302454090055</v>
      </c>
      <c r="I222">
        <v>95.910170645892407</v>
      </c>
      <c r="J222">
        <v>94.194056880113749</v>
      </c>
      <c r="K222">
        <v>93.539444931140508</v>
      </c>
      <c r="L222">
        <v>57.349342141680282</v>
      </c>
      <c r="M222">
        <v>81.661723181258481</v>
      </c>
      <c r="N222">
        <v>73.202595025774841</v>
      </c>
      <c r="O222">
        <v>49.707225446598997</v>
      </c>
      <c r="P222">
        <v>27.281619139178371</v>
      </c>
      <c r="Q222">
        <v>10.76113346914752</v>
      </c>
      <c r="R222">
        <v>94.984945638486963</v>
      </c>
      <c r="S222">
        <v>95.993205512511125</v>
      </c>
      <c r="T222">
        <v>94.966204845649784</v>
      </c>
      <c r="U222">
        <v>94.479113112867708</v>
      </c>
      <c r="V222">
        <v>91.09373293214172</v>
      </c>
      <c r="W222" t="s">
        <v>414</v>
      </c>
      <c r="X222" t="s">
        <v>247</v>
      </c>
      <c r="Y222" t="s">
        <v>150</v>
      </c>
      <c r="Z222" t="s">
        <v>415</v>
      </c>
      <c r="AA222" t="s">
        <v>152</v>
      </c>
      <c r="AB222" t="s">
        <v>153</v>
      </c>
      <c r="AC222" t="s">
        <v>154</v>
      </c>
      <c r="AD222" t="s">
        <v>416</v>
      </c>
      <c r="AE222" t="s">
        <v>417</v>
      </c>
      <c r="AF222" t="s">
        <v>157</v>
      </c>
      <c r="AG222" t="s">
        <v>158</v>
      </c>
      <c r="AH222">
        <v>18.407417019522342</v>
      </c>
      <c r="AI222">
        <v>84.517191185588274</v>
      </c>
      <c r="AJ222">
        <v>94.304057757678194</v>
      </c>
      <c r="AK222">
        <v>96.511876833093382</v>
      </c>
      <c r="AL222">
        <v>41.008018318917387</v>
      </c>
      <c r="AM222">
        <v>84.421925311685214</v>
      </c>
      <c r="AN222">
        <v>61.373903712540667</v>
      </c>
      <c r="AO222">
        <v>91.613614589756835</v>
      </c>
      <c r="AP222">
        <v>88.453337979095679</v>
      </c>
      <c r="AQ222">
        <v>69.267793823702178</v>
      </c>
      <c r="AR222">
        <v>82.200527589029264</v>
      </c>
      <c r="AS222"/>
      <c r="AT222"/>
      <c r="AU222"/>
      <c r="AV222"/>
      <c r="AW222"/>
      <c r="AX222"/>
      <c r="AY222"/>
      <c r="AZ222"/>
      <c r="BA222"/>
      <c r="BB222"/>
      <c r="BC222"/>
      <c r="BD222"/>
      <c r="BE222"/>
      <c r="BF222"/>
      <c r="BG222"/>
      <c r="BH222"/>
      <c r="BI222"/>
      <c r="BJ222"/>
      <c r="BK222"/>
      <c r="BL222"/>
      <c r="BM222"/>
      <c r="BN222"/>
      <c r="BO222"/>
      <c r="BP222"/>
      <c r="BQ222"/>
      <c r="BR222"/>
    </row>
    <row r="223">
      <c r="A223" t="s">
        <v>515</v>
      </c>
      <c r="B223">
        <v>2016</v>
      </c>
      <c r="C223" t="s">
        <v>521</v>
      </c>
      <c r="D223">
        <v>151</v>
      </c>
      <c r="E223" t="s">
        <v>109</v>
      </c>
      <c r="F223" t="s">
        <v>49</v>
      </c>
      <c r="G223" t="s">
        <v>182</v>
      </c>
      <c r="H223">
        <v>16.74832015780931</v>
      </c>
      <c r="I223">
        <v>15.56982843051521</v>
      </c>
      <c r="J223">
        <v>17.51257081266348</v>
      </c>
      <c r="K223">
        <v>17.664349445893642</v>
      </c>
      <c r="L223">
        <v>46.962255996436312</v>
      </c>
      <c r="M223">
        <v>42.138200721645312</v>
      </c>
      <c r="N223">
        <v>55.161377601539627</v>
      </c>
      <c r="O223">
        <v>69.21316794266798</v>
      </c>
      <c r="P223">
        <v>66.212889388800647</v>
      </c>
      <c r="Q223">
        <v>45.551160223378169</v>
      </c>
      <c r="R223">
        <v>17.053463888769191</v>
      </c>
      <c r="S223">
        <v>16.00191774616372</v>
      </c>
      <c r="T223">
        <v>14.84434883566851</v>
      </c>
      <c r="U223">
        <v>16.72765776225198</v>
      </c>
      <c r="V223">
        <v>18.47546381717623</v>
      </c>
      <c r="W223" t="s">
        <v>414</v>
      </c>
      <c r="X223" t="s">
        <v>247</v>
      </c>
      <c r="Y223" t="s">
        <v>150</v>
      </c>
      <c r="Z223" t="s">
        <v>415</v>
      </c>
      <c r="AA223" t="s">
        <v>152</v>
      </c>
      <c r="AB223" t="s">
        <v>153</v>
      </c>
      <c r="AC223" t="s">
        <v>154</v>
      </c>
      <c r="AD223" t="s">
        <v>416</v>
      </c>
      <c r="AE223" t="s">
        <v>417</v>
      </c>
      <c r="AF223" t="s">
        <v>157</v>
      </c>
      <c r="AG223" t="s">
        <v>158</v>
      </c>
      <c r="AH223">
        <v>67.764020728483473</v>
      </c>
      <c r="AI223">
        <v>57.139463929058529</v>
      </c>
      <c r="AJ223">
        <v>30.073562577634259</v>
      </c>
      <c r="AK223">
        <v>26.778737511489229</v>
      </c>
      <c r="AL223">
        <v>45.963767339195847</v>
      </c>
      <c r="AM223">
        <v>37.266697805503092</v>
      </c>
      <c r="AN223">
        <v>43.821429679406677</v>
      </c>
      <c r="AO223">
        <v>21.242435662266409</v>
      </c>
      <c r="AP223">
        <v>14.20061665322336</v>
      </c>
      <c r="AQ223">
        <v>51.453113624175607</v>
      </c>
      <c r="AR223">
        <v>35.617208895189982</v>
      </c>
      <c r="AS223"/>
      <c r="AT223"/>
      <c r="AU223"/>
      <c r="AV223"/>
      <c r="AW223"/>
      <c r="AX223"/>
      <c r="AY223"/>
      <c r="AZ223"/>
      <c r="BA223"/>
      <c r="BB223"/>
      <c r="BC223"/>
      <c r="BD223"/>
      <c r="BE223"/>
      <c r="BF223"/>
      <c r="BG223"/>
      <c r="BH223"/>
      <c r="BI223"/>
      <c r="BJ223"/>
      <c r="BK223"/>
      <c r="BL223"/>
      <c r="BM223"/>
      <c r="BN223"/>
      <c r="BO223"/>
      <c r="BP223"/>
      <c r="BQ223"/>
      <c r="BR223"/>
    </row>
    <row r="224">
      <c r="A224" t="s">
        <v>515</v>
      </c>
      <c r="B224">
        <v>2016</v>
      </c>
      <c r="C224" t="s">
        <v>521</v>
      </c>
      <c r="D224">
        <v>152</v>
      </c>
      <c r="E224" t="s">
        <v>109</v>
      </c>
      <c r="F224" t="s">
        <v>48</v>
      </c>
      <c r="G224" t="s">
        <v>182</v>
      </c>
      <c r="H224">
        <v>83.251679842190612</v>
      </c>
      <c r="I224">
        <v>84.430171569484813</v>
      </c>
      <c r="J224">
        <v>82.487429187336474</v>
      </c>
      <c r="K224">
        <v>82.335650554106493</v>
      </c>
      <c r="L224">
        <v>53.037744003563539</v>
      </c>
      <c r="M224">
        <v>57.86179927835461</v>
      </c>
      <c r="N224">
        <v>44.838622398460537</v>
      </c>
      <c r="O224">
        <v>30.786832057331811</v>
      </c>
      <c r="P224">
        <v>33.787110611199282</v>
      </c>
      <c r="Q224">
        <v>54.448839776621661</v>
      </c>
      <c r="R224">
        <v>82.946536111230742</v>
      </c>
      <c r="S224">
        <v>83.998082253836287</v>
      </c>
      <c r="T224">
        <v>85.155651164331417</v>
      </c>
      <c r="U224">
        <v>83.272342237748092</v>
      </c>
      <c r="V224">
        <v>81.524536182823752</v>
      </c>
      <c r="W224" t="s">
        <v>414</v>
      </c>
      <c r="X224" t="s">
        <v>247</v>
      </c>
      <c r="Y224" t="s">
        <v>150</v>
      </c>
      <c r="Z224" t="s">
        <v>415</v>
      </c>
      <c r="AA224" t="s">
        <v>152</v>
      </c>
      <c r="AB224" t="s">
        <v>153</v>
      </c>
      <c r="AC224" t="s">
        <v>154</v>
      </c>
      <c r="AD224" t="s">
        <v>416</v>
      </c>
      <c r="AE224" t="s">
        <v>417</v>
      </c>
      <c r="AF224" t="s">
        <v>157</v>
      </c>
      <c r="AG224" t="s">
        <v>158</v>
      </c>
      <c r="AH224">
        <v>32.235979271516221</v>
      </c>
      <c r="AI224">
        <v>42.860536070941471</v>
      </c>
      <c r="AJ224">
        <v>69.926437422365765</v>
      </c>
      <c r="AK224">
        <v>73.221262488510703</v>
      </c>
      <c r="AL224">
        <v>54.036232660804231</v>
      </c>
      <c r="AM224">
        <v>62.733302194496922</v>
      </c>
      <c r="AN224">
        <v>56.178570320592932</v>
      </c>
      <c r="AO224">
        <v>78.757564337733982</v>
      </c>
      <c r="AP224">
        <v>85.799383346776565</v>
      </c>
      <c r="AQ224">
        <v>48.5468863758244</v>
      </c>
      <c r="AR224">
        <v>64.38279110480984</v>
      </c>
      <c r="AS224"/>
      <c r="AT224"/>
      <c r="AU224"/>
      <c r="AV224"/>
      <c r="AW224"/>
      <c r="AX224"/>
      <c r="AY224"/>
      <c r="AZ224"/>
      <c r="BA224"/>
      <c r="BB224"/>
      <c r="BC224"/>
      <c r="BD224"/>
      <c r="BE224"/>
      <c r="BF224"/>
      <c r="BG224"/>
      <c r="BH224"/>
      <c r="BI224"/>
      <c r="BJ224"/>
      <c r="BK224"/>
      <c r="BL224"/>
      <c r="BM224"/>
      <c r="BN224"/>
      <c r="BO224"/>
      <c r="BP224"/>
      <c r="BQ224"/>
      <c r="BR224"/>
    </row>
    <row r="225">
      <c r="A225" t="s">
        <v>515</v>
      </c>
      <c r="B225">
        <v>2016</v>
      </c>
      <c r="C225" t="s">
        <v>521</v>
      </c>
      <c r="D225">
        <v>153</v>
      </c>
      <c r="E225" t="s">
        <v>62</v>
      </c>
      <c r="F225" t="s">
        <v>257</v>
      </c>
      <c r="G225" t="s">
        <v>182</v>
      </c>
      <c r="H225">
        <v>0</v>
      </c>
      <c r="I225">
        <v>0</v>
      </c>
      <c r="J225">
        <v>0</v>
      </c>
      <c r="K225">
        <v>0</v>
      </c>
      <c r="L225">
        <v>2.2140187177697159</v>
      </c>
      <c r="M225">
        <v>0</v>
      </c>
      <c r="N225">
        <v>0.2253046558921542</v>
      </c>
      <c r="O225">
        <v>0.43406243580041431</v>
      </c>
      <c r="P225">
        <v>1.6965379171844239</v>
      </c>
      <c r="Q225">
        <v>11.751254900524071</v>
      </c>
      <c r="R225">
        <v>0</v>
      </c>
      <c r="S225">
        <v>0</v>
      </c>
      <c r="T225">
        <v>0</v>
      </c>
      <c r="U225">
        <v>0</v>
      </c>
      <c r="V225">
        <v>0.016641361343972799</v>
      </c>
      <c r="W225" t="s">
        <v>414</v>
      </c>
      <c r="X225" t="s">
        <v>247</v>
      </c>
      <c r="Y225" t="s">
        <v>150</v>
      </c>
      <c r="Z225" t="s">
        <v>415</v>
      </c>
      <c r="AA225" t="s">
        <v>152</v>
      </c>
      <c r="AB225" t="s">
        <v>153</v>
      </c>
      <c r="AC225" t="s">
        <v>154</v>
      </c>
      <c r="AD225" t="s">
        <v>416</v>
      </c>
      <c r="AE225" t="s">
        <v>417</v>
      </c>
      <c r="AF225" t="s">
        <v>157</v>
      </c>
      <c r="AG225" t="s">
        <v>158</v>
      </c>
      <c r="AH225">
        <v>10.02497577821161</v>
      </c>
      <c r="AI225">
        <v>0.081560880102980501</v>
      </c>
      <c r="AJ225">
        <v>0.039961359067908701</v>
      </c>
      <c r="AK225">
        <v>0</v>
      </c>
      <c r="AL225">
        <v>0.030744553113984101</v>
      </c>
      <c r="AM225">
        <v>0.32373700123662441</v>
      </c>
      <c r="AN225">
        <v>0.38300768460391837</v>
      </c>
      <c r="AO225">
        <v>0.14536161359934119</v>
      </c>
      <c r="AP225">
        <v>0</v>
      </c>
      <c r="AQ225">
        <v>0.1228732499908352</v>
      </c>
      <c r="AR225">
        <v>0.1460462136451772</v>
      </c>
      <c r="AS225">
        <v>0</v>
      </c>
      <c r="AT225">
        <v>0</v>
      </c>
      <c r="AU225">
        <v>0</v>
      </c>
      <c r="AV225">
        <v>0</v>
      </c>
      <c r="AW225">
        <v>346.04679800000031</v>
      </c>
      <c r="AX225">
        <v>0</v>
      </c>
      <c r="AY225">
        <v>5.5472890000000001</v>
      </c>
      <c r="AZ225">
        <v>10.515539</v>
      </c>
      <c r="BA225">
        <v>41.413218000000001</v>
      </c>
      <c r="BB225">
        <v>286.37524200000013</v>
      </c>
      <c r="BC225">
        <v>0</v>
      </c>
      <c r="BD225">
        <v>0</v>
      </c>
      <c r="BE225">
        <v>0</v>
      </c>
      <c r="BF225">
        <v>0</v>
      </c>
      <c r="BG225">
        <v>2.1955100000000001</v>
      </c>
      <c r="BH225">
        <v>281.69364400000012</v>
      </c>
      <c r="BI225">
        <v>0.51859999999999995</v>
      </c>
      <c r="BJ225">
        <v>7.0947940000000003</v>
      </c>
      <c r="BK225">
        <v>0</v>
      </c>
      <c r="BL225">
        <v>0.121598</v>
      </c>
      <c r="BM225">
        <v>0.66523200000000005</v>
      </c>
      <c r="BN225">
        <v>0.69582999999999995</v>
      </c>
      <c r="BO225">
        <v>44.394582000000007</v>
      </c>
      <c r="BP225">
        <v>0</v>
      </c>
      <c r="BQ225">
        <v>3.2807050000000002</v>
      </c>
      <c r="BR225">
        <v>7.5818130000000004</v>
      </c>
    </row>
    <row r="226">
      <c r="A226" t="s">
        <v>515</v>
      </c>
      <c r="B226">
        <v>2016</v>
      </c>
      <c r="C226" t="s">
        <v>521</v>
      </c>
      <c r="D226">
        <v>154</v>
      </c>
      <c r="E226" t="s">
        <v>62</v>
      </c>
      <c r="F226" t="s">
        <v>258</v>
      </c>
      <c r="G226" t="s">
        <v>182</v>
      </c>
      <c r="H226">
        <v>0.001811842722311</v>
      </c>
      <c r="I226">
        <v>0.075400646971603993</v>
      </c>
      <c r="J226">
        <v>0.092725541551668594</v>
      </c>
      <c r="K226">
        <v>0.40721052818189313</v>
      </c>
      <c r="L226">
        <v>3.8279706159066258</v>
      </c>
      <c r="M226">
        <v>0.067773781150724494</v>
      </c>
      <c r="N226">
        <v>0.55727334422019814</v>
      </c>
      <c r="O226">
        <v>1.1738186941126609</v>
      </c>
      <c r="P226">
        <v>3.7284061177396408</v>
      </c>
      <c r="Q226">
        <v>18.772773197213709</v>
      </c>
      <c r="R226">
        <v>0.0021471505680694001</v>
      </c>
      <c r="S226">
        <v>0.089346567749917893</v>
      </c>
      <c r="T226">
        <v>0.10987921033089521</v>
      </c>
      <c r="U226">
        <v>0.14900262488613711</v>
      </c>
      <c r="V226">
        <v>0.37889271562524413</v>
      </c>
      <c r="W226" t="s">
        <v>414</v>
      </c>
      <c r="X226" t="s">
        <v>247</v>
      </c>
      <c r="Y226" t="s">
        <v>150</v>
      </c>
      <c r="Z226" t="s">
        <v>415</v>
      </c>
      <c r="AA226" t="s">
        <v>152</v>
      </c>
      <c r="AB226" t="s">
        <v>153</v>
      </c>
      <c r="AC226" t="s">
        <v>154</v>
      </c>
      <c r="AD226" t="s">
        <v>416</v>
      </c>
      <c r="AE226" t="s">
        <v>417</v>
      </c>
      <c r="AF226" t="s">
        <v>157</v>
      </c>
      <c r="AG226" t="s">
        <v>158</v>
      </c>
      <c r="AH226">
        <v>12.53020350110156</v>
      </c>
      <c r="AI226">
        <v>0.21339823947962261</v>
      </c>
      <c r="AJ226">
        <v>0.1145262552017115</v>
      </c>
      <c r="AK226">
        <v>0</v>
      </c>
      <c r="AL226">
        <v>1.046604277913497</v>
      </c>
      <c r="AM226">
        <v>0.21671329546486959</v>
      </c>
      <c r="AN226">
        <v>0.52136558469073579</v>
      </c>
      <c r="AO226">
        <v>0.16154087533620071</v>
      </c>
      <c r="AP226">
        <v>0.58841674860006421</v>
      </c>
      <c r="AQ226">
        <v>0.71171267453499909</v>
      </c>
      <c r="AR226">
        <v>2.71626327144438</v>
      </c>
      <c r="AS226">
        <v>0.28322999999999998</v>
      </c>
      <c r="AT226">
        <v>11.783303999999999</v>
      </c>
      <c r="AU226">
        <v>14.493675</v>
      </c>
      <c r="AV226">
        <v>63.649459999999998</v>
      </c>
      <c r="AW226">
        <v>598.30432500000052</v>
      </c>
      <c r="AX226">
        <v>1.6464799999999999</v>
      </c>
      <c r="AY226">
        <v>13.720783000000001</v>
      </c>
      <c r="AZ226">
        <v>28.436775999999991</v>
      </c>
      <c r="BA226">
        <v>91.011991999999978</v>
      </c>
      <c r="BB226">
        <v>457.48794600000008</v>
      </c>
      <c r="BC226">
        <v>0.28322999999999998</v>
      </c>
      <c r="BD226">
        <v>11.783303999999999</v>
      </c>
      <c r="BE226">
        <v>14.493675</v>
      </c>
      <c r="BF226">
        <v>19.662146</v>
      </c>
      <c r="BG226">
        <v>49.987662</v>
      </c>
      <c r="BH226">
        <v>352.08850000000001</v>
      </c>
      <c r="BI226">
        <v>1.3568800000000001</v>
      </c>
      <c r="BJ226">
        <v>20.333147</v>
      </c>
      <c r="BK226">
        <v>0</v>
      </c>
      <c r="BL226">
        <v>4.1394320000000002</v>
      </c>
      <c r="BM226">
        <v>0.44531399999999999</v>
      </c>
      <c r="BN226">
        <v>0.94719200000000003</v>
      </c>
      <c r="BO226">
        <v>49.335856</v>
      </c>
      <c r="BP226">
        <v>99.853476000000001</v>
      </c>
      <c r="BQ226">
        <v>19.002666000000001</v>
      </c>
      <c r="BR226">
        <v>141.01153099999999</v>
      </c>
    </row>
    <row r="227">
      <c r="A227" t="s">
        <v>515</v>
      </c>
      <c r="B227">
        <v>2016</v>
      </c>
      <c r="C227" t="s">
        <v>521</v>
      </c>
      <c r="D227">
        <v>155</v>
      </c>
      <c r="E227" t="s">
        <v>62</v>
      </c>
      <c r="F227" t="s">
        <v>259</v>
      </c>
      <c r="G227" t="s">
        <v>182</v>
      </c>
      <c r="H227">
        <v>0.71225922882220816</v>
      </c>
      <c r="I227">
        <v>0.73716981100907741</v>
      </c>
      <c r="J227">
        <v>0.54488866320541718</v>
      </c>
      <c r="K227">
        <v>0.5433513113992624</v>
      </c>
      <c r="L227">
        <v>3.9360660559999658</v>
      </c>
      <c r="M227">
        <v>2.3162307562382272</v>
      </c>
      <c r="N227">
        <v>3.034306309125463</v>
      </c>
      <c r="O227">
        <v>4.5886725664840338</v>
      </c>
      <c r="P227">
        <v>6.5704768419065704</v>
      </c>
      <c r="Q227">
        <v>7.187323551927884</v>
      </c>
      <c r="R227">
        <v>0.7444422631004548</v>
      </c>
      <c r="S227">
        <v>0.66198607418888777</v>
      </c>
      <c r="T227">
        <v>0.62090667982090653</v>
      </c>
      <c r="U227">
        <v>0.51938979168517296</v>
      </c>
      <c r="V227">
        <v>0.74443924151760898</v>
      </c>
      <c r="W227" t="s">
        <v>414</v>
      </c>
      <c r="X227" t="s">
        <v>247</v>
      </c>
      <c r="Y227" t="s">
        <v>150</v>
      </c>
      <c r="Z227" t="s">
        <v>415</v>
      </c>
      <c r="AA227" t="s">
        <v>152</v>
      </c>
      <c r="AB227" t="s">
        <v>153</v>
      </c>
      <c r="AC227" t="s">
        <v>154</v>
      </c>
      <c r="AD227" t="s">
        <v>416</v>
      </c>
      <c r="AE227" t="s">
        <v>417</v>
      </c>
      <c r="AF227" t="s">
        <v>157</v>
      </c>
      <c r="AG227" t="s">
        <v>158</v>
      </c>
      <c r="AH227">
        <v>6.8753227340102789</v>
      </c>
      <c r="AI227">
        <v>3.94896235294779</v>
      </c>
      <c r="AJ227">
        <v>0.24172903834899939</v>
      </c>
      <c r="AK227">
        <v>0.69490251041737183</v>
      </c>
      <c r="AL227">
        <v>3.4412640897670368</v>
      </c>
      <c r="AM227">
        <v>3.8510488992799949</v>
      </c>
      <c r="AN227">
        <v>2.636678997353108</v>
      </c>
      <c r="AO227">
        <v>0.13537403889537719</v>
      </c>
      <c r="AP227">
        <v>1.364735048363916</v>
      </c>
      <c r="AQ227">
        <v>6.8335308701244397</v>
      </c>
      <c r="AR227">
        <v>5.0735011339180982</v>
      </c>
      <c r="AS227">
        <v>111.341442</v>
      </c>
      <c r="AT227">
        <v>115.201876</v>
      </c>
      <c r="AU227">
        <v>85.170051999999998</v>
      </c>
      <c r="AV227">
        <v>84.929084999999986</v>
      </c>
      <c r="AW227">
        <v>615.19943099999966</v>
      </c>
      <c r="AX227">
        <v>56.269954999999989</v>
      </c>
      <c r="AY227">
        <v>74.708505000000002</v>
      </c>
      <c r="AZ227">
        <v>111.164573</v>
      </c>
      <c r="BA227">
        <v>160.38815699999989</v>
      </c>
      <c r="BB227">
        <v>175.15333799999999</v>
      </c>
      <c r="BC227">
        <v>98.199160000000006</v>
      </c>
      <c r="BD227">
        <v>87.304787999999988</v>
      </c>
      <c r="BE227">
        <v>81.901022000000012</v>
      </c>
      <c r="BF227">
        <v>68.537838999999991</v>
      </c>
      <c r="BG227">
        <v>98.214549000000005</v>
      </c>
      <c r="BH227">
        <v>193.19096200000001</v>
      </c>
      <c r="BI227">
        <v>25.109241999999998</v>
      </c>
      <c r="BJ227">
        <v>42.916902</v>
      </c>
      <c r="BK227">
        <v>5.5334409999999998</v>
      </c>
      <c r="BL227">
        <v>13.610568000000001</v>
      </c>
      <c r="BM227">
        <v>7.9133400000000007</v>
      </c>
      <c r="BN227">
        <v>4.7901920000000002</v>
      </c>
      <c r="BO227">
        <v>41.344298000000002</v>
      </c>
      <c r="BP227">
        <v>231.59357499999999</v>
      </c>
      <c r="BQ227">
        <v>182.45467500000009</v>
      </c>
      <c r="BR227">
        <v>263.38469099999998</v>
      </c>
    </row>
    <row r="228">
      <c r="A228" t="s">
        <v>515</v>
      </c>
      <c r="B228">
        <v>2016</v>
      </c>
      <c r="C228" t="s">
        <v>521</v>
      </c>
      <c r="D228">
        <v>156</v>
      </c>
      <c r="E228" t="s">
        <v>62</v>
      </c>
      <c r="F228" t="s">
        <v>260</v>
      </c>
      <c r="G228" t="s">
        <v>182</v>
      </c>
      <c r="H228">
        <v>0</v>
      </c>
      <c r="I228">
        <v>0</v>
      </c>
      <c r="J228">
        <v>0.00071461173689759999</v>
      </c>
      <c r="K228">
        <v>0.0021854819391876998</v>
      </c>
      <c r="L228">
        <v>0.46756205317220728</v>
      </c>
      <c r="M228">
        <v>0.030694836370698201</v>
      </c>
      <c r="N228">
        <v>0.27150343206040789</v>
      </c>
      <c r="O228">
        <v>1.284757797301519</v>
      </c>
      <c r="P228">
        <v>0.61887290617268587</v>
      </c>
      <c r="Q228">
        <v>0.81079421192602263</v>
      </c>
      <c r="R228">
        <v>0</v>
      </c>
      <c r="S228">
        <v>0</v>
      </c>
      <c r="T228">
        <v>0.00084681062013260003</v>
      </c>
      <c r="U228">
        <v>0</v>
      </c>
      <c r="V228">
        <v>0</v>
      </c>
      <c r="W228" t="s">
        <v>414</v>
      </c>
      <c r="X228" t="s">
        <v>247</v>
      </c>
      <c r="Y228" t="s">
        <v>150</v>
      </c>
      <c r="Z228" t="s">
        <v>415</v>
      </c>
      <c r="AA228" t="s">
        <v>152</v>
      </c>
      <c r="AB228" t="s">
        <v>153</v>
      </c>
      <c r="AC228" t="s">
        <v>154</v>
      </c>
      <c r="AD228" t="s">
        <v>416</v>
      </c>
      <c r="AE228" t="s">
        <v>417</v>
      </c>
      <c r="AF228" t="s">
        <v>157</v>
      </c>
      <c r="AG228" t="s">
        <v>158</v>
      </c>
      <c r="AH228">
        <v>1.436047583516165</v>
      </c>
      <c r="AI228">
        <v>0.1188423489617768</v>
      </c>
      <c r="AJ228">
        <v>0.091075206829994301</v>
      </c>
      <c r="AK228">
        <v>0.018234305689277499</v>
      </c>
      <c r="AL228">
        <v>0.79835739668935246</v>
      </c>
      <c r="AM228">
        <v>0.16624253579267961</v>
      </c>
      <c r="AN228">
        <v>0.78519189899803821</v>
      </c>
      <c r="AO228">
        <v>0.017914803082087202</v>
      </c>
      <c r="AP228">
        <v>0</v>
      </c>
      <c r="AQ228">
        <v>0.1183239841134897</v>
      </c>
      <c r="AR228">
        <v>0.049194093129197897</v>
      </c>
      <c r="AS228">
        <v>0</v>
      </c>
      <c r="AT228">
        <v>0</v>
      </c>
      <c r="AU228">
        <v>0.11169900000000001</v>
      </c>
      <c r="AV228">
        <v>0.34160400000000002</v>
      </c>
      <c r="AW228">
        <v>73.079035000000005</v>
      </c>
      <c r="AX228">
        <v>0.74569299999999994</v>
      </c>
      <c r="AY228">
        <v>6.6847619999999992</v>
      </c>
      <c r="AZ228">
        <v>31.124372000000001</v>
      </c>
      <c r="BA228">
        <v>15.106953000000001</v>
      </c>
      <c r="BB228">
        <v>19.758859000000001</v>
      </c>
      <c r="BC228">
        <v>0</v>
      </c>
      <c r="BD228">
        <v>0</v>
      </c>
      <c r="BE228">
        <v>0.11169900000000001</v>
      </c>
      <c r="BF228">
        <v>0</v>
      </c>
      <c r="BG228">
        <v>0</v>
      </c>
      <c r="BH228">
        <v>40.351766000000012</v>
      </c>
      <c r="BI228">
        <v>0.75565199999999999</v>
      </c>
      <c r="BJ228">
        <v>16.169616000000001</v>
      </c>
      <c r="BK228">
        <v>0.14519799999999999</v>
      </c>
      <c r="BL228">
        <v>3.1575890000000002</v>
      </c>
      <c r="BM228">
        <v>0.34160400000000002</v>
      </c>
      <c r="BN228">
        <v>1.426499</v>
      </c>
      <c r="BO228">
        <v>5.4713219999999998</v>
      </c>
      <c r="BP228">
        <v>0</v>
      </c>
      <c r="BQ228">
        <v>3.15924</v>
      </c>
      <c r="BR228">
        <v>2.553852</v>
      </c>
    </row>
    <row r="229">
      <c r="A229" t="s">
        <v>515</v>
      </c>
      <c r="B229">
        <v>2016</v>
      </c>
      <c r="C229" t="s">
        <v>521</v>
      </c>
      <c r="D229">
        <v>157</v>
      </c>
      <c r="E229" t="s">
        <v>62</v>
      </c>
      <c r="F229" t="s">
        <v>261</v>
      </c>
      <c r="G229" t="s">
        <v>182</v>
      </c>
      <c r="H229">
        <v>0.087005790380599801</v>
      </c>
      <c r="I229">
        <v>0.0060627454218581999</v>
      </c>
      <c r="J229">
        <v>0.0017238227205268</v>
      </c>
      <c r="K229">
        <v>0.15171778328298149</v>
      </c>
      <c r="L229">
        <v>0.1158126831154498</v>
      </c>
      <c r="M229">
        <v>0.061378599939340202</v>
      </c>
      <c r="N229">
        <v>0.15299261501592981</v>
      </c>
      <c r="O229">
        <v>0.080761731669630396</v>
      </c>
      <c r="P229">
        <v>0.15513684884973139</v>
      </c>
      <c r="Q229">
        <v>0.32590273947127762</v>
      </c>
      <c r="R229">
        <v>0.1015207478979727</v>
      </c>
      <c r="S229">
        <v>0.0082996824065854</v>
      </c>
      <c r="T229">
        <v>0.0004713828300934</v>
      </c>
      <c r="U229">
        <v>0.17536970988889211</v>
      </c>
      <c r="V229">
        <v>0</v>
      </c>
      <c r="W229" t="s">
        <v>414</v>
      </c>
      <c r="X229" t="s">
        <v>247</v>
      </c>
      <c r="Y229" t="s">
        <v>150</v>
      </c>
      <c r="Z229" t="s">
        <v>415</v>
      </c>
      <c r="AA229" t="s">
        <v>152</v>
      </c>
      <c r="AB229" t="s">
        <v>153</v>
      </c>
      <c r="AC229" t="s">
        <v>154</v>
      </c>
      <c r="AD229" t="s">
        <v>416</v>
      </c>
      <c r="AE229" t="s">
        <v>417</v>
      </c>
      <c r="AF229" t="s">
        <v>157</v>
      </c>
      <c r="AG229" t="s">
        <v>158</v>
      </c>
      <c r="AH229">
        <v>0.43008162745790562</v>
      </c>
      <c r="AI229">
        <v>0</v>
      </c>
      <c r="AJ229">
        <v>0</v>
      </c>
      <c r="AK229">
        <v>0</v>
      </c>
      <c r="AL229">
        <v>1.654117537434366</v>
      </c>
      <c r="AM229">
        <v>0.54319696498410752</v>
      </c>
      <c r="AN229">
        <v>0.1481407429916439</v>
      </c>
      <c r="AO229">
        <v>0.075772452650992597</v>
      </c>
      <c r="AP229">
        <v>0.052786186888523899</v>
      </c>
      <c r="AQ229">
        <v>0.1693548633231452</v>
      </c>
      <c r="AR229">
        <v>0</v>
      </c>
      <c r="AS229">
        <v>13.600877000000001</v>
      </c>
      <c r="AT229">
        <v>0.947461</v>
      </c>
      <c r="AU229">
        <v>0.26944600000000002</v>
      </c>
      <c r="AV229">
        <v>23.714403999999998</v>
      </c>
      <c r="AW229">
        <v>18.101296000000001</v>
      </c>
      <c r="AX229">
        <v>1.491117</v>
      </c>
      <c r="AY229">
        <v>3.7668740000000001</v>
      </c>
      <c r="AZ229">
        <v>1.956523</v>
      </c>
      <c r="BA229">
        <v>3.7869570000000001</v>
      </c>
      <c r="BB229">
        <v>7.9421709999999983</v>
      </c>
      <c r="BC229">
        <v>13.391572</v>
      </c>
      <c r="BD229">
        <v>1.0945879999999999</v>
      </c>
      <c r="BE229">
        <v>0.062177999999999997</v>
      </c>
      <c r="BF229">
        <v>23.141504000000001</v>
      </c>
      <c r="BG229">
        <v>0</v>
      </c>
      <c r="BH229">
        <v>12.084943000000001</v>
      </c>
      <c r="BI229">
        <v>0</v>
      </c>
      <c r="BJ229">
        <v>0</v>
      </c>
      <c r="BK229">
        <v>0</v>
      </c>
      <c r="BL229">
        <v>6.5422120000000001</v>
      </c>
      <c r="BM229">
        <v>1.11619</v>
      </c>
      <c r="BN229">
        <v>0.26913500000000001</v>
      </c>
      <c r="BO229">
        <v>23.141504000000001</v>
      </c>
      <c r="BP229">
        <v>8.9577399999999994</v>
      </c>
      <c r="BQ229">
        <v>4.5217599999999996</v>
      </c>
      <c r="BR229">
        <v>0</v>
      </c>
    </row>
    <row r="230">
      <c r="A230" t="s">
        <v>515</v>
      </c>
      <c r="B230">
        <v>2016</v>
      </c>
      <c r="C230" t="s">
        <v>521</v>
      </c>
      <c r="D230">
        <v>158</v>
      </c>
      <c r="E230" t="s">
        <v>62</v>
      </c>
      <c r="F230" t="s">
        <v>342</v>
      </c>
      <c r="G230" t="s">
        <v>182</v>
      </c>
      <c r="H230">
        <v>0.0167859235080564</v>
      </c>
      <c r="I230">
        <v>0.034103370927017401</v>
      </c>
      <c r="J230">
        <v>0.010588836615190099</v>
      </c>
      <c r="K230">
        <v>0.1108183304347157</v>
      </c>
      <c r="L230">
        <v>1.3439347786003599</v>
      </c>
      <c r="M230">
        <v>0.097932677436768006</v>
      </c>
      <c r="N230">
        <v>0.64361239754752819</v>
      </c>
      <c r="O230">
        <v>1.450605068676222</v>
      </c>
      <c r="P230">
        <v>3.3784526172505789</v>
      </c>
      <c r="Q230">
        <v>2.839973341664233</v>
      </c>
      <c r="R230">
        <v>0.0122379243342339</v>
      </c>
      <c r="S230">
        <v>0.0157137624620034</v>
      </c>
      <c r="T230">
        <v>0.032411750591645201</v>
      </c>
      <c r="U230">
        <v>0.013358377921618401</v>
      </c>
      <c r="V230">
        <v>0.16836887163984121</v>
      </c>
      <c r="W230" t="s">
        <v>414</v>
      </c>
      <c r="X230" t="s">
        <v>247</v>
      </c>
      <c r="Y230" t="s">
        <v>150</v>
      </c>
      <c r="Z230" t="s">
        <v>415</v>
      </c>
      <c r="AA230" t="s">
        <v>152</v>
      </c>
      <c r="AB230" t="s">
        <v>153</v>
      </c>
      <c r="AC230" t="s">
        <v>154</v>
      </c>
      <c r="AD230" t="s">
        <v>416</v>
      </c>
      <c r="AE230" t="s">
        <v>417</v>
      </c>
      <c r="AF230" t="s">
        <v>157</v>
      </c>
      <c r="AG230" t="s">
        <v>158</v>
      </c>
      <c r="AH230">
        <v>3.4676555114971279</v>
      </c>
      <c r="AI230">
        <v>0.0203339169114434</v>
      </c>
      <c r="AJ230">
        <v>0.15638487359965189</v>
      </c>
      <c r="AK230">
        <v>0.19415081153215491</v>
      </c>
      <c r="AL230">
        <v>1.0184978328867449</v>
      </c>
      <c r="AM230">
        <v>0.1316181638983881</v>
      </c>
      <c r="AN230">
        <v>2.2211990776550961</v>
      </c>
      <c r="AO230">
        <v>0.20079008549261901</v>
      </c>
      <c r="AP230">
        <v>0</v>
      </c>
      <c r="AQ230">
        <v>1.2339639403107869</v>
      </c>
      <c r="AR230">
        <v>0.14451908579705219</v>
      </c>
      <c r="AS230">
        <v>2.6240009999999998</v>
      </c>
      <c r="AT230">
        <v>5.3295349999999999</v>
      </c>
      <c r="AU230">
        <v>1.6551119999999999</v>
      </c>
      <c r="AV230">
        <v>17.321573000000001</v>
      </c>
      <c r="AW230">
        <v>210.0543789999999</v>
      </c>
      <c r="AX230">
        <v>2.3791530000000001</v>
      </c>
      <c r="AY230">
        <v>15.846560999999999</v>
      </c>
      <c r="AZ230">
        <v>35.142165999999989</v>
      </c>
      <c r="BA230">
        <v>82.469477000000026</v>
      </c>
      <c r="BB230">
        <v>69.209463999999983</v>
      </c>
      <c r="BC230">
        <v>1.614301</v>
      </c>
      <c r="BD230">
        <v>2.0723799999999999</v>
      </c>
      <c r="BE230">
        <v>4.2752889999999999</v>
      </c>
      <c r="BF230">
        <v>1.76275</v>
      </c>
      <c r="BG230">
        <v>22.213059000000001</v>
      </c>
      <c r="BH230">
        <v>97.438292000000018</v>
      </c>
      <c r="BI230">
        <v>0.12929199999999999</v>
      </c>
      <c r="BJ230">
        <v>27.764783000000001</v>
      </c>
      <c r="BK230">
        <v>1.5460039999999999</v>
      </c>
      <c r="BL230">
        <v>4.0282679999999997</v>
      </c>
      <c r="BM230">
        <v>0.27045599999999997</v>
      </c>
      <c r="BN230">
        <v>4.035368000000001</v>
      </c>
      <c r="BO230">
        <v>61.322873999999992</v>
      </c>
      <c r="BP230">
        <v>0</v>
      </c>
      <c r="BQ230">
        <v>32.946728999999998</v>
      </c>
      <c r="BR230">
        <v>7.5025340000000007</v>
      </c>
    </row>
    <row r="231">
      <c r="A231" t="s">
        <v>515</v>
      </c>
      <c r="B231">
        <v>2016</v>
      </c>
      <c r="C231" t="s">
        <v>521</v>
      </c>
      <c r="D231">
        <v>159</v>
      </c>
      <c r="E231" t="s">
        <v>62</v>
      </c>
      <c r="F231" t="s">
        <v>263</v>
      </c>
      <c r="G231" t="s">
        <v>182</v>
      </c>
      <c r="H231">
        <v>3.052355671000138</v>
      </c>
      <c r="I231">
        <v>2.131375394676216</v>
      </c>
      <c r="J231">
        <v>4.0888548467812802</v>
      </c>
      <c r="K231">
        <v>4.5256646624265819</v>
      </c>
      <c r="L231">
        <v>30.587058543712271</v>
      </c>
      <c r="M231">
        <v>14.9301749987335</v>
      </c>
      <c r="N231">
        <v>21.880483254747059</v>
      </c>
      <c r="O231">
        <v>41.385928383376509</v>
      </c>
      <c r="P231">
        <v>57.072540452113998</v>
      </c>
      <c r="Q231">
        <v>48.223603988443713</v>
      </c>
      <c r="R231">
        <v>2.7076565178351149</v>
      </c>
      <c r="S231">
        <v>2.31747919682764</v>
      </c>
      <c r="T231">
        <v>3.174706335016674</v>
      </c>
      <c r="U231">
        <v>3.7606360706558659</v>
      </c>
      <c r="V231">
        <v>6.7248498405490302</v>
      </c>
      <c r="W231" t="s">
        <v>414</v>
      </c>
      <c r="X231" t="s">
        <v>247</v>
      </c>
      <c r="Y231" t="s">
        <v>150</v>
      </c>
      <c r="Z231" t="s">
        <v>415</v>
      </c>
      <c r="AA231" t="s">
        <v>152</v>
      </c>
      <c r="AB231" t="s">
        <v>153</v>
      </c>
      <c r="AC231" t="s">
        <v>154</v>
      </c>
      <c r="AD231" t="s">
        <v>416</v>
      </c>
      <c r="AE231" t="s">
        <v>417</v>
      </c>
      <c r="AF231" t="s">
        <v>157</v>
      </c>
      <c r="AG231" t="s">
        <v>158</v>
      </c>
      <c r="AH231">
        <v>48.086225171410057</v>
      </c>
      <c r="AI231">
        <v>11.218553424969871</v>
      </c>
      <c r="AJ231">
        <v>4.8605574803702574</v>
      </c>
      <c r="AK231">
        <v>2.209799730829054</v>
      </c>
      <c r="AL231">
        <v>51.77093776239581</v>
      </c>
      <c r="AM231">
        <v>9.7391450589102124</v>
      </c>
      <c r="AN231">
        <v>32.40391206712038</v>
      </c>
      <c r="AO231">
        <v>6.4565240942126234</v>
      </c>
      <c r="AP231">
        <v>8.1268485015229075</v>
      </c>
      <c r="AQ231">
        <v>21.620720221758731</v>
      </c>
      <c r="AR231">
        <v>8.1379434099326478</v>
      </c>
      <c r="AS231">
        <v>477.14886400000029</v>
      </c>
      <c r="AT231">
        <v>333.08260899999999</v>
      </c>
      <c r="AU231">
        <v>639.11768300000017</v>
      </c>
      <c r="AV231">
        <v>707.38866499999983</v>
      </c>
      <c r="AW231">
        <v>4780.6974639999871</v>
      </c>
      <c r="AX231">
        <v>362.71009400000008</v>
      </c>
      <c r="AY231">
        <v>538.72550299999966</v>
      </c>
      <c r="AZ231">
        <v>1002.610012</v>
      </c>
      <c r="BA231">
        <v>1393.1651840000011</v>
      </c>
      <c r="BB231">
        <v>1175.197574999999</v>
      </c>
      <c r="BC231">
        <v>357.16617500000029</v>
      </c>
      <c r="BD231">
        <v>305.63638400000002</v>
      </c>
      <c r="BE231">
        <v>418.76130799999999</v>
      </c>
      <c r="BF231">
        <v>496.24746900000008</v>
      </c>
      <c r="BG231">
        <v>887.21558100000016</v>
      </c>
      <c r="BH231">
        <v>1351.1837129999999</v>
      </c>
      <c r="BI231">
        <v>71.332503999999958</v>
      </c>
      <c r="BJ231">
        <v>862.94998099999998</v>
      </c>
      <c r="BK231">
        <v>17.596419999999998</v>
      </c>
      <c r="BL231">
        <v>204.7596030000004</v>
      </c>
      <c r="BM231">
        <v>20.012512999999991</v>
      </c>
      <c r="BN231">
        <v>58.869873999999889</v>
      </c>
      <c r="BO231">
        <v>1971.8733249999991</v>
      </c>
      <c r="BP231">
        <v>1379.114503</v>
      </c>
      <c r="BQ231">
        <v>577.27133400000025</v>
      </c>
      <c r="BR231">
        <v>422.47151500000001</v>
      </c>
    </row>
    <row r="232">
      <c r="A232" t="s">
        <v>515</v>
      </c>
      <c r="B232">
        <v>2016</v>
      </c>
      <c r="C232" t="s">
        <v>521</v>
      </c>
      <c r="D232">
        <v>160</v>
      </c>
      <c r="E232" t="s">
        <v>62</v>
      </c>
      <c r="F232" t="s">
        <v>343</v>
      </c>
      <c r="G232" t="s">
        <v>182</v>
      </c>
      <c r="H232">
        <v>39.645399090063343</v>
      </c>
      <c r="I232">
        <v>50.833053542645487</v>
      </c>
      <c r="J232">
        <v>60.435189704931169</v>
      </c>
      <c r="K232">
        <v>69.27489997000275</v>
      </c>
      <c r="L232">
        <v>48.640226677199358</v>
      </c>
      <c r="M232">
        <v>58.003523101348883</v>
      </c>
      <c r="N232">
        <v>64.735881894802844</v>
      </c>
      <c r="O232">
        <v>43.039574809659207</v>
      </c>
      <c r="P232">
        <v>24.317998972896319</v>
      </c>
      <c r="Q232">
        <v>9.0388042432425575</v>
      </c>
      <c r="R232">
        <v>37.986037525084789</v>
      </c>
      <c r="S232">
        <v>49.542687111174708</v>
      </c>
      <c r="T232">
        <v>56.968710213323369</v>
      </c>
      <c r="U232">
        <v>66.159993219692936</v>
      </c>
      <c r="V232">
        <v>71.017014143876693</v>
      </c>
      <c r="W232" t="s">
        <v>414</v>
      </c>
      <c r="X232" t="s">
        <v>247</v>
      </c>
      <c r="Y232" t="s">
        <v>150</v>
      </c>
      <c r="Z232" t="s">
        <v>415</v>
      </c>
      <c r="AA232" t="s">
        <v>152</v>
      </c>
      <c r="AB232" t="s">
        <v>153</v>
      </c>
      <c r="AC232" t="s">
        <v>154</v>
      </c>
      <c r="AD232" t="s">
        <v>416</v>
      </c>
      <c r="AE232" t="s">
        <v>417</v>
      </c>
      <c r="AF232" t="s">
        <v>157</v>
      </c>
      <c r="AG232" t="s">
        <v>158</v>
      </c>
      <c r="AH232">
        <v>13.18323252406128</v>
      </c>
      <c r="AI232">
        <v>13.043709463310771</v>
      </c>
      <c r="AJ232">
        <v>51.174919368473773</v>
      </c>
      <c r="AK232">
        <v>80.599070470357191</v>
      </c>
      <c r="AL232">
        <v>14.46374843923633</v>
      </c>
      <c r="AM232">
        <v>38.514217726389873</v>
      </c>
      <c r="AN232">
        <v>34.308518136481368</v>
      </c>
      <c r="AO232">
        <v>59.28386269209571</v>
      </c>
      <c r="AP232">
        <v>69.622776945744747</v>
      </c>
      <c r="AQ232">
        <v>8.9029771049461814</v>
      </c>
      <c r="AR232">
        <v>28.51753007487687</v>
      </c>
      <c r="AS232">
        <v>6197.4288640000104</v>
      </c>
      <c r="AT232">
        <v>7943.9812149999943</v>
      </c>
      <c r="AU232">
        <v>9446.4586940000027</v>
      </c>
      <c r="AV232">
        <v>10828.084416999989</v>
      </c>
      <c r="AW232">
        <v>7602.372355999988</v>
      </c>
      <c r="AX232">
        <v>1409.123691999999</v>
      </c>
      <c r="AY232">
        <v>1593.880269</v>
      </c>
      <c r="AZ232">
        <v>1042.6710309999989</v>
      </c>
      <c r="BA232">
        <v>593.61278200000004</v>
      </c>
      <c r="BB232">
        <v>220.27347499999999</v>
      </c>
      <c r="BC232">
        <v>5010.7270390000067</v>
      </c>
      <c r="BD232">
        <v>6533.844085000007</v>
      </c>
      <c r="BE232">
        <v>7514.4876679999943</v>
      </c>
      <c r="BF232">
        <v>8730.3659720000069</v>
      </c>
      <c r="BG232">
        <v>9369.3395330000021</v>
      </c>
      <c r="BH232">
        <v>370.43808300000001</v>
      </c>
      <c r="BI232">
        <v>82.937650000000019</v>
      </c>
      <c r="BJ232">
        <v>9085.6647359999806</v>
      </c>
      <c r="BK232">
        <v>641.80254700000069</v>
      </c>
      <c r="BL232">
        <v>57.205674000000037</v>
      </c>
      <c r="BM232">
        <v>79.141062000000076</v>
      </c>
      <c r="BN232">
        <v>62.330070999999982</v>
      </c>
      <c r="BO232">
        <v>18105.75872399997</v>
      </c>
      <c r="BP232">
        <v>11814.88511900002</v>
      </c>
      <c r="BQ232">
        <v>237.70870800000009</v>
      </c>
      <c r="BR232">
        <v>1480.4531720000009</v>
      </c>
    </row>
    <row r="233">
      <c r="A233" t="s">
        <v>515</v>
      </c>
      <c r="B233">
        <v>2016</v>
      </c>
      <c r="C233" t="s">
        <v>521</v>
      </c>
      <c r="D233">
        <v>161</v>
      </c>
      <c r="E233" t="s">
        <v>62</v>
      </c>
      <c r="F233" t="s">
        <v>344</v>
      </c>
      <c r="G233" t="s">
        <v>182</v>
      </c>
      <c r="H233">
        <v>54.846176744192888</v>
      </c>
      <c r="I233">
        <v>44.631955086584682</v>
      </c>
      <c r="J233">
        <v>33.610336828404598</v>
      </c>
      <c r="K233">
        <v>24.017016426066359</v>
      </c>
      <c r="L233">
        <v>7.2677064278759724</v>
      </c>
      <c r="M233">
        <v>21.070240991209509</v>
      </c>
      <c r="N233">
        <v>7.5238255932228633</v>
      </c>
      <c r="O233">
        <v>4.3006297115709726</v>
      </c>
      <c r="P233">
        <v>0.73204240536081089</v>
      </c>
      <c r="Q233">
        <v>0.26045621438052202</v>
      </c>
      <c r="R233">
        <v>56.615968687924273</v>
      </c>
      <c r="S233">
        <v>46.01392792207303</v>
      </c>
      <c r="T233">
        <v>37.889001224440619</v>
      </c>
      <c r="U233">
        <v>28.042474922727319</v>
      </c>
      <c r="V233">
        <v>19.946950703007619</v>
      </c>
      <c r="W233" t="s">
        <v>414</v>
      </c>
      <c r="X233" t="s">
        <v>247</v>
      </c>
      <c r="Y233" t="s">
        <v>150</v>
      </c>
      <c r="Z233" t="s">
        <v>415</v>
      </c>
      <c r="AA233" t="s">
        <v>152</v>
      </c>
      <c r="AB233" t="s">
        <v>153</v>
      </c>
      <c r="AC233" t="s">
        <v>154</v>
      </c>
      <c r="AD233" t="s">
        <v>416</v>
      </c>
      <c r="AE233" t="s">
        <v>417</v>
      </c>
      <c r="AF233" t="s">
        <v>157</v>
      </c>
      <c r="AG233" t="s">
        <v>158</v>
      </c>
      <c r="AH233">
        <v>1.1605127187943789</v>
      </c>
      <c r="AI233">
        <v>70.978389722941671</v>
      </c>
      <c r="AJ233">
        <v>42.951232783649033</v>
      </c>
      <c r="AK233">
        <v>15.49264814000442</v>
      </c>
      <c r="AL233">
        <v>24.774465714909368</v>
      </c>
      <c r="AM233">
        <v>44.633493908635472</v>
      </c>
      <c r="AN233">
        <v>25.960507236193759</v>
      </c>
      <c r="AO233">
        <v>32.187660347052628</v>
      </c>
      <c r="AP233">
        <v>17.914185653890559</v>
      </c>
      <c r="AQ233">
        <v>59.318831073719238</v>
      </c>
      <c r="AR233">
        <v>53.320159515385328</v>
      </c>
      <c r="AS233">
        <v>8573.6374619999824</v>
      </c>
      <c r="AT233">
        <v>6974.8989699999856</v>
      </c>
      <c r="AU233">
        <v>5253.5395369999969</v>
      </c>
      <c r="AV233">
        <v>3754.0044289999942</v>
      </c>
      <c r="AW233">
        <v>1135.928308999999</v>
      </c>
      <c r="AX233">
        <v>511.87538599999999</v>
      </c>
      <c r="AY233">
        <v>185.246216</v>
      </c>
      <c r="AZ233">
        <v>104.186485</v>
      </c>
      <c r="BA233">
        <v>17.869468999999999</v>
      </c>
      <c r="BB233">
        <v>6.3472550000000014</v>
      </c>
      <c r="BC233">
        <v>7468.1957799999982</v>
      </c>
      <c r="BD233">
        <v>6068.4603179999949</v>
      </c>
      <c r="BE233">
        <v>4997.7686239999985</v>
      </c>
      <c r="BF233">
        <v>3700.4397509999981</v>
      </c>
      <c r="BG233">
        <v>2631.6194229999992</v>
      </c>
      <c r="BH233">
        <v>32.609461000000003</v>
      </c>
      <c r="BI233">
        <v>451.31186500000013</v>
      </c>
      <c r="BJ233">
        <v>7625.6202429999976</v>
      </c>
      <c r="BK233">
        <v>123.36644800000001</v>
      </c>
      <c r="BL233">
        <v>97.985664999999955</v>
      </c>
      <c r="BM233">
        <v>91.715276000000131</v>
      </c>
      <c r="BN233">
        <v>47.163804999999982</v>
      </c>
      <c r="BO233">
        <v>9830.3650550000002</v>
      </c>
      <c r="BP233">
        <v>3040.011541999997</v>
      </c>
      <c r="BQ233">
        <v>1583.8075880000031</v>
      </c>
      <c r="BR233">
        <v>2768.0517589999981</v>
      </c>
    </row>
    <row r="234">
      <c r="A234" t="s">
        <v>515</v>
      </c>
      <c r="B234">
        <v>2016</v>
      </c>
      <c r="C234" t="s">
        <v>521</v>
      </c>
      <c r="D234">
        <v>162</v>
      </c>
      <c r="E234" t="s">
        <v>62</v>
      </c>
      <c r="F234" t="s">
        <v>265</v>
      </c>
      <c r="G234" t="s">
        <v>182</v>
      </c>
      <c r="H234">
        <v>1.3004790894766709</v>
      </c>
      <c r="I234">
        <v>1.105717385101779</v>
      </c>
      <c r="J234">
        <v>1.0671614090122119</v>
      </c>
      <c r="K234">
        <v>0.72179245313410489</v>
      </c>
      <c r="L234">
        <v>0.62579646321523286</v>
      </c>
      <c r="M234">
        <v>0.86478600524305238</v>
      </c>
      <c r="N234">
        <v>0.30343239767691188</v>
      </c>
      <c r="O234">
        <v>1.178925673281267</v>
      </c>
      <c r="P234">
        <v>0.1168300657765011</v>
      </c>
      <c r="Q234">
        <v>0.1380348116074237</v>
      </c>
      <c r="R234">
        <v>1.447049757777221</v>
      </c>
      <c r="S234">
        <v>0.9139692038538374</v>
      </c>
      <c r="T234">
        <v>1.0954197957599929</v>
      </c>
      <c r="U234">
        <v>0.90313031209463057</v>
      </c>
      <c r="V234">
        <v>0.87307503718253154</v>
      </c>
      <c r="W234" t="s">
        <v>414</v>
      </c>
      <c r="X234" t="s">
        <v>247</v>
      </c>
      <c r="Y234" t="s">
        <v>150</v>
      </c>
      <c r="Z234" t="s">
        <v>415</v>
      </c>
      <c r="AA234" t="s">
        <v>152</v>
      </c>
      <c r="AB234" t="s">
        <v>153</v>
      </c>
      <c r="AC234" t="s">
        <v>154</v>
      </c>
      <c r="AD234" t="s">
        <v>416</v>
      </c>
      <c r="AE234" t="s">
        <v>417</v>
      </c>
      <c r="AF234" t="s">
        <v>157</v>
      </c>
      <c r="AG234" t="s">
        <v>158</v>
      </c>
      <c r="AH234">
        <v>0.17811865678877559</v>
      </c>
      <c r="AI234">
        <v>0</v>
      </c>
      <c r="AJ234">
        <v>0.28278323573353747</v>
      </c>
      <c r="AK234">
        <v>0.389270114128069</v>
      </c>
      <c r="AL234">
        <v>0.029815627571287799</v>
      </c>
      <c r="AM234">
        <v>0.77261530454078953</v>
      </c>
      <c r="AN234">
        <v>0.31179213304428521</v>
      </c>
      <c r="AO234">
        <v>1.211022250055918</v>
      </c>
      <c r="AP234">
        <v>1.4138755355288131</v>
      </c>
      <c r="AQ234">
        <v>0.040050356255271299</v>
      </c>
      <c r="AR234">
        <v>1.5811992962334409</v>
      </c>
      <c r="AS234">
        <v>203.29286200000001</v>
      </c>
      <c r="AT234">
        <v>172.79697999999999</v>
      </c>
      <c r="AU234">
        <v>166.805072</v>
      </c>
      <c r="AV234">
        <v>112.820511</v>
      </c>
      <c r="AW234">
        <v>97.810763999999992</v>
      </c>
      <c r="AX234">
        <v>21.008904000000001</v>
      </c>
      <c r="AY234">
        <v>7.4708940000000004</v>
      </c>
      <c r="AZ234">
        <v>28.560497000000002</v>
      </c>
      <c r="BA234">
        <v>2.8518720000000002</v>
      </c>
      <c r="BB234">
        <v>3.3638750000000002</v>
      </c>
      <c r="BC234">
        <v>190.879908</v>
      </c>
      <c r="BD234">
        <v>120.537109</v>
      </c>
      <c r="BE234">
        <v>144.49192400000001</v>
      </c>
      <c r="BF234">
        <v>119.175619</v>
      </c>
      <c r="BG234">
        <v>115.185587</v>
      </c>
      <c r="BH234">
        <v>5.0049890000000001</v>
      </c>
      <c r="BI234">
        <v>0</v>
      </c>
      <c r="BJ234">
        <v>50.205719999999999</v>
      </c>
      <c r="BK234">
        <v>3.09972</v>
      </c>
      <c r="BL234">
        <v>0.117924</v>
      </c>
      <c r="BM234">
        <v>1.5876110000000001</v>
      </c>
      <c r="BN234">
        <v>0.56644899999999998</v>
      </c>
      <c r="BO234">
        <v>369.85573599999998</v>
      </c>
      <c r="BP234">
        <v>239.93264500000001</v>
      </c>
      <c r="BQ234">
        <v>1.0693410000000001</v>
      </c>
      <c r="BR234">
        <v>82.086054000000004</v>
      </c>
    </row>
    <row r="235">
      <c r="A235" t="s">
        <v>515</v>
      </c>
      <c r="B235">
        <v>2016</v>
      </c>
      <c r="C235" t="s">
        <v>521</v>
      </c>
      <c r="D235">
        <v>163</v>
      </c>
      <c r="E235" t="s">
        <v>62</v>
      </c>
      <c r="F235" t="s">
        <v>266</v>
      </c>
      <c r="G235" t="s">
        <v>182</v>
      </c>
      <c r="H235">
        <v>0</v>
      </c>
      <c r="I235">
        <v>0</v>
      </c>
      <c r="J235">
        <v>0</v>
      </c>
      <c r="K235">
        <v>0.0067372961690137</v>
      </c>
      <c r="L235">
        <v>0.0321467679784843</v>
      </c>
      <c r="M235">
        <v>0.044400701360502698</v>
      </c>
      <c r="N235">
        <v>0.053988013796156899</v>
      </c>
      <c r="O235">
        <v>0.020645782970783198</v>
      </c>
      <c r="P235">
        <v>0</v>
      </c>
      <c r="Q235">
        <v>0</v>
      </c>
      <c r="R235">
        <v>0</v>
      </c>
      <c r="S235">
        <v>0</v>
      </c>
      <c r="T235">
        <v>0</v>
      </c>
      <c r="U235">
        <v>0</v>
      </c>
      <c r="V235">
        <v>0.0240237933755056</v>
      </c>
      <c r="W235" t="s">
        <v>414</v>
      </c>
      <c r="X235" t="s">
        <v>247</v>
      </c>
      <c r="Y235" t="s">
        <v>150</v>
      </c>
      <c r="Z235" t="s">
        <v>415</v>
      </c>
      <c r="AA235" t="s">
        <v>152</v>
      </c>
      <c r="AB235" t="s">
        <v>153</v>
      </c>
      <c r="AC235" t="s">
        <v>154</v>
      </c>
      <c r="AD235" t="s">
        <v>416</v>
      </c>
      <c r="AE235" t="s">
        <v>417</v>
      </c>
      <c r="AF235" t="s">
        <v>157</v>
      </c>
      <c r="AG235" t="s">
        <v>158</v>
      </c>
      <c r="AH235">
        <v>0.0473057856892607</v>
      </c>
      <c r="AI235">
        <v>0.026674779934952798</v>
      </c>
      <c r="AJ235">
        <v>0</v>
      </c>
      <c r="AK235">
        <v>0</v>
      </c>
      <c r="AL235">
        <v>0</v>
      </c>
      <c r="AM235">
        <v>0</v>
      </c>
      <c r="AN235">
        <v>0.19602674896650429</v>
      </c>
      <c r="AO235">
        <v>0</v>
      </c>
      <c r="AP235">
        <v>0</v>
      </c>
      <c r="AQ235">
        <v>0.039441328037829897</v>
      </c>
      <c r="AR235">
        <v>0.061052771846302402</v>
      </c>
      <c r="AS235">
        <v>0</v>
      </c>
      <c r="AT235">
        <v>0</v>
      </c>
      <c r="AU235">
        <v>0</v>
      </c>
      <c r="AV235">
        <v>1.05308</v>
      </c>
      <c r="AW235">
        <v>5.0244770000000001</v>
      </c>
      <c r="AX235">
        <v>1.07866</v>
      </c>
      <c r="AY235">
        <v>1.3292539999999999</v>
      </c>
      <c r="AZ235">
        <v>0.500162</v>
      </c>
      <c r="BA235">
        <v>0</v>
      </c>
      <c r="BB235">
        <v>0</v>
      </c>
      <c r="BC235">
        <v>0</v>
      </c>
      <c r="BD235">
        <v>0</v>
      </c>
      <c r="BE235">
        <v>0</v>
      </c>
      <c r="BF235">
        <v>0</v>
      </c>
      <c r="BG235">
        <v>3.1694810000000002</v>
      </c>
      <c r="BH235">
        <v>1.3292539999999999</v>
      </c>
      <c r="BI235">
        <v>0.16961000000000001</v>
      </c>
      <c r="BJ235">
        <v>0</v>
      </c>
      <c r="BK235">
        <v>0</v>
      </c>
      <c r="BL235">
        <v>0</v>
      </c>
      <c r="BM235">
        <v>0</v>
      </c>
      <c r="BN235">
        <v>0.356132</v>
      </c>
      <c r="BO235">
        <v>0</v>
      </c>
      <c r="BP235">
        <v>0</v>
      </c>
      <c r="BQ235">
        <v>1.05308</v>
      </c>
      <c r="BR235">
        <v>3.1694810000000002</v>
      </c>
    </row>
    <row r="236">
      <c r="A236" t="s">
        <v>515</v>
      </c>
      <c r="B236">
        <v>2016</v>
      </c>
      <c r="C236" t="s">
        <v>521</v>
      </c>
      <c r="D236">
        <v>164</v>
      </c>
      <c r="E236" t="s">
        <v>62</v>
      </c>
      <c r="F236" t="s">
        <v>345</v>
      </c>
      <c r="G236" t="s">
        <v>182</v>
      </c>
      <c r="H236">
        <v>0.070050088579812597</v>
      </c>
      <c r="I236">
        <v>0.0044682129361552003</v>
      </c>
      <c r="J236">
        <v>0</v>
      </c>
      <c r="K236">
        <v>0</v>
      </c>
      <c r="L236">
        <v>0.40812075319941032</v>
      </c>
      <c r="M236">
        <v>0.092111511930491996</v>
      </c>
      <c r="N236">
        <v>0.25110839160631282</v>
      </c>
      <c r="O236">
        <v>0.48874361520951282</v>
      </c>
      <c r="P236">
        <v>1.13487510808075</v>
      </c>
      <c r="Q236">
        <v>0.6493747203278063</v>
      </c>
      <c r="R236">
        <v>0.083013876224097893</v>
      </c>
      <c r="S236">
        <v>0.0016147176537766</v>
      </c>
      <c r="T236">
        <v>0.0036792999951903</v>
      </c>
      <c r="U236">
        <v>0</v>
      </c>
      <c r="V236">
        <v>0</v>
      </c>
      <c r="W236" t="s">
        <v>414</v>
      </c>
      <c r="X236" t="s">
        <v>247</v>
      </c>
      <c r="Y236" t="s">
        <v>150</v>
      </c>
      <c r="Z236" t="s">
        <v>415</v>
      </c>
      <c r="AA236" t="s">
        <v>152</v>
      </c>
      <c r="AB236" t="s">
        <v>153</v>
      </c>
      <c r="AC236" t="s">
        <v>154</v>
      </c>
      <c r="AD236" t="s">
        <v>416</v>
      </c>
      <c r="AE236" t="s">
        <v>417</v>
      </c>
      <c r="AF236" t="s">
        <v>157</v>
      </c>
      <c r="AG236" t="s">
        <v>158</v>
      </c>
      <c r="AH236">
        <v>2.2637908940026268</v>
      </c>
      <c r="AI236">
        <v>0</v>
      </c>
      <c r="AJ236">
        <v>0</v>
      </c>
      <c r="AK236">
        <v>0</v>
      </c>
      <c r="AL236">
        <v>0.12270717049029389</v>
      </c>
      <c r="AM236">
        <v>0.10363465582134369</v>
      </c>
      <c r="AN236">
        <v>0.097865858481536394</v>
      </c>
      <c r="AO236">
        <v>0</v>
      </c>
      <c r="AP236">
        <v>0.064528160293570905</v>
      </c>
      <c r="AQ236">
        <v>0</v>
      </c>
      <c r="AR236">
        <v>0</v>
      </c>
      <c r="AS236">
        <v>10.950336</v>
      </c>
      <c r="AT236">
        <v>0.69827399999999995</v>
      </c>
      <c r="AU236">
        <v>0</v>
      </c>
      <c r="AV236">
        <v>0</v>
      </c>
      <c r="AW236">
        <v>63.788476000000003</v>
      </c>
      <c r="AX236">
        <v>2.2377349999999998</v>
      </c>
      <c r="AY236">
        <v>6.1826100000000004</v>
      </c>
      <c r="AZ236">
        <v>11.840237999999999</v>
      </c>
      <c r="BA236">
        <v>27.702788000000002</v>
      </c>
      <c r="BB236">
        <v>15.825105000000001</v>
      </c>
      <c r="BC236">
        <v>10.950336</v>
      </c>
      <c r="BD236">
        <v>0.212954</v>
      </c>
      <c r="BE236">
        <v>0.48531999999999997</v>
      </c>
      <c r="BF236">
        <v>0</v>
      </c>
      <c r="BG236">
        <v>0</v>
      </c>
      <c r="BH236">
        <v>63.610677999999993</v>
      </c>
      <c r="BI236">
        <v>0</v>
      </c>
      <c r="BJ236">
        <v>0</v>
      </c>
      <c r="BK236">
        <v>0</v>
      </c>
      <c r="BL236">
        <v>0.48531999999999997</v>
      </c>
      <c r="BM236">
        <v>0.212954</v>
      </c>
      <c r="BN236">
        <v>0.17779800000000001</v>
      </c>
      <c r="BO236">
        <v>0</v>
      </c>
      <c r="BP236">
        <v>10.950336</v>
      </c>
      <c r="BQ236">
        <v>0</v>
      </c>
      <c r="BR236">
        <v>0</v>
      </c>
    </row>
    <row r="237">
      <c r="A237" t="s">
        <v>515</v>
      </c>
      <c r="B237">
        <v>2016</v>
      </c>
      <c r="C237" t="s">
        <v>521</v>
      </c>
      <c r="D237">
        <v>165</v>
      </c>
      <c r="E237" t="s">
        <v>62</v>
      </c>
      <c r="F237" t="s">
        <v>46</v>
      </c>
      <c r="G237" t="s">
        <v>182</v>
      </c>
      <c r="H237">
        <v>0.2676765312542313</v>
      </c>
      <c r="I237">
        <v>0.44069380372589578</v>
      </c>
      <c r="J237">
        <v>0.1478157350412283</v>
      </c>
      <c r="K237">
        <v>0.23860575696317449</v>
      </c>
      <c r="L237">
        <v>0.53357946225479402</v>
      </c>
      <c r="M237">
        <v>2.420752039038284</v>
      </c>
      <c r="N237">
        <v>0.36628770028621682</v>
      </c>
      <c r="O237">
        <v>0.57287372988701246</v>
      </c>
      <c r="P237">
        <v>0.47782974666780831</v>
      </c>
      <c r="Q237">
        <v>0.0017040792706129</v>
      </c>
      <c r="R237">
        <v>0.29992554925407949</v>
      </c>
      <c r="S237">
        <v>0.43497576160973872</v>
      </c>
      <c r="T237">
        <v>0.1039672972705446</v>
      </c>
      <c r="U237">
        <v>0.27664497044759828</v>
      </c>
      <c r="V237">
        <v>0.1057442918818159</v>
      </c>
      <c r="W237" t="s">
        <v>414</v>
      </c>
      <c r="X237" t="s">
        <v>247</v>
      </c>
      <c r="Y237" t="s">
        <v>150</v>
      </c>
      <c r="Z237" t="s">
        <v>415</v>
      </c>
      <c r="AA237" t="s">
        <v>152</v>
      </c>
      <c r="AB237" t="s">
        <v>153</v>
      </c>
      <c r="AC237" t="s">
        <v>154</v>
      </c>
      <c r="AD237" t="s">
        <v>416</v>
      </c>
      <c r="AE237" t="s">
        <v>417</v>
      </c>
      <c r="AF237" t="s">
        <v>157</v>
      </c>
      <c r="AG237" t="s">
        <v>158</v>
      </c>
      <c r="AH237">
        <v>0.31652751345861901</v>
      </c>
      <c r="AI237">
        <v>0.34957487043922131</v>
      </c>
      <c r="AJ237">
        <v>0.086830398725207994</v>
      </c>
      <c r="AK237">
        <v>0.40192391704241548</v>
      </c>
      <c r="AL237">
        <v>0.84873959759203399</v>
      </c>
      <c r="AM237">
        <v>1.00433648504597</v>
      </c>
      <c r="AN237">
        <v>0.025793833419404499</v>
      </c>
      <c r="AO237">
        <v>0.124176747526538</v>
      </c>
      <c r="AP237">
        <v>0.85184721916674333</v>
      </c>
      <c r="AQ237">
        <v>0.88822033288543278</v>
      </c>
      <c r="AR237">
        <v>0.25259113379155063</v>
      </c>
      <c r="AS237">
        <v>41.843601000000007</v>
      </c>
      <c r="AT237">
        <v>68.869821000000002</v>
      </c>
      <c r="AU237">
        <v>23.104672000000001</v>
      </c>
      <c r="AV237">
        <v>37.295517999999987</v>
      </c>
      <c r="AW237">
        <v>83.397426999999993</v>
      </c>
      <c r="AX237">
        <v>58.809169999999988</v>
      </c>
      <c r="AY237">
        <v>9.0184719999999992</v>
      </c>
      <c r="AZ237">
        <v>13.878363</v>
      </c>
      <c r="BA237">
        <v>11.664028999999999</v>
      </c>
      <c r="BB237">
        <v>0.041528000000000002</v>
      </c>
      <c r="BC237">
        <v>39.563091</v>
      </c>
      <c r="BD237">
        <v>57.365960000000008</v>
      </c>
      <c r="BE237">
        <v>13.713861</v>
      </c>
      <c r="BF237">
        <v>36.505623999999997</v>
      </c>
      <c r="BG237">
        <v>13.950941</v>
      </c>
      <c r="BH237">
        <v>8.894165000000001</v>
      </c>
      <c r="BI237">
        <v>2.2227510000000001</v>
      </c>
      <c r="BJ237">
        <v>15.415986999999999</v>
      </c>
      <c r="BK237">
        <v>3.2004809999999999</v>
      </c>
      <c r="BL237">
        <v>3.3568560000000001</v>
      </c>
      <c r="BM237">
        <v>2.0637639999999999</v>
      </c>
      <c r="BN237">
        <v>0.046861</v>
      </c>
      <c r="BO237">
        <v>37.924557</v>
      </c>
      <c r="BP237">
        <v>144.55724799999999</v>
      </c>
      <c r="BQ237">
        <v>23.715405000000001</v>
      </c>
      <c r="BR237">
        <v>13.112964</v>
      </c>
    </row>
    <row r="238">
      <c r="A238" t="s">
        <v>515</v>
      </c>
      <c r="B238">
        <v>2016</v>
      </c>
      <c r="C238" t="s">
        <v>521</v>
      </c>
      <c r="D238">
        <v>222</v>
      </c>
      <c r="E238" t="s">
        <v>36</v>
      </c>
      <c r="F238" t="s">
        <v>15</v>
      </c>
      <c r="G238" t="s">
        <v>544</v>
      </c>
      <c r="H238">
        <v>1.3900871560821679</v>
      </c>
      <c r="I238">
        <v>2.88705546075734</v>
      </c>
      <c r="J238">
        <v>4.4857547790373831</v>
      </c>
      <c r="K238">
        <v>5.8373388302162246</v>
      </c>
      <c r="L238">
        <v>20.72858496348476</v>
      </c>
      <c r="M238">
        <v>5.573743531681413</v>
      </c>
      <c r="N238">
        <v>14.70902189525186</v>
      </c>
      <c r="O238">
        <v>22.783751380243999</v>
      </c>
      <c r="P238">
        <v>27.391086114217241</v>
      </c>
      <c r="Q238">
        <v>46.483471472698533</v>
      </c>
      <c r="R238">
        <v>0.87321006831395676</v>
      </c>
      <c r="S238">
        <v>2.9094105863415578</v>
      </c>
      <c r="T238">
        <v>3.7262640834333931</v>
      </c>
      <c r="U238">
        <v>5.1281913447014764</v>
      </c>
      <c r="V238">
        <v>7.6176625580522943</v>
      </c>
      <c r="W238" t="s">
        <v>414</v>
      </c>
      <c r="X238" t="s">
        <v>247</v>
      </c>
      <c r="Y238" t="s">
        <v>150</v>
      </c>
      <c r="Z238" t="s">
        <v>415</v>
      </c>
      <c r="AA238" t="s">
        <v>152</v>
      </c>
      <c r="AB238" t="s">
        <v>153</v>
      </c>
      <c r="AC238" t="s">
        <v>154</v>
      </c>
      <c r="AD238" t="s">
        <v>416</v>
      </c>
      <c r="AE238" t="s">
        <v>417</v>
      </c>
      <c r="AF238" t="s">
        <v>157</v>
      </c>
      <c r="AG238" t="s">
        <v>158</v>
      </c>
      <c r="AH238">
        <v>38.207408155162497</v>
      </c>
      <c r="AI238">
        <v>4.8905563923645339</v>
      </c>
      <c r="AJ238">
        <v>3.6456965837022981</v>
      </c>
      <c r="AK238">
        <v>10.58546491650602</v>
      </c>
      <c r="AL238">
        <v>6.1744272117661696</v>
      </c>
      <c r="AM238">
        <v>7.1917053499662238</v>
      </c>
      <c r="AN238">
        <v>7.2769610541581891</v>
      </c>
      <c r="AO238">
        <v>5.4949916446191374</v>
      </c>
      <c r="AP238">
        <v>8.5794228194683981</v>
      </c>
      <c r="AQ238">
        <v>2.4589462799564719</v>
      </c>
      <c r="AR238">
        <v>8.2615014770238258</v>
      </c>
      <c r="AS238">
        <v>215.9598970000001</v>
      </c>
      <c r="AT238">
        <v>450.13493299999988</v>
      </c>
      <c r="AU238">
        <v>700.90481599999976</v>
      </c>
      <c r="AV238">
        <v>902.00516800000037</v>
      </c>
      <c r="AW238">
        <v>3223.8574270000022</v>
      </c>
      <c r="AX238">
        <v>135.139691</v>
      </c>
      <c r="AY238">
        <v>356.90672699999999</v>
      </c>
      <c r="AZ238">
        <v>546.67599699999982</v>
      </c>
      <c r="BA238">
        <v>666.62024200000008</v>
      </c>
      <c r="BB238">
        <v>1129.2439700000009</v>
      </c>
      <c r="BC238">
        <v>114.558041</v>
      </c>
      <c r="BD238">
        <v>382.44268299999999</v>
      </c>
      <c r="BE238">
        <v>490.85161499999992</v>
      </c>
      <c r="BF238">
        <v>671.40269499999999</v>
      </c>
      <c r="BG238">
        <v>999.02058000000034</v>
      </c>
      <c r="BH238">
        <v>1070.0213990000011</v>
      </c>
      <c r="BI238">
        <v>30.73851100000001</v>
      </c>
      <c r="BJ238">
        <v>646.89433600000007</v>
      </c>
      <c r="BK238">
        <v>84.291026000000016</v>
      </c>
      <c r="BL238">
        <v>24.233028000000001</v>
      </c>
      <c r="BM238">
        <v>14.715090999999999</v>
      </c>
      <c r="BN238">
        <v>13.167020000000001</v>
      </c>
      <c r="BO238">
        <v>1659.849371</v>
      </c>
      <c r="BP238">
        <v>1454.7707989999999</v>
      </c>
      <c r="BQ238">
        <v>65.295776999999987</v>
      </c>
      <c r="BR238">
        <v>428.88588299999992</v>
      </c>
    </row>
    <row r="239">
      <c r="A239" t="s">
        <v>515</v>
      </c>
      <c r="B239">
        <v>2016</v>
      </c>
      <c r="C239" t="s">
        <v>521</v>
      </c>
      <c r="D239">
        <v>223</v>
      </c>
      <c r="E239" t="s">
        <v>36</v>
      </c>
      <c r="F239" t="s">
        <v>16</v>
      </c>
      <c r="G239" t="s">
        <v>545</v>
      </c>
      <c r="H239">
        <v>38.977142005981712</v>
      </c>
      <c r="I239">
        <v>46.581402158701778</v>
      </c>
      <c r="J239">
        <v>51.637692089026253</v>
      </c>
      <c r="K239">
        <v>58.872292963225902</v>
      </c>
      <c r="L239">
        <v>60.27190675418305</v>
      </c>
      <c r="M239">
        <v>55.014491865304379</v>
      </c>
      <c r="N239">
        <v>67.011755988690012</v>
      </c>
      <c r="O239">
        <v>63.587028940985299</v>
      </c>
      <c r="P239">
        <v>56.879809456297259</v>
      </c>
      <c r="Q239">
        <v>43.454397800988929</v>
      </c>
      <c r="R239">
        <v>38.247793209537619</v>
      </c>
      <c r="S239">
        <v>45.253065980737759</v>
      </c>
      <c r="T239">
        <v>48.46755208680004</v>
      </c>
      <c r="U239">
        <v>56.674985634564763</v>
      </c>
      <c r="V239">
        <v>62.229784782179372</v>
      </c>
      <c r="W239" t="s">
        <v>414</v>
      </c>
      <c r="X239" t="s">
        <v>247</v>
      </c>
      <c r="Y239" t="s">
        <v>150</v>
      </c>
      <c r="Z239" t="s">
        <v>415</v>
      </c>
      <c r="AA239" t="s">
        <v>152</v>
      </c>
      <c r="AB239" t="s">
        <v>153</v>
      </c>
      <c r="AC239" t="s">
        <v>154</v>
      </c>
      <c r="AD239" t="s">
        <v>416</v>
      </c>
      <c r="AE239" t="s">
        <v>417</v>
      </c>
      <c r="AF239" t="s">
        <v>157</v>
      </c>
      <c r="AG239" t="s">
        <v>158</v>
      </c>
      <c r="AH239">
        <v>54.636225143803493</v>
      </c>
      <c r="AI239">
        <v>26.314412312508829</v>
      </c>
      <c r="AJ239">
        <v>74.891513458388431</v>
      </c>
      <c r="AK239">
        <v>49.796555278469107</v>
      </c>
      <c r="AL239">
        <v>38.34049169093467</v>
      </c>
      <c r="AM239">
        <v>51.611988181493921</v>
      </c>
      <c r="AN239">
        <v>23.41307568822177</v>
      </c>
      <c r="AO239">
        <v>45.048423170865242</v>
      </c>
      <c r="AP239">
        <v>44.0464655568897</v>
      </c>
      <c r="AQ239">
        <v>36.68614538922327</v>
      </c>
      <c r="AR239">
        <v>40.987937000634183</v>
      </c>
      <c r="AS239">
        <v>6055.3754030000046</v>
      </c>
      <c r="AT239">
        <v>7262.7341679999872</v>
      </c>
      <c r="AU239">
        <v>8068.4542190000011</v>
      </c>
      <c r="AV239">
        <v>9097.144101000009</v>
      </c>
      <c r="AW239">
        <v>9373.9169639999782</v>
      </c>
      <c r="AX239">
        <v>1333.8685909999999</v>
      </c>
      <c r="AY239">
        <v>1626.005228</v>
      </c>
      <c r="AZ239">
        <v>1525.714614000002</v>
      </c>
      <c r="BA239">
        <v>1384.290940000001</v>
      </c>
      <c r="BB239">
        <v>1055.6573149999999</v>
      </c>
      <c r="BC239">
        <v>5017.7986050000054</v>
      </c>
      <c r="BD239">
        <v>5948.5258109999904</v>
      </c>
      <c r="BE239">
        <v>6384.5115869999963</v>
      </c>
      <c r="BF239">
        <v>7420.1088720000062</v>
      </c>
      <c r="BG239">
        <v>8161.143291999997</v>
      </c>
      <c r="BH239">
        <v>1530.120280000003</v>
      </c>
      <c r="BI239">
        <v>165.3934209999999</v>
      </c>
      <c r="BJ239">
        <v>13288.78988099997</v>
      </c>
      <c r="BK239">
        <v>396.52511900000042</v>
      </c>
      <c r="BL239">
        <v>150.4765020000001</v>
      </c>
      <c r="BM239">
        <v>105.604313</v>
      </c>
      <c r="BN239">
        <v>42.363897999999978</v>
      </c>
      <c r="BO239">
        <v>13607.59063899998</v>
      </c>
      <c r="BP239">
        <v>7468.7439049999866</v>
      </c>
      <c r="BQ239">
        <v>974.17759300000023</v>
      </c>
      <c r="BR239">
        <v>2127.839304000001</v>
      </c>
    </row>
    <row r="240">
      <c r="A240" t="s">
        <v>515</v>
      </c>
      <c r="B240">
        <v>2016</v>
      </c>
      <c r="C240" t="s">
        <v>521</v>
      </c>
      <c r="D240">
        <v>224</v>
      </c>
      <c r="E240" t="s">
        <v>36</v>
      </c>
      <c r="F240" t="s">
        <v>20</v>
      </c>
      <c r="G240" t="s">
        <v>546</v>
      </c>
      <c r="H240">
        <v>59.632770837936363</v>
      </c>
      <c r="I240">
        <v>50.53154238054065</v>
      </c>
      <c r="J240">
        <v>43.876553131936568</v>
      </c>
      <c r="K240">
        <v>35.290368206558128</v>
      </c>
      <c r="L240">
        <v>18.999508282332091</v>
      </c>
      <c r="M240">
        <v>39.411764603014163</v>
      </c>
      <c r="N240">
        <v>18.279222116058271</v>
      </c>
      <c r="O240">
        <v>13.629219678770539</v>
      </c>
      <c r="P240">
        <v>15.729104429485369</v>
      </c>
      <c r="Q240">
        <v>10.062130726312439</v>
      </c>
      <c r="R240">
        <v>60.878996722148777</v>
      </c>
      <c r="S240">
        <v>51.837523432920797</v>
      </c>
      <c r="T240">
        <v>47.806183829766709</v>
      </c>
      <c r="U240">
        <v>38.196823020733987</v>
      </c>
      <c r="V240">
        <v>30.15255265976818</v>
      </c>
      <c r="W240" t="s">
        <v>414</v>
      </c>
      <c r="X240" t="s">
        <v>247</v>
      </c>
      <c r="Y240" t="s">
        <v>150</v>
      </c>
      <c r="Z240" t="s">
        <v>415</v>
      </c>
      <c r="AA240" t="s">
        <v>152</v>
      </c>
      <c r="AB240" t="s">
        <v>153</v>
      </c>
      <c r="AC240" t="s">
        <v>154</v>
      </c>
      <c r="AD240" t="s">
        <v>416</v>
      </c>
      <c r="AE240" t="s">
        <v>417</v>
      </c>
      <c r="AF240" t="s">
        <v>157</v>
      </c>
      <c r="AG240" t="s">
        <v>158</v>
      </c>
      <c r="AH240">
        <v>7.1563667010337673</v>
      </c>
      <c r="AI240">
        <v>68.795031295126847</v>
      </c>
      <c r="AJ240">
        <v>21.462789957909269</v>
      </c>
      <c r="AK240">
        <v>39.617979805024781</v>
      </c>
      <c r="AL240">
        <v>55.485081097299251</v>
      </c>
      <c r="AM240">
        <v>41.196306468540122</v>
      </c>
      <c r="AN240">
        <v>69.309963257619955</v>
      </c>
      <c r="AO240">
        <v>49.45658518451576</v>
      </c>
      <c r="AP240">
        <v>47.374111623641532</v>
      </c>
      <c r="AQ240">
        <v>60.854908330820557</v>
      </c>
      <c r="AR240">
        <v>50.750561522342068</v>
      </c>
      <c r="AS240">
        <v>9264.3738139999841</v>
      </c>
      <c r="AT240">
        <v>7878.6198439999926</v>
      </c>
      <c r="AU240">
        <v>6855.7665130000023</v>
      </c>
      <c r="AV240">
        <v>5453.1860200000119</v>
      </c>
      <c r="AW240">
        <v>2954.9390849999982</v>
      </c>
      <c r="AX240">
        <v>955.56848999999943</v>
      </c>
      <c r="AY240">
        <v>443.53576900000002</v>
      </c>
      <c r="AZ240">
        <v>327.02109200000012</v>
      </c>
      <c r="BA240">
        <v>382.8011549999996</v>
      </c>
      <c r="BB240">
        <v>244.4438870000001</v>
      </c>
      <c r="BC240">
        <v>7986.8279760000059</v>
      </c>
      <c r="BD240">
        <v>6814.0542400000086</v>
      </c>
      <c r="BE240">
        <v>6297.3911710000039</v>
      </c>
      <c r="BF240">
        <v>5000.876175000004</v>
      </c>
      <c r="BG240">
        <v>3954.365321000002</v>
      </c>
      <c r="BH240">
        <v>200.41834499999999</v>
      </c>
      <c r="BI240">
        <v>432.39596000000029</v>
      </c>
      <c r="BJ240">
        <v>3808.3688369999968</v>
      </c>
      <c r="BK240">
        <v>315.47411399999987</v>
      </c>
      <c r="BL240">
        <v>217.7645760000002</v>
      </c>
      <c r="BM240">
        <v>84.292580000000072</v>
      </c>
      <c r="BN240">
        <v>125.4102730000001</v>
      </c>
      <c r="BO240">
        <v>14939.14588400001</v>
      </c>
      <c r="BP240">
        <v>8032.996586000002</v>
      </c>
      <c r="BQ240">
        <v>1615.9639420000019</v>
      </c>
      <c r="BR240">
        <v>2634.6541790000001</v>
      </c>
    </row>
    <row r="241">
      <c r="A241" t="s">
        <v>515</v>
      </c>
      <c r="B241">
        <v>2016</v>
      </c>
      <c r="C241" t="s">
        <v>521</v>
      </c>
      <c r="D241">
        <v>225</v>
      </c>
      <c r="E241" t="s">
        <v>346</v>
      </c>
      <c r="F241" t="s">
        <v>419</v>
      </c>
      <c r="G241" t="s">
        <v>182</v>
      </c>
      <c r="H241">
        <v>1.4178401766835691</v>
      </c>
      <c r="I241">
        <v>1.351078364559184</v>
      </c>
      <c r="J241">
        <v>1.372192564263808</v>
      </c>
      <c r="K241">
        <v>2.1709387508222489</v>
      </c>
      <c r="L241">
        <v>11.71743444816952</v>
      </c>
      <c r="M241">
        <v>2.627038505997219</v>
      </c>
      <c r="N241">
        <v>2.5782225053391969</v>
      </c>
      <c r="O241">
        <v>9.6712007220073968</v>
      </c>
      <c r="P241">
        <v>11.189871610276549</v>
      </c>
      <c r="Q241">
        <v>40.310989862819817</v>
      </c>
      <c r="R241">
        <v>1.3947049136139911</v>
      </c>
      <c r="S241">
        <v>1.538906078356185</v>
      </c>
      <c r="T241">
        <v>0.94400456203845196</v>
      </c>
      <c r="U241">
        <v>1.6583706758341681</v>
      </c>
      <c r="V241">
        <v>3.567083948494751</v>
      </c>
      <c r="W241" t="s">
        <v>414</v>
      </c>
      <c r="X241" t="s">
        <v>247</v>
      </c>
      <c r="Y241" t="s">
        <v>150</v>
      </c>
      <c r="Z241" t="s">
        <v>415</v>
      </c>
      <c r="AA241" t="s">
        <v>152</v>
      </c>
      <c r="AB241" t="s">
        <v>153</v>
      </c>
      <c r="AC241" t="s">
        <v>154</v>
      </c>
      <c r="AD241" t="s">
        <v>416</v>
      </c>
      <c r="AE241" t="s">
        <v>417</v>
      </c>
      <c r="AF241" t="s">
        <v>157</v>
      </c>
      <c r="AG241" t="s">
        <v>158</v>
      </c>
      <c r="AH241">
        <v>25.239887193167409</v>
      </c>
      <c r="AI241">
        <v>1.316621906372307</v>
      </c>
      <c r="AJ241">
        <v>1.565180110281426</v>
      </c>
      <c r="AK241">
        <v>8.4279189958042533</v>
      </c>
      <c r="AL241">
        <v>4.4151231819111114</v>
      </c>
      <c r="AM241">
        <v>3.331863869046495</v>
      </c>
      <c r="AN241">
        <v>5.5934704705935427</v>
      </c>
      <c r="AO241">
        <v>3.191789970613367</v>
      </c>
      <c r="AP241">
        <v>2.0387136829491408</v>
      </c>
      <c r="AQ241">
        <v>4.1291907898404716</v>
      </c>
      <c r="AR241">
        <v>5.5849382131246097</v>
      </c>
      <c r="AS241"/>
      <c r="AT241"/>
      <c r="AU241"/>
      <c r="AV241"/>
      <c r="AW241"/>
      <c r="AX241"/>
      <c r="AY241"/>
      <c r="AZ241"/>
      <c r="BA241"/>
      <c r="BB241"/>
      <c r="BC241"/>
      <c r="BD241"/>
      <c r="BE241"/>
      <c r="BF241"/>
      <c r="BG241"/>
      <c r="BH241"/>
      <c r="BI241"/>
      <c r="BJ241"/>
      <c r="BK241"/>
      <c r="BL241"/>
      <c r="BM241"/>
      <c r="BN241"/>
      <c r="BO241"/>
      <c r="BP241"/>
      <c r="BQ241"/>
      <c r="BR241"/>
    </row>
    <row r="242">
      <c r="A242" t="s">
        <v>515</v>
      </c>
      <c r="B242">
        <v>2016</v>
      </c>
      <c r="C242" t="s">
        <v>521</v>
      </c>
      <c r="D242">
        <v>226</v>
      </c>
      <c r="E242" t="s">
        <v>346</v>
      </c>
      <c r="F242" t="s">
        <v>420</v>
      </c>
      <c r="G242" t="s">
        <v>182</v>
      </c>
      <c r="H242">
        <v>38.700343710888987</v>
      </c>
      <c r="I242">
        <v>48.003102790632347</v>
      </c>
      <c r="J242">
        <v>54.731146691059138</v>
      </c>
      <c r="K242">
        <v>61.800677900742087</v>
      </c>
      <c r="L242">
        <v>68.883537631664581</v>
      </c>
      <c r="M242">
        <v>57.841503968171857</v>
      </c>
      <c r="N242">
        <v>77.958287434149057</v>
      </c>
      <c r="O242">
        <v>75.87333641874875</v>
      </c>
      <c r="P242">
        <v>72.827955380142996</v>
      </c>
      <c r="Q242">
        <v>49.345265870759178</v>
      </c>
      <c r="R242">
        <v>37.51339976454112</v>
      </c>
      <c r="S242">
        <v>46.465482628899913</v>
      </c>
      <c r="T242">
        <v>51.179385770217131</v>
      </c>
      <c r="U242">
        <v>59.660290205818342</v>
      </c>
      <c r="V242">
        <v>65.864436274122042</v>
      </c>
      <c r="W242" t="s">
        <v>414</v>
      </c>
      <c r="X242" t="s">
        <v>247</v>
      </c>
      <c r="Y242" t="s">
        <v>150</v>
      </c>
      <c r="Z242" t="s">
        <v>415</v>
      </c>
      <c r="AA242" t="s">
        <v>152</v>
      </c>
      <c r="AB242" t="s">
        <v>153</v>
      </c>
      <c r="AC242" t="s">
        <v>154</v>
      </c>
      <c r="AD242" t="s">
        <v>416</v>
      </c>
      <c r="AE242" t="s">
        <v>417</v>
      </c>
      <c r="AF242" t="s">
        <v>157</v>
      </c>
      <c r="AG242" t="s">
        <v>158</v>
      </c>
      <c r="AH242">
        <v>67.2945306295275</v>
      </c>
      <c r="AI242">
        <v>29.529295930530761</v>
      </c>
      <c r="AJ242">
        <v>76.92742740623342</v>
      </c>
      <c r="AK242">
        <v>51.954101199170879</v>
      </c>
      <c r="AL242">
        <v>39.758024605093652</v>
      </c>
      <c r="AM242">
        <v>55.221908411207487</v>
      </c>
      <c r="AN242">
        <v>24.972570555389868</v>
      </c>
      <c r="AO242">
        <v>46.798538024472599</v>
      </c>
      <c r="AP242">
        <v>50.545790317818387</v>
      </c>
      <c r="AQ242">
        <v>34.802523963795082</v>
      </c>
      <c r="AR242">
        <v>43.664500264533388</v>
      </c>
      <c r="AS242"/>
      <c r="AT242"/>
      <c r="AU242"/>
      <c r="AV242"/>
      <c r="AW242"/>
      <c r="AX242"/>
      <c r="AY242"/>
      <c r="AZ242"/>
      <c r="BA242"/>
      <c r="BB242"/>
      <c r="BC242"/>
      <c r="BD242"/>
      <c r="BE242"/>
      <c r="BF242"/>
      <c r="BG242"/>
      <c r="BH242"/>
      <c r="BI242"/>
      <c r="BJ242"/>
      <c r="BK242"/>
      <c r="BL242"/>
      <c r="BM242"/>
      <c r="BN242"/>
      <c r="BO242"/>
      <c r="BP242"/>
      <c r="BQ242"/>
      <c r="BR242"/>
    </row>
    <row r="243">
      <c r="A243" t="s">
        <v>515</v>
      </c>
      <c r="B243">
        <v>2016</v>
      </c>
      <c r="C243" t="s">
        <v>521</v>
      </c>
      <c r="D243">
        <v>227</v>
      </c>
      <c r="E243" t="s">
        <v>346</v>
      </c>
      <c r="F243" t="s">
        <v>348</v>
      </c>
      <c r="G243" t="s">
        <v>182</v>
      </c>
      <c r="H243">
        <v>56.17836688756789</v>
      </c>
      <c r="I243">
        <v>48.709559254374383</v>
      </c>
      <c r="J243">
        <v>42.279692097227709</v>
      </c>
      <c r="K243">
        <v>34.015850709024342</v>
      </c>
      <c r="L243">
        <v>17.881661036667388</v>
      </c>
      <c r="M243">
        <v>36.366189417248933</v>
      </c>
      <c r="N243">
        <v>17.1294267142226</v>
      </c>
      <c r="O243">
        <v>12.60589539832849</v>
      </c>
      <c r="P243">
        <v>14.938296425942539</v>
      </c>
      <c r="Q243">
        <v>9.441675370114341</v>
      </c>
      <c r="R243">
        <v>56.970385223644207</v>
      </c>
      <c r="S243">
        <v>50.020756561014032</v>
      </c>
      <c r="T243">
        <v>45.943021346215481</v>
      </c>
      <c r="U243">
        <v>37.043774486508333</v>
      </c>
      <c r="V243">
        <v>29.17304186635171</v>
      </c>
      <c r="W243" t="s">
        <v>414</v>
      </c>
      <c r="X243" t="s">
        <v>247</v>
      </c>
      <c r="Y243" t="s">
        <v>150</v>
      </c>
      <c r="Z243" t="s">
        <v>415</v>
      </c>
      <c r="AA243" t="s">
        <v>152</v>
      </c>
      <c r="AB243" t="s">
        <v>153</v>
      </c>
      <c r="AC243" t="s">
        <v>154</v>
      </c>
      <c r="AD243" t="s">
        <v>416</v>
      </c>
      <c r="AE243" t="s">
        <v>417</v>
      </c>
      <c r="AF243" t="s">
        <v>157</v>
      </c>
      <c r="AG243" t="s">
        <v>158</v>
      </c>
      <c r="AH243">
        <v>5.7610512860257357</v>
      </c>
      <c r="AI243">
        <v>55.935316566603589</v>
      </c>
      <c r="AJ243">
        <v>19.989674987228931</v>
      </c>
      <c r="AK243">
        <v>39.015845853766677</v>
      </c>
      <c r="AL243">
        <v>54.572445976424937</v>
      </c>
      <c r="AM243">
        <v>38.262488790196691</v>
      </c>
      <c r="AN243">
        <v>68.405842897461724</v>
      </c>
      <c r="AO243">
        <v>46.809455555540367</v>
      </c>
      <c r="AP243">
        <v>46.060911643846033</v>
      </c>
      <c r="AQ243">
        <v>59.423859433641923</v>
      </c>
      <c r="AR243">
        <v>50.456280216297372</v>
      </c>
      <c r="AS243"/>
      <c r="AT243"/>
      <c r="AU243"/>
      <c r="AV243"/>
      <c r="AW243"/>
      <c r="AX243"/>
      <c r="AY243"/>
      <c r="AZ243"/>
      <c r="BA243"/>
      <c r="BB243"/>
      <c r="BC243"/>
      <c r="BD243"/>
      <c r="BE243"/>
      <c r="BF243"/>
      <c r="BG243"/>
      <c r="BH243"/>
      <c r="BI243"/>
      <c r="BJ243"/>
      <c r="BK243"/>
      <c r="BL243"/>
      <c r="BM243"/>
      <c r="BN243"/>
      <c r="BO243"/>
      <c r="BP243"/>
      <c r="BQ243"/>
      <c r="BR243"/>
    </row>
    <row r="244">
      <c r="A244" t="s">
        <v>515</v>
      </c>
      <c r="B244">
        <v>2016</v>
      </c>
      <c r="C244" t="s">
        <v>521</v>
      </c>
      <c r="D244">
        <v>228</v>
      </c>
      <c r="E244" t="s">
        <v>346</v>
      </c>
      <c r="F244" t="s">
        <v>349</v>
      </c>
      <c r="G244" t="s">
        <v>182</v>
      </c>
      <c r="H244">
        <v>0.6169491433050025</v>
      </c>
      <c r="I244">
        <v>0.23100874732473811</v>
      </c>
      <c r="J244">
        <v>0.035827472941834998</v>
      </c>
      <c r="K244">
        <v>1.14050276817137</v>
      </c>
      <c r="L244">
        <v>0.49323112657937912</v>
      </c>
      <c r="M244">
        <v>0.19755142567288661</v>
      </c>
      <c r="N244">
        <v>1.4491638174754979</v>
      </c>
      <c r="O244">
        <v>0.95662349859549933</v>
      </c>
      <c r="P244">
        <v>0.30030365570661582</v>
      </c>
      <c r="Q244">
        <v>0.31312009321842088</v>
      </c>
      <c r="R244">
        <v>0.54420536759847393</v>
      </c>
      <c r="S244">
        <v>0.32823864363165117</v>
      </c>
      <c r="T244">
        <v>0.1349313829594832</v>
      </c>
      <c r="U244">
        <v>0.78396632874749661</v>
      </c>
      <c r="V244">
        <v>0.59547933883528303</v>
      </c>
      <c r="W244" t="s">
        <v>414</v>
      </c>
      <c r="X244" t="s">
        <v>247</v>
      </c>
      <c r="Y244" t="s">
        <v>150</v>
      </c>
      <c r="Z244" t="s">
        <v>415</v>
      </c>
      <c r="AA244" t="s">
        <v>152</v>
      </c>
      <c r="AB244" t="s">
        <v>153</v>
      </c>
      <c r="AC244" t="s">
        <v>154</v>
      </c>
      <c r="AD244" t="s">
        <v>416</v>
      </c>
      <c r="AE244" t="s">
        <v>417</v>
      </c>
      <c r="AF244" t="s">
        <v>157</v>
      </c>
      <c r="AG244" t="s">
        <v>158</v>
      </c>
      <c r="AH244">
        <v>0.33304973672812349</v>
      </c>
      <c r="AI244">
        <v>1.1506208237735089</v>
      </c>
      <c r="AJ244">
        <v>0.056791583953622798</v>
      </c>
      <c r="AK244">
        <v>0</v>
      </c>
      <c r="AL244">
        <v>0.76776758021993274</v>
      </c>
      <c r="AM244">
        <v>0.42500944447047578</v>
      </c>
      <c r="AN244">
        <v>0.4040259626841976</v>
      </c>
      <c r="AO244">
        <v>1.094280674183814</v>
      </c>
      <c r="AP244">
        <v>0.078638816117853602</v>
      </c>
      <c r="AQ244">
        <v>0.54509238948133598</v>
      </c>
      <c r="AR244">
        <v>0</v>
      </c>
      <c r="AS244"/>
      <c r="AT244"/>
      <c r="AU244"/>
      <c r="AV244"/>
      <c r="AW244"/>
      <c r="AX244"/>
      <c r="AY244"/>
      <c r="AZ244"/>
      <c r="BA244"/>
      <c r="BB244"/>
      <c r="BC244"/>
      <c r="BD244"/>
      <c r="BE244"/>
      <c r="BF244"/>
      <c r="BG244"/>
      <c r="BH244"/>
      <c r="BI244"/>
      <c r="BJ244"/>
      <c r="BK244"/>
      <c r="BL244"/>
      <c r="BM244"/>
      <c r="BN244"/>
      <c r="BO244"/>
      <c r="BP244"/>
      <c r="BQ244"/>
      <c r="BR244"/>
    </row>
    <row r="245">
      <c r="A245" t="s">
        <v>515</v>
      </c>
      <c r="B245">
        <v>2016</v>
      </c>
      <c r="C245" t="s">
        <v>521</v>
      </c>
      <c r="D245">
        <v>229</v>
      </c>
      <c r="E245" t="s">
        <v>346</v>
      </c>
      <c r="F245" t="s">
        <v>350</v>
      </c>
      <c r="G245" t="s">
        <v>182</v>
      </c>
      <c r="H245">
        <v>3.0865000815547772</v>
      </c>
      <c r="I245">
        <v>1.705250843109122</v>
      </c>
      <c r="J245">
        <v>1.5811411745077351</v>
      </c>
      <c r="K245">
        <v>0.87202987124013109</v>
      </c>
      <c r="L245">
        <v>1.0241357569192231</v>
      </c>
      <c r="M245">
        <v>2.967716682909129</v>
      </c>
      <c r="N245">
        <v>0.88489952881377321</v>
      </c>
      <c r="O245">
        <v>0.8929439623197255</v>
      </c>
      <c r="P245">
        <v>0.74357292793117269</v>
      </c>
      <c r="Q245">
        <v>0.58894880308810915</v>
      </c>
      <c r="R245">
        <v>3.577304730602505</v>
      </c>
      <c r="S245">
        <v>1.6466160880983189</v>
      </c>
      <c r="T245">
        <v>1.798656938569583</v>
      </c>
      <c r="U245">
        <v>0.85359830309183538</v>
      </c>
      <c r="V245">
        <v>0.79995857219612065</v>
      </c>
      <c r="W245" t="s">
        <v>414</v>
      </c>
      <c r="X245" t="s">
        <v>247</v>
      </c>
      <c r="Y245" t="s">
        <v>150</v>
      </c>
      <c r="Z245" t="s">
        <v>415</v>
      </c>
      <c r="AA245" t="s">
        <v>152</v>
      </c>
      <c r="AB245" t="s">
        <v>153</v>
      </c>
      <c r="AC245" t="s">
        <v>154</v>
      </c>
      <c r="AD245" t="s">
        <v>416</v>
      </c>
      <c r="AE245" t="s">
        <v>417</v>
      </c>
      <c r="AF245" t="s">
        <v>157</v>
      </c>
      <c r="AG245" t="s">
        <v>158</v>
      </c>
      <c r="AH245">
        <v>1.37148115455094</v>
      </c>
      <c r="AI245">
        <v>12.068144772719959</v>
      </c>
      <c r="AJ245">
        <v>1.4609259123025931</v>
      </c>
      <c r="AK245">
        <v>0.60213395125809188</v>
      </c>
      <c r="AL245">
        <v>0.48663865635051617</v>
      </c>
      <c r="AM245">
        <v>2.758729485079126</v>
      </c>
      <c r="AN245">
        <v>0.62409011387057323</v>
      </c>
      <c r="AO245">
        <v>2.1059357751899319</v>
      </c>
      <c r="AP245">
        <v>1.275945539268333</v>
      </c>
      <c r="AQ245">
        <v>1.0993334232414971</v>
      </c>
      <c r="AR245">
        <v>0.29428130604470282</v>
      </c>
      <c r="AS245"/>
      <c r="AT245"/>
      <c r="AU245"/>
      <c r="AV245"/>
      <c r="AW245"/>
      <c r="AX245"/>
      <c r="AY245"/>
      <c r="AZ245"/>
      <c r="BA245"/>
      <c r="BB245"/>
      <c r="BC245"/>
      <c r="BD245"/>
      <c r="BE245"/>
      <c r="BF245"/>
      <c r="BG245"/>
      <c r="BH245"/>
      <c r="BI245"/>
      <c r="BJ245"/>
      <c r="BK245"/>
      <c r="BL245"/>
      <c r="BM245"/>
      <c r="BN245"/>
      <c r="BO245"/>
      <c r="BP245"/>
      <c r="BQ245"/>
      <c r="BR24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Water</vt:lpstr>
      <vt:lpstr>Sanitation</vt:lpstr>
      <vt:lpstr>Hygiene</vt:lpstr>
      <vt:lpstr>DHS00</vt:lpstr>
      <vt:lpstr>DHS05</vt:lpstr>
      <vt:lpstr>DHS11</vt:lpstr>
      <vt:lpstr>DHS16</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2021-05-25T18:12:12Z</dcterms:modified>
</cp:coreProperties>
</file>